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<sst xmlns="http://schemas.openxmlformats.org/spreadsheetml/2006/main" count="556" uniqueCount="112">
  <si>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</si>
  <si>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</si>
  <si>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</si>
  <si>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</si>
  <si>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</si>
  <si>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</si>
  <si>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</si>
  <si>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</si>
  <si>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</si>
  <si>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</si>
  <si>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</si>
  <si>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</si>
  <si>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</si>
  <si>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</si>
  <si>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</si>
  <si>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</si>
  <si>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</si>
  <si>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</si>
  <si>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</si>
  <si>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</si>
  <si>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</si>
  <si>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</si>
  <si>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</si>
  <si>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</si>
  <si>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</si>
  <si>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</si>
  <si>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</si>
  <si>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</si>
  <si>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</si>
  <si>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</si>
  <si>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</si>
  <si>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</si>
  <si>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</si>
  <si>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</si>
  <si>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</si>
  <si>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</si>
  <si>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</si>
  <si>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</si>
  <si>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</si>
  <si>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</si>
  <si>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</si>
  <si>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</si>
  <si>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</si>
  <si>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</si>
  <si>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</si>
  <si>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</si>
  <si>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</si>
  <si>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</si>
  <si>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</si>
  <si>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</si>
  <si>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</si>
  <si>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</si>
  <si>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</si>
  <si>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</si>
  <si>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</si>
  <si>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</si>
  <si>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</si>
  <si>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</si>
  <si>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</si>
  <si>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</si>
  <si>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</si>
  <si>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</si>
  <si>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</si>
  <si>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</si>
  <si>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</si>
  <si>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</si>
  <si>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</si>
  <si>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</si>
  <si>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</si>
  <si>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</si>
  <si>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</si>
  <si>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</si>
  <si>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</si>
  <si>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</si>
  <si>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</si>
  <si>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</si>
  <si>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</si>
  <si>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</si>
  <si>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</si>
  <si>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</si>
  <si>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</si>
  <si>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</si>
  <si>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</si>
  <si>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</si>
  <si>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</si>
  <si>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</si>
  <si>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</si>
  <si>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</si>
  <si>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</si>
  <si>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</si>
  <si>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</si>
  <si>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</si>
  <si>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</si>
  <si>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</si>
  <si>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</si>
  <si>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</si>
  <si>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</si>
  <si>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</si>
  <si>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</si>
  <si>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</si>
  <si>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</si>
  <si>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</si>
  <si>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</si>
  <si>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</si>
  <si>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July 2009</t>
  </si>
  <si>
    <t>including operations of SFRB</t>
  </si>
  <si>
    <t>* SFRB - Specialized Fund for Refinancing the Banks</t>
  </si>
  <si>
    <t>August, 2010</t>
  </si>
  <si>
    <t>Aug 2010</t>
  </si>
  <si>
    <t>Aug 2009</t>
  </si>
  <si>
    <t>Jan - Aug 2009</t>
  </si>
  <si>
    <t>Jan - Aug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</si>
</sst>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3" fillId="0" borderId="0" xfId="58" applyFont="1" applyFill="1" applyAlignment="1">
      <alignment horizontal="left"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47734"/>
        <c:axId val="19082807"/>
      </c:lineChart>
      <c:catAx>
        <c:axId val="267477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2807"/>
        <c:crosses val="autoZero"/>
        <c:auto val="0"/>
        <c:lblOffset val="100"/>
        <c:tickLblSkip val="1"/>
        <c:noMultiLvlLbl val="0"/>
      </c:catAx>
      <c:valAx>
        <c:axId val="190828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7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28298"/>
        <c:axId val="9332587"/>
      </c:lineChart>
      <c:catAx>
        <c:axId val="150282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2587"/>
        <c:crosses val="autoZero"/>
        <c:auto val="0"/>
        <c:lblOffset val="100"/>
        <c:tickLblSkip val="1"/>
        <c:noMultiLvlLbl val="0"/>
      </c:catAx>
      <c:valAx>
        <c:axId val="93325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82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742044"/>
        <c:axId val="2781942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780590"/>
        <c:axId val="54220047"/>
      </c:lineChart>
      <c:catAx>
        <c:axId val="177420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19421"/>
        <c:crosses val="autoZero"/>
        <c:auto val="0"/>
        <c:lblOffset val="100"/>
        <c:tickLblSkip val="5"/>
        <c:noMultiLvlLbl val="0"/>
      </c:catAx>
      <c:valAx>
        <c:axId val="2781942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2044"/>
        <c:crossesAt val="1"/>
        <c:crossBetween val="between"/>
        <c:dispUnits/>
        <c:majorUnit val="2000"/>
        <c:minorUnit val="100"/>
      </c:valAx>
      <c:catAx>
        <c:axId val="38780590"/>
        <c:scaling>
          <c:orientation val="minMax"/>
        </c:scaling>
        <c:axPos val="b"/>
        <c:delete val="1"/>
        <c:majorTickMark val="out"/>
        <c:minorTickMark val="none"/>
        <c:tickLblPos val="nextTo"/>
        <c:crossAx val="54220047"/>
        <c:crossesAt val="39"/>
        <c:auto val="0"/>
        <c:lblOffset val="100"/>
        <c:tickLblSkip val="1"/>
        <c:noMultiLvlLbl val="0"/>
      </c:catAx>
      <c:valAx>
        <c:axId val="5422004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5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747648"/>
        <c:axId val="6074924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47648"/>
        <c:axId val="6074924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42098"/>
        <c:axId val="16279475"/>
      </c:lineChart>
      <c:catAx>
        <c:axId val="2974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9249"/>
        <c:crosses val="autoZero"/>
        <c:auto val="0"/>
        <c:lblOffset val="100"/>
        <c:tickLblSkip val="1"/>
        <c:noMultiLvlLbl val="0"/>
      </c:catAx>
      <c:valAx>
        <c:axId val="607492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7648"/>
        <c:crossesAt val="1"/>
        <c:crossBetween val="between"/>
        <c:dispUnits/>
        <c:majorUnit val="1"/>
      </c:valAx>
      <c:catAx>
        <c:axId val="21742098"/>
        <c:scaling>
          <c:orientation val="minMax"/>
        </c:scaling>
        <c:axPos val="b"/>
        <c:delete val="1"/>
        <c:majorTickMark val="out"/>
        <c:minorTickMark val="none"/>
        <c:tickLblPos val="nextTo"/>
        <c:crossAx val="16279475"/>
        <c:crosses val="autoZero"/>
        <c:auto val="0"/>
        <c:lblOffset val="100"/>
        <c:tickLblSkip val="1"/>
        <c:noMultiLvlLbl val="0"/>
      </c:catAx>
      <c:valAx>
        <c:axId val="162794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4209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3569060"/>
        <c:axId val="3943293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69060"/>
        <c:axId val="39432933"/>
      </c:lineChart>
      <c:catAx>
        <c:axId val="43569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2933"/>
        <c:crosses val="autoZero"/>
        <c:auto val="1"/>
        <c:lblOffset val="100"/>
        <c:tickLblSkip val="1"/>
        <c:noMultiLvlLbl val="0"/>
      </c:catAx>
      <c:valAx>
        <c:axId val="394329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69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203496"/>
        <c:axId val="4426544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3496"/>
        <c:axId val="44265449"/>
      </c:lineChart>
      <c:catAx>
        <c:axId val="2203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65449"/>
        <c:crosses val="autoZero"/>
        <c:auto val="1"/>
        <c:lblOffset val="100"/>
        <c:tickLblSkip val="1"/>
        <c:noMultiLvlLbl val="0"/>
      </c:catAx>
      <c:valAx>
        <c:axId val="44265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34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731578"/>
        <c:axId val="4555644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93228"/>
        <c:axId val="60051213"/>
      </c:lineChart>
      <c:catAx>
        <c:axId val="287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56443"/>
        <c:crosses val="autoZero"/>
        <c:auto val="1"/>
        <c:lblOffset val="100"/>
        <c:tickLblSkip val="1"/>
        <c:noMultiLvlLbl val="0"/>
      </c:catAx>
      <c:valAx>
        <c:axId val="455564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1578"/>
        <c:crossesAt val="1"/>
        <c:crossBetween val="between"/>
        <c:dispUnits/>
        <c:majorUnit val="400"/>
      </c:valAx>
      <c:catAx>
        <c:axId val="661932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51213"/>
        <c:crosses val="autoZero"/>
        <c:auto val="1"/>
        <c:lblOffset val="100"/>
        <c:tickLblSkip val="1"/>
        <c:noMultiLvlLbl val="0"/>
      </c:catAx>
      <c:valAx>
        <c:axId val="6005121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9322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310046"/>
        <c:axId val="669768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310046"/>
        <c:axId val="66976895"/>
      </c:lineChart>
      <c:catAx>
        <c:axId val="323100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76895"/>
        <c:crosses val="autoZero"/>
        <c:auto val="1"/>
        <c:lblOffset val="100"/>
        <c:tickLblSkip val="1"/>
        <c:noMultiLvlLbl val="0"/>
      </c:catAx>
      <c:valAx>
        <c:axId val="669768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00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419376"/>
        <c:axId val="65667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19376"/>
        <c:axId val="6566705"/>
      </c:lineChart>
      <c:catAx>
        <c:axId val="564193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6705"/>
        <c:crosses val="autoZero"/>
        <c:auto val="1"/>
        <c:lblOffset val="100"/>
        <c:tickLblSkip val="1"/>
        <c:noMultiLvlLbl val="0"/>
      </c:catAx>
      <c:valAx>
        <c:axId val="65667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193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141058"/>
        <c:axId val="26089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141058"/>
        <c:axId val="260899"/>
      </c:lineChart>
      <c:catAx>
        <c:axId val="621410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99"/>
        <c:crosses val="autoZero"/>
        <c:auto val="1"/>
        <c:lblOffset val="100"/>
        <c:tickLblSkip val="1"/>
        <c:noMultiLvlLbl val="0"/>
      </c:catAx>
      <c:valAx>
        <c:axId val="2608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10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132820"/>
        <c:axId val="340368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32820"/>
        <c:axId val="34036821"/>
      </c:lineChart>
      <c:catAx>
        <c:axId val="211328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36821"/>
        <c:crosses val="autoZero"/>
        <c:auto val="1"/>
        <c:lblOffset val="100"/>
        <c:tickLblSkip val="1"/>
        <c:noMultiLvlLbl val="0"/>
      </c:catAx>
      <c:valAx>
        <c:axId val="340368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28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19078"/>
        <c:axId val="443921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9078"/>
        <c:axId val="44392135"/>
      </c:lineChart>
      <c:catAx>
        <c:axId val="5519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2135"/>
        <c:crosses val="autoZero"/>
        <c:auto val="1"/>
        <c:lblOffset val="100"/>
        <c:tickLblSkip val="1"/>
        <c:noMultiLvlLbl val="0"/>
      </c:catAx>
      <c:valAx>
        <c:axId val="443921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993144"/>
        <c:axId val="432805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93144"/>
        <c:axId val="4328057"/>
      </c:lineChart>
      <c:catAx>
        <c:axId val="38993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8057"/>
        <c:crosses val="autoZero"/>
        <c:auto val="1"/>
        <c:lblOffset val="100"/>
        <c:tickLblSkip val="1"/>
        <c:noMultiLvlLbl val="0"/>
      </c:catAx>
      <c:valAx>
        <c:axId val="43280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93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32029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K11" sqref="K11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0" width="10.75390625" style="11" customWidth="1"/>
    <col min="11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40" t="s">
        <v>78</v>
      </c>
      <c r="B1" s="140"/>
      <c r="C1" s="140"/>
      <c r="D1" s="140"/>
      <c r="E1" s="140"/>
      <c r="F1" s="140"/>
      <c r="G1" s="140"/>
      <c r="H1" s="140"/>
      <c r="I1" s="74"/>
    </row>
    <row r="2" spans="1:9" ht="15.75">
      <c r="A2" s="141" t="s">
        <v>107</v>
      </c>
      <c r="B2" s="141"/>
      <c r="C2" s="141"/>
      <c r="D2" s="141"/>
      <c r="E2" s="141"/>
      <c r="F2" s="141"/>
      <c r="G2" s="141"/>
      <c r="H2" s="141"/>
      <c r="I2" s="75"/>
    </row>
    <row r="3" spans="1:9" ht="15.75">
      <c r="A3" s="76"/>
      <c r="B3" s="76"/>
      <c r="C3" s="76"/>
      <c r="D3" s="76"/>
      <c r="E3" s="76"/>
      <c r="F3" s="76"/>
      <c r="G3" s="76"/>
      <c r="H3" s="76"/>
      <c r="I3" s="76"/>
    </row>
    <row r="4" spans="1:3" ht="15" customHeight="1">
      <c r="A4" s="77" t="s">
        <v>40</v>
      </c>
      <c r="B4" s="9"/>
      <c r="C4" s="9"/>
    </row>
    <row r="5" spans="1:6" ht="12.75" customHeight="1">
      <c r="A5" s="78" t="s">
        <v>41</v>
      </c>
      <c r="B5" s="79"/>
      <c r="C5" s="79"/>
      <c r="D5" s="80"/>
      <c r="E5" s="81"/>
      <c r="F5" s="81"/>
    </row>
    <row r="6" spans="1:14" s="13" customFormat="1" ht="26.25" customHeight="1">
      <c r="A6" s="29"/>
      <c r="B6" s="82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108</v>
      </c>
      <c r="K6" s="53"/>
      <c r="L6" s="53"/>
      <c r="M6" s="53"/>
      <c r="N6" s="53"/>
    </row>
    <row r="7" spans="1:15" ht="26.25" customHeight="1">
      <c r="A7" s="14" t="s">
        <v>88</v>
      </c>
      <c r="B7" s="114">
        <v>2.3</v>
      </c>
      <c r="C7" s="114">
        <v>16.6</v>
      </c>
      <c r="D7" s="114">
        <v>19</v>
      </c>
      <c r="E7" s="114">
        <v>16.4</v>
      </c>
      <c r="F7" s="114">
        <v>11.3</v>
      </c>
      <c r="G7" s="114">
        <v>9.7</v>
      </c>
      <c r="H7" s="114">
        <v>5</v>
      </c>
      <c r="I7" s="114">
        <v>2.4</v>
      </c>
      <c r="J7" s="114">
        <v>0.3</v>
      </c>
      <c r="K7" s="54"/>
      <c r="L7" s="54"/>
      <c r="M7" s="54"/>
      <c r="N7" s="54"/>
      <c r="O7" s="54"/>
    </row>
    <row r="8" spans="1:15" ht="26.25" customHeight="1">
      <c r="A8" s="14" t="s">
        <v>87</v>
      </c>
      <c r="B8" s="114">
        <v>99.96509079466416</v>
      </c>
      <c r="C8" s="114">
        <v>101.3</v>
      </c>
      <c r="D8" s="114">
        <v>103.8</v>
      </c>
      <c r="E8" s="114">
        <v>104.8</v>
      </c>
      <c r="F8" s="114">
        <v>103.8</v>
      </c>
      <c r="G8" s="114">
        <v>104</v>
      </c>
      <c r="H8" s="114">
        <v>104.1</v>
      </c>
      <c r="I8" s="114">
        <v>105.2</v>
      </c>
      <c r="J8" s="114">
        <v>107.2</v>
      </c>
      <c r="K8" s="54"/>
      <c r="L8" s="54"/>
      <c r="M8" s="54"/>
      <c r="N8" s="54"/>
      <c r="O8" s="54"/>
    </row>
    <row r="9" spans="1:15" ht="26.25" customHeight="1">
      <c r="A9" s="14" t="s">
        <v>89</v>
      </c>
      <c r="B9" s="114" t="s">
        <v>0</v>
      </c>
      <c r="C9" s="114">
        <v>101.26270531775367</v>
      </c>
      <c r="D9" s="114">
        <v>102.4596454097414</v>
      </c>
      <c r="E9" s="114">
        <v>101.0033260604788</v>
      </c>
      <c r="F9" s="114">
        <v>99.03</v>
      </c>
      <c r="G9" s="114">
        <v>100.2127148961189</v>
      </c>
      <c r="H9" s="114">
        <v>100.1</v>
      </c>
      <c r="I9" s="114">
        <v>101</v>
      </c>
      <c r="J9" s="114">
        <v>101.9</v>
      </c>
      <c r="K9" s="54"/>
      <c r="L9" s="54"/>
      <c r="M9" s="54"/>
      <c r="N9" s="54"/>
      <c r="O9" s="54"/>
    </row>
    <row r="10" spans="1:15" ht="26.25" customHeight="1">
      <c r="A10" s="14" t="s">
        <v>2</v>
      </c>
      <c r="B10" s="114">
        <v>0.9</v>
      </c>
      <c r="C10" s="114">
        <v>1.02</v>
      </c>
      <c r="D10" s="114">
        <v>1</v>
      </c>
      <c r="E10" s="114">
        <v>0.85</v>
      </c>
      <c r="F10" s="114">
        <v>2.47</v>
      </c>
      <c r="G10" s="114">
        <v>3.42</v>
      </c>
      <c r="H10" s="114">
        <v>2.7</v>
      </c>
      <c r="I10" s="114">
        <v>2.38</v>
      </c>
      <c r="J10" s="114">
        <v>2.26</v>
      </c>
      <c r="K10" s="54"/>
      <c r="L10" s="54"/>
      <c r="M10" s="54"/>
      <c r="N10" s="54"/>
      <c r="O10" s="54"/>
    </row>
    <row r="11" spans="1:15" ht="26.25" customHeight="1">
      <c r="A11" s="14" t="s">
        <v>74</v>
      </c>
      <c r="B11" s="115">
        <v>44.0917</v>
      </c>
      <c r="C11" s="115">
        <v>44.28</v>
      </c>
      <c r="D11" s="115">
        <v>44.6522</v>
      </c>
      <c r="E11" s="115">
        <v>45.2203</v>
      </c>
      <c r="F11" s="115">
        <v>45.5518</v>
      </c>
      <c r="G11" s="115">
        <v>45.9397</v>
      </c>
      <c r="H11" s="115">
        <v>46.3896</v>
      </c>
      <c r="I11" s="115">
        <v>46.7075</v>
      </c>
      <c r="J11" s="115">
        <v>46.7115</v>
      </c>
      <c r="K11" s="54"/>
      <c r="L11" s="54"/>
      <c r="M11" s="54"/>
      <c r="N11" s="54"/>
      <c r="O11" s="54"/>
    </row>
    <row r="12" spans="1:15" ht="26.25" customHeight="1">
      <c r="A12" s="14" t="s">
        <v>90</v>
      </c>
      <c r="B12" s="69">
        <v>11.856482174432557</v>
      </c>
      <c r="C12" s="118">
        <v>0.4270645042037273</v>
      </c>
      <c r="D12" s="118">
        <v>1.2712143101762905</v>
      </c>
      <c r="E12" s="118">
        <v>2.5596654245583608</v>
      </c>
      <c r="F12" s="118">
        <v>3.311507608007844</v>
      </c>
      <c r="G12" s="118">
        <v>4.191265022668659</v>
      </c>
      <c r="H12" s="118">
        <v>5.211638471639787</v>
      </c>
      <c r="I12" s="118">
        <v>5.932635847563134</v>
      </c>
      <c r="J12" s="118">
        <v>5.941707849776705</v>
      </c>
      <c r="K12" s="54"/>
      <c r="L12" s="54"/>
      <c r="M12" s="54"/>
      <c r="N12" s="54"/>
      <c r="O12" s="54"/>
    </row>
    <row r="13" spans="1:15" ht="26.25" customHeight="1">
      <c r="A13" s="14" t="s">
        <v>91</v>
      </c>
      <c r="B13" s="69" t="s">
        <v>0</v>
      </c>
      <c r="C13" s="118">
        <v>0.4270645042037273</v>
      </c>
      <c r="D13" s="118">
        <v>0.8405600722673796</v>
      </c>
      <c r="E13" s="118">
        <v>1.2722777377150578</v>
      </c>
      <c r="F13" s="118">
        <v>0.733077843357961</v>
      </c>
      <c r="G13" s="118">
        <v>0.8515580064893271</v>
      </c>
      <c r="H13" s="118">
        <v>0.9793272485453741</v>
      </c>
      <c r="I13" s="118">
        <v>0.6852829082380651</v>
      </c>
      <c r="J13" s="118">
        <v>0.008563935128179878</v>
      </c>
      <c r="K13" s="54"/>
      <c r="L13" s="54"/>
      <c r="M13" s="54"/>
      <c r="N13" s="54"/>
      <c r="O13" s="54"/>
    </row>
    <row r="14" spans="1:12" ht="15" customHeight="1">
      <c r="A14" s="15"/>
      <c r="B14" s="27"/>
      <c r="C14" s="50"/>
      <c r="D14" s="55"/>
      <c r="E14" s="52"/>
      <c r="F14" s="52"/>
      <c r="I14" s="12"/>
      <c r="J14" s="56"/>
      <c r="K14" s="56"/>
      <c r="L14" s="56"/>
    </row>
    <row r="15" spans="1:19" ht="15" customHeight="1">
      <c r="A15" s="77" t="s">
        <v>93</v>
      </c>
      <c r="B15" s="27"/>
      <c r="C15" s="27"/>
      <c r="D15" s="27"/>
      <c r="E15" s="27"/>
      <c r="F15" s="27"/>
      <c r="I15" s="12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9" ht="12.75" customHeight="1">
      <c r="A16" s="78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2">
        <v>2008</v>
      </c>
      <c r="C17" s="33" t="s">
        <v>104</v>
      </c>
      <c r="D17" s="33" t="s">
        <v>109</v>
      </c>
      <c r="E17" s="82">
        <v>2009</v>
      </c>
      <c r="F17" s="33" t="s">
        <v>103</v>
      </c>
      <c r="G17" s="33" t="s">
        <v>108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30744.85068546</v>
      </c>
      <c r="D18" s="46">
        <v>31116.107</v>
      </c>
      <c r="E18" s="46">
        <v>35738.69414187</v>
      </c>
      <c r="F18" s="46">
        <v>37432.4575</v>
      </c>
      <c r="G18" s="46">
        <v>39209.3515</v>
      </c>
      <c r="H18" s="67">
        <f>G18-F18</f>
        <v>1776.8940000000002</v>
      </c>
      <c r="I18" s="67">
        <f>G18-E18</f>
        <v>3470.6573581299963</v>
      </c>
    </row>
    <row r="19" spans="1:9" ht="13.5" customHeight="1">
      <c r="A19" s="14" t="s">
        <v>82</v>
      </c>
      <c r="B19" s="46">
        <v>34541.7765</v>
      </c>
      <c r="C19" s="46">
        <v>35866.4516</v>
      </c>
      <c r="D19" s="46">
        <v>35316.0437</v>
      </c>
      <c r="E19" s="46">
        <v>41060.6524</v>
      </c>
      <c r="F19" s="46">
        <v>40716.754</v>
      </c>
      <c r="G19" s="46">
        <v>43165.2464</v>
      </c>
      <c r="H19" s="67">
        <f>G19-F19</f>
        <v>2448.492400000003</v>
      </c>
      <c r="I19" s="67">
        <f>G19-E19</f>
        <v>2104.5940000000046</v>
      </c>
    </row>
    <row r="20" spans="1:9" ht="13.5" customHeight="1">
      <c r="A20" s="14" t="s">
        <v>3</v>
      </c>
      <c r="B20" s="46">
        <v>48453.18036</v>
      </c>
      <c r="C20" s="46">
        <v>48126.99885736</v>
      </c>
      <c r="D20" s="46">
        <v>48325.929884369994</v>
      </c>
      <c r="E20" s="46">
        <v>58347.24441854001</v>
      </c>
      <c r="F20" s="46">
        <v>58107.21145437</v>
      </c>
      <c r="G20" s="46">
        <v>61174.49014676</v>
      </c>
      <c r="H20" s="67">
        <f>G20-F20</f>
        <v>3067.2786923899985</v>
      </c>
      <c r="I20" s="67">
        <f>G20-E20</f>
        <v>2827.2457282199903</v>
      </c>
    </row>
    <row r="21" spans="1:9" ht="13.5" customHeight="1">
      <c r="A21" s="36" t="s">
        <v>6</v>
      </c>
      <c r="B21" s="71">
        <v>24.14920919908429</v>
      </c>
      <c r="C21" s="71">
        <v>23.640069145218064</v>
      </c>
      <c r="D21" s="71">
        <v>23.6631627828451</v>
      </c>
      <c r="E21" s="71">
        <v>24.190570625236205</v>
      </c>
      <c r="F21" s="71">
        <v>27.067664223802602</v>
      </c>
      <c r="G21" s="71">
        <v>27.39635407466529</v>
      </c>
      <c r="H21" s="72"/>
      <c r="I21" s="72"/>
    </row>
    <row r="22" spans="1:9" ht="4.5" customHeight="1">
      <c r="A22" s="36"/>
      <c r="B22" s="71"/>
      <c r="C22" s="71"/>
      <c r="D22" s="71"/>
      <c r="E22" s="71"/>
      <c r="F22" s="71"/>
      <c r="G22" s="71"/>
      <c r="H22" s="72"/>
      <c r="I22" s="72"/>
    </row>
    <row r="23" spans="1:9" ht="14.25" customHeight="1">
      <c r="A23" s="142" t="s">
        <v>83</v>
      </c>
      <c r="B23" s="142"/>
      <c r="C23" s="142"/>
      <c r="D23" s="142"/>
      <c r="E23" s="142"/>
      <c r="F23" s="142"/>
      <c r="G23" s="142"/>
      <c r="H23" s="142"/>
      <c r="I23" s="142"/>
    </row>
    <row r="24" ht="15.75" customHeight="1">
      <c r="H24" s="83"/>
    </row>
    <row r="25" spans="1:6" s="84" customFormat="1" ht="15" customHeight="1">
      <c r="A25" s="18" t="s">
        <v>94</v>
      </c>
      <c r="B25" s="20"/>
      <c r="C25" s="21"/>
      <c r="D25" s="21"/>
      <c r="E25" s="26"/>
      <c r="F25" s="26"/>
    </row>
    <row r="26" spans="1:7" s="84" customFormat="1" ht="12.75" customHeight="1">
      <c r="A26" s="19" t="s">
        <v>43</v>
      </c>
      <c r="B26" s="123"/>
      <c r="C26" s="124"/>
      <c r="D26" s="124"/>
      <c r="E26" s="125"/>
      <c r="F26" s="125"/>
      <c r="G26" s="126"/>
    </row>
    <row r="27" spans="1:9" s="84" customFormat="1" ht="42">
      <c r="A27" s="31"/>
      <c r="B27" s="82">
        <v>2008</v>
      </c>
      <c r="C27" s="33" t="s">
        <v>104</v>
      </c>
      <c r="D27" s="33" t="s">
        <v>109</v>
      </c>
      <c r="E27" s="82">
        <v>2009</v>
      </c>
      <c r="F27" s="33" t="s">
        <v>103</v>
      </c>
      <c r="G27" s="30" t="s">
        <v>108</v>
      </c>
      <c r="H27" s="34" t="s">
        <v>44</v>
      </c>
      <c r="I27" s="34" t="s">
        <v>45</v>
      </c>
    </row>
    <row r="28" spans="1:9" s="85" customFormat="1" ht="26.25" customHeight="1">
      <c r="A28" s="14" t="s">
        <v>5</v>
      </c>
      <c r="B28" s="70">
        <v>1224.62</v>
      </c>
      <c r="C28" s="70">
        <v>1600.55</v>
      </c>
      <c r="D28" s="70">
        <v>1700.57</v>
      </c>
      <c r="E28" s="70">
        <v>1588.18</v>
      </c>
      <c r="F28" s="70">
        <v>1574.85498986233</v>
      </c>
      <c r="G28" s="70">
        <v>1602.1234074902</v>
      </c>
      <c r="H28" s="67">
        <f>G28-F28</f>
        <v>27.268417627869894</v>
      </c>
      <c r="I28" s="67">
        <f>G28-E28</f>
        <v>13.943407490199888</v>
      </c>
    </row>
    <row r="29" spans="4:7" ht="15">
      <c r="D29" s="10"/>
      <c r="G29" s="11"/>
    </row>
    <row r="30" spans="1:2" s="3" customFormat="1" ht="15.75" customHeight="1">
      <c r="A30" s="86" t="s">
        <v>95</v>
      </c>
      <c r="B30" s="87"/>
    </row>
    <row r="31" spans="2:3" s="3" customFormat="1" ht="12.75" customHeight="1">
      <c r="B31" s="11"/>
      <c r="C31" s="11"/>
    </row>
    <row r="32" spans="1:9" s="3" customFormat="1" ht="42">
      <c r="A32" s="35"/>
      <c r="B32" s="82">
        <v>2008</v>
      </c>
      <c r="C32" s="30" t="s">
        <v>103</v>
      </c>
      <c r="D32" s="30" t="s">
        <v>109</v>
      </c>
      <c r="E32" s="82">
        <v>2009</v>
      </c>
      <c r="F32" s="30" t="s">
        <v>103</v>
      </c>
      <c r="G32" s="30" t="s">
        <v>108</v>
      </c>
      <c r="H32" s="34" t="s">
        <v>44</v>
      </c>
      <c r="I32" s="34" t="s">
        <v>45</v>
      </c>
    </row>
    <row r="33" spans="1:13" s="3" customFormat="1" ht="26.25" customHeight="1">
      <c r="A33" s="5" t="s">
        <v>79</v>
      </c>
      <c r="B33" s="1">
        <v>39.4181</v>
      </c>
      <c r="C33" s="1">
        <v>43.5162</v>
      </c>
      <c r="D33" s="1">
        <v>44.0044</v>
      </c>
      <c r="E33" s="1">
        <v>44.09169253365973</v>
      </c>
      <c r="F33" s="1">
        <v>46.7075</v>
      </c>
      <c r="G33" s="1">
        <v>46.7115</v>
      </c>
      <c r="H33" s="73">
        <f>G33/F33-1</f>
        <v>8.563935128180766E-05</v>
      </c>
      <c r="I33" s="73">
        <f>G33/E33-1</f>
        <v>0.05941725789592445</v>
      </c>
      <c r="J33" s="121"/>
      <c r="K33" s="121"/>
      <c r="L33" s="139"/>
      <c r="M33" s="139"/>
    </row>
    <row r="34" spans="1:13" s="3" customFormat="1" ht="26.25" customHeight="1">
      <c r="A34" s="5" t="s">
        <v>80</v>
      </c>
      <c r="B34" s="1">
        <v>39.5934</v>
      </c>
      <c r="C34" s="1">
        <v>43.6192</v>
      </c>
      <c r="D34" s="1">
        <v>44.0896</v>
      </c>
      <c r="E34" s="1">
        <v>44.0742</v>
      </c>
      <c r="F34" s="1">
        <v>46.7075</v>
      </c>
      <c r="G34" s="1">
        <v>46.7115</v>
      </c>
      <c r="H34" s="73">
        <f>G34/F34-1</f>
        <v>8.563935128180766E-05</v>
      </c>
      <c r="I34" s="73">
        <f>G34/E34-1</f>
        <v>0.059837728194726214</v>
      </c>
      <c r="J34" s="121"/>
      <c r="K34" s="121"/>
      <c r="L34" s="139"/>
      <c r="M34" s="139"/>
    </row>
    <row r="35" spans="1:13" s="3" customFormat="1" ht="26.25" customHeight="1">
      <c r="A35" s="5" t="s">
        <v>46</v>
      </c>
      <c r="B35" s="1">
        <v>1.4071</v>
      </c>
      <c r="C35" s="1">
        <v>1.4247</v>
      </c>
      <c r="D35" s="1">
        <v>1.4329</v>
      </c>
      <c r="E35" s="1">
        <v>1.4316</v>
      </c>
      <c r="F35" s="1">
        <v>1.3045</v>
      </c>
      <c r="G35" s="1">
        <v>1.2685</v>
      </c>
      <c r="H35" s="73">
        <f>G35/F35-1</f>
        <v>-0.027596780375622854</v>
      </c>
      <c r="I35" s="73">
        <f>G35/E35-1</f>
        <v>-0.11392847164012299</v>
      </c>
      <c r="J35" s="122"/>
      <c r="K35" s="122"/>
      <c r="L35" s="139"/>
      <c r="M35" s="139"/>
    </row>
    <row r="36" spans="1:13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3"/>
      <c r="I36" s="73"/>
      <c r="J36" s="122"/>
      <c r="K36" s="122"/>
      <c r="L36" s="139"/>
      <c r="M36" s="139"/>
    </row>
    <row r="37" spans="1:13" s="3" customFormat="1" ht="13.5" customHeight="1">
      <c r="A37" s="37" t="s">
        <v>7</v>
      </c>
      <c r="B37" s="1">
        <v>39.7217</v>
      </c>
      <c r="C37" s="1">
        <v>43.5249</v>
      </c>
      <c r="D37" s="1">
        <v>44.1108</v>
      </c>
      <c r="E37" s="1">
        <v>44.2341</v>
      </c>
      <c r="F37" s="1">
        <v>46.1162</v>
      </c>
      <c r="G37" s="1">
        <v>46.6676</v>
      </c>
      <c r="H37" s="73">
        <f>G37/F37-1</f>
        <v>0.011956752724639141</v>
      </c>
      <c r="I37" s="73">
        <f>G37/E37-1</f>
        <v>0.05501411806728296</v>
      </c>
      <c r="J37" s="121"/>
      <c r="K37" s="121"/>
      <c r="L37" s="139"/>
      <c r="M37" s="139"/>
    </row>
    <row r="38" spans="1:13" s="3" customFormat="1" ht="13.5" customHeight="1">
      <c r="A38" s="37" t="s">
        <v>8</v>
      </c>
      <c r="B38" s="1">
        <v>55.2291</v>
      </c>
      <c r="C38" s="1">
        <v>61.2485</v>
      </c>
      <c r="D38" s="1">
        <v>62.6548</v>
      </c>
      <c r="E38" s="1">
        <v>63.9915</v>
      </c>
      <c r="F38" s="1">
        <v>60.1512</v>
      </c>
      <c r="G38" s="1">
        <v>59.1474</v>
      </c>
      <c r="H38" s="73">
        <f>G38/F38-1</f>
        <v>-0.01668794637513471</v>
      </c>
      <c r="I38" s="73">
        <f>G38/E38-1</f>
        <v>-0.07569911628888215</v>
      </c>
      <c r="J38" s="121"/>
      <c r="K38" s="121"/>
      <c r="L38" s="139"/>
      <c r="M38" s="139"/>
    </row>
    <row r="39" spans="1:13" s="3" customFormat="1" ht="13.5" customHeight="1">
      <c r="A39" s="37" t="s">
        <v>9</v>
      </c>
      <c r="B39" s="1">
        <v>1.2903</v>
      </c>
      <c r="C39" s="1">
        <v>1.3707</v>
      </c>
      <c r="D39" s="1">
        <v>1.3753</v>
      </c>
      <c r="E39" s="1">
        <v>1.4394</v>
      </c>
      <c r="F39" s="1">
        <v>1.5148</v>
      </c>
      <c r="G39" s="1">
        <v>1.5189</v>
      </c>
      <c r="H39" s="73">
        <f>G39/F39-1</f>
        <v>0.002706627937681505</v>
      </c>
      <c r="I39" s="73">
        <f>G39/E39-1</f>
        <v>0.055231346394330805</v>
      </c>
      <c r="J39" s="121"/>
      <c r="K39" s="121"/>
      <c r="L39" s="139"/>
      <c r="M39" s="139"/>
    </row>
    <row r="40" spans="1:18" s="3" customFormat="1" ht="13.5" customHeight="1">
      <c r="A40" s="37" t="s">
        <v>10</v>
      </c>
      <c r="B40" s="1">
        <v>0.324657923963241</v>
      </c>
      <c r="C40" s="1">
        <v>0.2874</v>
      </c>
      <c r="D40" s="1">
        <v>0.2914</v>
      </c>
      <c r="E40" s="1">
        <v>0.2954</v>
      </c>
      <c r="F40" s="1">
        <v>0.3119</v>
      </c>
      <c r="G40" s="1">
        <v>0.3152</v>
      </c>
      <c r="H40" s="73">
        <f>G40/F40-1</f>
        <v>0.010580314203270103</v>
      </c>
      <c r="I40" s="73">
        <f>G40/E40-1</f>
        <v>0.06702775897088697</v>
      </c>
      <c r="J40" s="121"/>
      <c r="K40" s="121"/>
      <c r="L40" s="139"/>
      <c r="M40" s="139"/>
      <c r="N40" s="4"/>
      <c r="O40" s="4"/>
      <c r="P40" s="4"/>
      <c r="Q40" s="4"/>
      <c r="R40" s="4"/>
    </row>
    <row r="41" spans="12:13" ht="15">
      <c r="L41" s="139"/>
      <c r="M41" s="139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86" t="s">
        <v>100</v>
      </c>
    </row>
    <row r="2" spans="1:8" s="28" customFormat="1" ht="12.75" customHeight="1">
      <c r="A2" s="88" t="s">
        <v>47</v>
      </c>
      <c r="B2" s="88"/>
      <c r="C2" s="88"/>
      <c r="D2" s="2"/>
      <c r="E2" s="2"/>
      <c r="F2" s="2"/>
      <c r="G2" s="2"/>
      <c r="H2" s="2"/>
    </row>
    <row r="3" spans="1:11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J3" s="89"/>
      <c r="K3" s="89"/>
    </row>
    <row r="4" spans="1:9" ht="26.25" customHeight="1">
      <c r="A4" s="90" t="s">
        <v>48</v>
      </c>
      <c r="B4" s="47">
        <f>B6+B7</f>
        <v>288.75</v>
      </c>
      <c r="C4" s="47">
        <f>C6+C7</f>
        <v>215.04999999999998</v>
      </c>
      <c r="D4" s="47">
        <f>D6+D7</f>
        <v>205.95</v>
      </c>
      <c r="E4" s="47">
        <f>E6+E7</f>
        <v>37.35</v>
      </c>
      <c r="F4" s="47">
        <f>F6+F7</f>
        <v>20.35</v>
      </c>
      <c r="G4" s="48">
        <f>F4-E4</f>
        <v>-17</v>
      </c>
      <c r="H4" s="48">
        <f>D4-C4</f>
        <v>-9.099999999999994</v>
      </c>
      <c r="I4" s="91"/>
    </row>
    <row r="5" spans="1:9" ht="13.5" customHeight="1">
      <c r="A5" s="92" t="s">
        <v>50</v>
      </c>
      <c r="B5" s="45">
        <f>B6-B7</f>
        <v>-155.14999999999998</v>
      </c>
      <c r="C5" s="45">
        <f>C6-C7</f>
        <v>-165.85</v>
      </c>
      <c r="D5" s="45">
        <f>D6-D7</f>
        <v>-175.45</v>
      </c>
      <c r="E5" s="45">
        <f>E6-E7</f>
        <v>-35.949999999999996</v>
      </c>
      <c r="F5" s="45">
        <f>F6-F7</f>
        <v>0.6500000000000004</v>
      </c>
      <c r="G5" s="67">
        <f>F5-(ABS(E5))</f>
        <v>-35.3</v>
      </c>
      <c r="H5" s="67">
        <f>D5-C5</f>
        <v>-9.599999999999994</v>
      </c>
      <c r="I5" s="91"/>
    </row>
    <row r="6" spans="1:10" ht="13.5" customHeight="1">
      <c r="A6" s="93" t="s">
        <v>11</v>
      </c>
      <c r="B6" s="46">
        <v>66.8</v>
      </c>
      <c r="C6" s="46">
        <v>24.6</v>
      </c>
      <c r="D6" s="46">
        <v>15.25</v>
      </c>
      <c r="E6" s="46">
        <v>0.7</v>
      </c>
      <c r="F6" s="46">
        <v>10.5</v>
      </c>
      <c r="G6" s="67">
        <f>F6-E6</f>
        <v>9.8</v>
      </c>
      <c r="H6" s="67">
        <f>D6-C6</f>
        <v>-9.350000000000001</v>
      </c>
      <c r="I6" s="91"/>
      <c r="J6" s="49"/>
    </row>
    <row r="7" spans="1:10" ht="13.5" customHeight="1">
      <c r="A7" s="93" t="s">
        <v>12</v>
      </c>
      <c r="B7" s="46">
        <v>221.95</v>
      </c>
      <c r="C7" s="46">
        <v>190.45</v>
      </c>
      <c r="D7" s="46">
        <v>190.7</v>
      </c>
      <c r="E7" s="46">
        <v>36.65</v>
      </c>
      <c r="F7" s="46">
        <v>9.85</v>
      </c>
      <c r="G7" s="67">
        <f>F7-E7</f>
        <v>-26.799999999999997</v>
      </c>
      <c r="H7" s="67">
        <f>D7-C7</f>
        <v>0.25</v>
      </c>
      <c r="I7" s="91"/>
      <c r="J7" s="49"/>
    </row>
    <row r="8" spans="1:13" ht="13.5" customHeight="1">
      <c r="A8" s="92" t="s">
        <v>13</v>
      </c>
      <c r="B8" s="46" t="s">
        <v>0</v>
      </c>
      <c r="C8" s="46" t="s">
        <v>0</v>
      </c>
      <c r="D8" s="47">
        <v>3.15</v>
      </c>
      <c r="E8" s="47" t="s">
        <v>0</v>
      </c>
      <c r="F8" s="47">
        <v>3.15</v>
      </c>
      <c r="G8" s="48">
        <f>F8</f>
        <v>3.15</v>
      </c>
      <c r="H8" s="48">
        <f>D8</f>
        <v>3.15</v>
      </c>
      <c r="I8" s="91"/>
      <c r="J8" s="91"/>
      <c r="K8" s="91"/>
      <c r="L8" s="91"/>
      <c r="M8" s="91"/>
    </row>
    <row r="9" spans="9:15" ht="15" customHeight="1">
      <c r="I9" s="91"/>
      <c r="J9" s="91"/>
      <c r="K9" s="91"/>
      <c r="L9" s="91"/>
      <c r="M9" s="91"/>
      <c r="N9" s="91"/>
      <c r="O9" s="91"/>
    </row>
    <row r="10" spans="1:15" ht="15" customHeight="1">
      <c r="A10" s="86" t="s">
        <v>101</v>
      </c>
      <c r="I10" s="91"/>
      <c r="J10" s="91"/>
      <c r="K10" s="91"/>
      <c r="L10" s="91"/>
      <c r="M10" s="91"/>
      <c r="N10" s="91"/>
      <c r="O10" s="91"/>
    </row>
    <row r="11" spans="1:15" s="28" customFormat="1" ht="12.75" customHeight="1">
      <c r="A11" s="88" t="s">
        <v>49</v>
      </c>
      <c r="B11" s="88"/>
      <c r="C11" s="88"/>
      <c r="D11" s="2"/>
      <c r="E11" s="2"/>
      <c r="F11" s="2"/>
      <c r="G11" s="2"/>
      <c r="H11" s="2"/>
      <c r="I11" s="91"/>
      <c r="J11" s="91"/>
      <c r="K11" s="91"/>
      <c r="L11" s="91"/>
      <c r="M11" s="91"/>
      <c r="N11" s="91"/>
      <c r="O11" s="91"/>
    </row>
    <row r="12" spans="1:15" ht="26.25" customHeight="1">
      <c r="A12" s="32"/>
      <c r="B12" s="82">
        <v>2009</v>
      </c>
      <c r="C12" s="82" t="s">
        <v>110</v>
      </c>
      <c r="D12" s="82" t="s">
        <v>111</v>
      </c>
      <c r="E12" s="82" t="s">
        <v>103</v>
      </c>
      <c r="F12" s="33" t="s">
        <v>108</v>
      </c>
      <c r="G12" s="34" t="s">
        <v>44</v>
      </c>
      <c r="H12" s="34" t="s">
        <v>53</v>
      </c>
      <c r="I12" s="91"/>
      <c r="J12" s="91"/>
      <c r="K12" s="91"/>
      <c r="L12" s="91"/>
      <c r="M12" s="91"/>
      <c r="N12" s="91"/>
      <c r="O12" s="91"/>
    </row>
    <row r="13" spans="1:15" ht="22.5" customHeight="1">
      <c r="A13" s="90" t="s">
        <v>48</v>
      </c>
      <c r="B13" s="47">
        <f>+B14+B18</f>
        <v>1692.64362</v>
      </c>
      <c r="C13" s="47">
        <f>+C14+C18</f>
        <v>962.64361</v>
      </c>
      <c r="D13" s="47">
        <f>+D14+D18</f>
        <v>2551</v>
      </c>
      <c r="E13" s="47">
        <f>+E14+E18</f>
        <v>958</v>
      </c>
      <c r="F13" s="47" t="s">
        <v>0</v>
      </c>
      <c r="G13" s="48" t="s">
        <v>0</v>
      </c>
      <c r="H13" s="48">
        <f>D13-C13</f>
        <v>1588.35639</v>
      </c>
      <c r="I13" s="91"/>
      <c r="J13" s="91"/>
      <c r="K13" s="91"/>
      <c r="L13" s="91"/>
      <c r="M13" s="91"/>
      <c r="N13" s="91"/>
      <c r="O13" s="91"/>
    </row>
    <row r="14" spans="1:15" ht="13.5" customHeight="1">
      <c r="A14" s="92" t="s">
        <v>14</v>
      </c>
      <c r="B14" s="45">
        <v>1056.81237</v>
      </c>
      <c r="C14" s="45">
        <v>956.81236</v>
      </c>
      <c r="D14" s="45">
        <v>400</v>
      </c>
      <c r="E14" s="68">
        <v>200</v>
      </c>
      <c r="F14" s="45" t="s">
        <v>0</v>
      </c>
      <c r="G14" s="67" t="s">
        <v>0</v>
      </c>
      <c r="H14" s="67">
        <f>D14-C14</f>
        <v>-556.81236</v>
      </c>
      <c r="I14" s="91"/>
      <c r="J14" s="91"/>
      <c r="K14" s="91"/>
      <c r="L14" s="91"/>
      <c r="M14" s="91"/>
      <c r="N14" s="91"/>
      <c r="O14" s="91"/>
    </row>
    <row r="15" spans="1:15" ht="13.5" customHeight="1">
      <c r="A15" s="93" t="s">
        <v>11</v>
      </c>
      <c r="B15" s="68">
        <v>500.00001</v>
      </c>
      <c r="C15" s="68">
        <v>400</v>
      </c>
      <c r="D15" s="68">
        <v>400</v>
      </c>
      <c r="E15" s="47">
        <v>200</v>
      </c>
      <c r="F15" s="68" t="s">
        <v>0</v>
      </c>
      <c r="G15" s="67" t="s">
        <v>0</v>
      </c>
      <c r="H15" s="67">
        <f>D15-C15</f>
        <v>0</v>
      </c>
      <c r="I15" s="91"/>
      <c r="J15" s="91"/>
      <c r="K15" s="91"/>
      <c r="L15" s="91"/>
      <c r="M15" s="91"/>
      <c r="N15" s="91"/>
      <c r="O15" s="91"/>
    </row>
    <row r="16" spans="1:9" ht="22.5">
      <c r="A16" s="134" t="s">
        <v>105</v>
      </c>
      <c r="B16" s="132">
        <v>500.00001</v>
      </c>
      <c r="C16" s="132">
        <v>400</v>
      </c>
      <c r="D16" s="132">
        <v>400</v>
      </c>
      <c r="E16" s="47">
        <v>200</v>
      </c>
      <c r="F16" s="132" t="s">
        <v>0</v>
      </c>
      <c r="G16" s="67" t="s">
        <v>0</v>
      </c>
      <c r="H16" s="67">
        <f>D16-C16</f>
        <v>0</v>
      </c>
      <c r="I16" s="67"/>
    </row>
    <row r="17" spans="1:9" ht="13.5" customHeight="1">
      <c r="A17" s="93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7" t="s">
        <v>0</v>
      </c>
      <c r="H17" s="67">
        <f>-C17</f>
        <v>-556.81236</v>
      </c>
      <c r="I17" s="67"/>
    </row>
    <row r="18" spans="1:10" ht="13.5" customHeight="1">
      <c r="A18" s="92" t="s">
        <v>15</v>
      </c>
      <c r="B18" s="46">
        <v>635.83125</v>
      </c>
      <c r="C18" s="46">
        <v>5.83125</v>
      </c>
      <c r="D18" s="46">
        <v>2151</v>
      </c>
      <c r="E18" s="68">
        <v>758</v>
      </c>
      <c r="F18" s="46" t="s">
        <v>0</v>
      </c>
      <c r="G18" s="67" t="s">
        <v>0</v>
      </c>
      <c r="H18" s="67">
        <f>D18-C18</f>
        <v>2145.16875</v>
      </c>
      <c r="I18" s="67"/>
      <c r="J18" s="5"/>
    </row>
    <row r="19" spans="1:10" ht="13.5" customHeight="1">
      <c r="A19" s="92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7" t="s">
        <v>0</v>
      </c>
      <c r="H19" s="67" t="s">
        <v>0</v>
      </c>
      <c r="I19" s="67"/>
      <c r="J19" s="5"/>
    </row>
    <row r="20" spans="1:10" ht="22.5" customHeight="1">
      <c r="A20" s="90" t="s">
        <v>17</v>
      </c>
      <c r="B20" s="16"/>
      <c r="C20" s="16"/>
      <c r="D20" s="16"/>
      <c r="E20" s="16"/>
      <c r="F20" s="16"/>
      <c r="G20" s="48"/>
      <c r="H20" s="48"/>
      <c r="I20" s="95"/>
      <c r="J20" s="5"/>
    </row>
    <row r="21" spans="1:10" ht="13.5" customHeight="1">
      <c r="A21" s="92" t="s">
        <v>51</v>
      </c>
      <c r="B21" s="16">
        <v>0.9</v>
      </c>
      <c r="C21" s="16">
        <v>4.99</v>
      </c>
      <c r="D21" s="16">
        <v>2.26</v>
      </c>
      <c r="E21" s="16">
        <v>2.38</v>
      </c>
      <c r="F21" s="16">
        <v>2.26</v>
      </c>
      <c r="G21" s="67">
        <f>F21-E21</f>
        <v>-0.1200000000000001</v>
      </c>
      <c r="H21" s="67">
        <f>D21-C21</f>
        <v>-2.7300000000000004</v>
      </c>
      <c r="I21" s="95"/>
      <c r="J21" s="5"/>
    </row>
    <row r="22" spans="1:10" ht="13.5" customHeight="1">
      <c r="A22" s="92" t="s">
        <v>18</v>
      </c>
      <c r="B22" s="16">
        <v>9.7</v>
      </c>
      <c r="C22" s="16">
        <v>9</v>
      </c>
      <c r="D22" s="16">
        <v>4.525</v>
      </c>
      <c r="E22" s="16">
        <v>5.25</v>
      </c>
      <c r="F22" s="16" t="s">
        <v>0</v>
      </c>
      <c r="G22" s="16" t="s">
        <v>0</v>
      </c>
      <c r="H22" s="67">
        <f>D22-C22</f>
        <v>-4.475</v>
      </c>
      <c r="I22" s="95"/>
      <c r="J22" s="5"/>
    </row>
    <row r="23" spans="1:10" ht="13.5" customHeight="1">
      <c r="A23" s="92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9" t="s">
        <v>0</v>
      </c>
      <c r="H23" s="119" t="s">
        <v>0</v>
      </c>
      <c r="I23" s="95"/>
      <c r="J23" s="5"/>
    </row>
    <row r="24" spans="1:10" ht="22.5" customHeight="1">
      <c r="A24" s="92" t="s">
        <v>52</v>
      </c>
      <c r="B24" s="16">
        <f>B21*1.2</f>
        <v>1.08</v>
      </c>
      <c r="C24" s="16">
        <f>C21*1.2</f>
        <v>5.988</v>
      </c>
      <c r="D24" s="16">
        <f>D21*1.2</f>
        <v>2.7119999999999997</v>
      </c>
      <c r="E24" s="16">
        <f>E21*1.2</f>
        <v>2.856</v>
      </c>
      <c r="F24" s="16">
        <f>F21*1.2</f>
        <v>2.7119999999999997</v>
      </c>
      <c r="G24" s="67">
        <f>F24-E24</f>
        <v>-0.14400000000000013</v>
      </c>
      <c r="H24" s="67">
        <f>D24-C24</f>
        <v>-3.2760000000000007</v>
      </c>
      <c r="I24" s="95"/>
      <c r="J24" s="5"/>
    </row>
    <row r="25" spans="1:10" ht="13.5" customHeight="1">
      <c r="A25" s="92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3" t="s">
        <v>106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6" t="s">
        <v>102</v>
      </c>
      <c r="B28" s="87"/>
      <c r="C28" s="87"/>
    </row>
    <row r="29" spans="1:8" s="28" customFormat="1" ht="12.75" customHeight="1">
      <c r="A29" s="88" t="s">
        <v>49</v>
      </c>
      <c r="B29" s="88"/>
      <c r="C29" s="88"/>
      <c r="D29" s="2"/>
      <c r="E29" s="2"/>
      <c r="F29" s="2"/>
      <c r="G29" s="2"/>
      <c r="H29" s="2"/>
    </row>
    <row r="30" spans="1:8" ht="26.25" customHeight="1">
      <c r="A30" s="32"/>
      <c r="B30" s="82">
        <v>2009</v>
      </c>
      <c r="C30" s="82" t="s">
        <v>110</v>
      </c>
      <c r="D30" s="82" t="s">
        <v>111</v>
      </c>
      <c r="E30" s="82" t="s">
        <v>103</v>
      </c>
      <c r="F30" s="33" t="s">
        <v>108</v>
      </c>
      <c r="G30" s="34" t="s">
        <v>44</v>
      </c>
      <c r="H30" s="34" t="s">
        <v>53</v>
      </c>
    </row>
    <row r="31" spans="1:15" ht="22.5" customHeight="1">
      <c r="A31" s="90" t="s">
        <v>20</v>
      </c>
      <c r="B31" s="127">
        <f>SUM(B32:B35)</f>
        <v>24680</v>
      </c>
      <c r="C31" s="127">
        <f>SUM(C32:C35)</f>
        <v>17120</v>
      </c>
      <c r="D31" s="127">
        <f>SUM(D32:D35)</f>
        <v>7330</v>
      </c>
      <c r="E31" s="127">
        <f>SUM(E32:E34)</f>
        <v>300</v>
      </c>
      <c r="F31" s="127">
        <f>SUM(F32:F34)</f>
        <v>350</v>
      </c>
      <c r="G31" s="48">
        <f>F31-E31</f>
        <v>50</v>
      </c>
      <c r="H31" s="48">
        <f>D31-C31</f>
        <v>-9790</v>
      </c>
      <c r="M31" s="96"/>
      <c r="N31" s="96"/>
      <c r="O31" s="96"/>
    </row>
    <row r="32" spans="1:15" ht="12.75" customHeight="1">
      <c r="A32" s="97" t="s">
        <v>21</v>
      </c>
      <c r="B32" s="62">
        <v>6360</v>
      </c>
      <c r="C32" s="62">
        <v>4660</v>
      </c>
      <c r="D32" s="62">
        <v>1300</v>
      </c>
      <c r="E32" s="62">
        <v>0</v>
      </c>
      <c r="F32" s="62">
        <v>0</v>
      </c>
      <c r="G32" s="62">
        <v>0</v>
      </c>
      <c r="H32" s="67">
        <f>D32-C32</f>
        <v>-3360</v>
      </c>
      <c r="M32" s="96"/>
      <c r="N32" s="96"/>
      <c r="O32" s="96"/>
    </row>
    <row r="33" spans="1:15" ht="12.75" customHeight="1">
      <c r="A33" s="97" t="s">
        <v>22</v>
      </c>
      <c r="B33" s="62">
        <v>8470</v>
      </c>
      <c r="C33" s="62">
        <v>5910</v>
      </c>
      <c r="D33" s="62">
        <v>1420</v>
      </c>
      <c r="E33" s="62">
        <v>0</v>
      </c>
      <c r="F33" s="62">
        <v>0</v>
      </c>
      <c r="G33" s="62">
        <v>0</v>
      </c>
      <c r="H33" s="67">
        <f>D33-C33</f>
        <v>-4490</v>
      </c>
      <c r="M33" s="96"/>
      <c r="N33" s="96"/>
      <c r="O33" s="96"/>
    </row>
    <row r="34" spans="1:15" ht="12.75" customHeight="1">
      <c r="A34" s="97" t="s">
        <v>23</v>
      </c>
      <c r="B34" s="62">
        <v>9310</v>
      </c>
      <c r="C34" s="62">
        <v>6010</v>
      </c>
      <c r="D34" s="62">
        <v>4610</v>
      </c>
      <c r="E34" s="62">
        <v>300</v>
      </c>
      <c r="F34" s="62">
        <v>350</v>
      </c>
      <c r="G34" s="67">
        <v>50</v>
      </c>
      <c r="H34" s="67">
        <f>D34-C34</f>
        <v>-1400</v>
      </c>
      <c r="M34" s="96"/>
      <c r="N34" s="96"/>
      <c r="O34" s="96"/>
    </row>
    <row r="35" spans="1:15" ht="12.75" customHeight="1">
      <c r="A35" s="97" t="s">
        <v>24</v>
      </c>
      <c r="B35" s="62">
        <v>540</v>
      </c>
      <c r="C35" s="62">
        <v>540</v>
      </c>
      <c r="D35" s="63">
        <v>0</v>
      </c>
      <c r="E35" s="63">
        <v>0</v>
      </c>
      <c r="F35" s="63">
        <v>0</v>
      </c>
      <c r="G35" s="63">
        <v>0</v>
      </c>
      <c r="H35" s="67">
        <f>D35-C35</f>
        <v>-540</v>
      </c>
      <c r="M35" s="96"/>
      <c r="N35" s="96"/>
      <c r="O35" s="96"/>
    </row>
    <row r="36" spans="1:15" ht="12.75" customHeight="1" hidden="1">
      <c r="A36" s="97" t="s">
        <v>25</v>
      </c>
      <c r="B36" s="63">
        <v>0</v>
      </c>
      <c r="C36" s="130">
        <v>0</v>
      </c>
      <c r="D36" s="130">
        <v>0</v>
      </c>
      <c r="E36" s="130">
        <v>0</v>
      </c>
      <c r="F36" s="130">
        <v>0</v>
      </c>
      <c r="G36" s="63">
        <v>0</v>
      </c>
      <c r="H36" s="63">
        <v>0</v>
      </c>
      <c r="M36" s="96"/>
      <c r="N36" s="96"/>
      <c r="O36" s="96"/>
    </row>
    <row r="37" spans="1:15" ht="22.5" customHeight="1">
      <c r="A37" s="90" t="s">
        <v>55</v>
      </c>
      <c r="B37" s="127">
        <f>SUM(B38:B41)</f>
        <v>31666.639999999996</v>
      </c>
      <c r="C37" s="127">
        <f>SUM(C38:C41)</f>
        <v>19948.960000000003</v>
      </c>
      <c r="D37" s="127">
        <f>SUM(D38:D41)</f>
        <v>10152</v>
      </c>
      <c r="E37" s="127">
        <f>SUM(E38:E40)</f>
        <v>520.4</v>
      </c>
      <c r="F37" s="127">
        <f>SUM(F38:F40)</f>
        <v>476</v>
      </c>
      <c r="G37" s="48">
        <f>F37-E37</f>
        <v>-44.39999999999998</v>
      </c>
      <c r="H37" s="48">
        <f>D37-C37</f>
        <v>-9796.960000000003</v>
      </c>
      <c r="M37" s="96"/>
      <c r="N37" s="96"/>
      <c r="O37" s="96"/>
    </row>
    <row r="38" spans="1:15" ht="12.75" customHeight="1">
      <c r="A38" s="97" t="s">
        <v>21</v>
      </c>
      <c r="B38" s="62">
        <v>7049.91</v>
      </c>
      <c r="C38" s="62">
        <v>4371.31</v>
      </c>
      <c r="D38" s="62">
        <v>2205.5</v>
      </c>
      <c r="E38" s="62">
        <v>0</v>
      </c>
      <c r="F38" s="62">
        <v>0</v>
      </c>
      <c r="G38" s="62">
        <v>0</v>
      </c>
      <c r="H38" s="67">
        <f>D38-C38</f>
        <v>-2165.8100000000004</v>
      </c>
      <c r="M38" s="96"/>
      <c r="N38" s="96"/>
      <c r="O38" s="96"/>
    </row>
    <row r="39" spans="1:15" ht="12.75" customHeight="1">
      <c r="A39" s="97" t="s">
        <v>22</v>
      </c>
      <c r="B39" s="62">
        <v>10324.4</v>
      </c>
      <c r="C39" s="62">
        <v>6931.3</v>
      </c>
      <c r="D39" s="62">
        <v>2104.9</v>
      </c>
      <c r="E39" s="62">
        <v>0</v>
      </c>
      <c r="F39" s="62">
        <v>0</v>
      </c>
      <c r="G39" s="62">
        <v>0</v>
      </c>
      <c r="H39" s="67">
        <f>D39-C39</f>
        <v>-4826.4</v>
      </c>
      <c r="M39" s="96"/>
      <c r="N39" s="96"/>
      <c r="O39" s="96"/>
    </row>
    <row r="40" spans="1:15" ht="12.75" customHeight="1">
      <c r="A40" s="97" t="s">
        <v>23</v>
      </c>
      <c r="B40" s="62">
        <v>14051.92</v>
      </c>
      <c r="C40" s="62">
        <v>8405.94</v>
      </c>
      <c r="D40" s="62">
        <v>5841.6</v>
      </c>
      <c r="E40" s="62">
        <v>520.4</v>
      </c>
      <c r="F40" s="62">
        <v>476</v>
      </c>
      <c r="G40" s="67">
        <f>F40-E40</f>
        <v>-44.39999999999998</v>
      </c>
      <c r="H40" s="67">
        <f>D40-C40</f>
        <v>-2564.34</v>
      </c>
      <c r="M40" s="96"/>
      <c r="N40" s="96"/>
      <c r="O40" s="96"/>
    </row>
    <row r="41" spans="1:15" ht="12.75" customHeight="1">
      <c r="A41" s="97" t="s">
        <v>24</v>
      </c>
      <c r="B41" s="62">
        <v>240.41</v>
      </c>
      <c r="C41" s="62">
        <v>240.41</v>
      </c>
      <c r="D41" s="128">
        <v>0</v>
      </c>
      <c r="E41" s="63">
        <v>0</v>
      </c>
      <c r="F41" s="63">
        <v>0</v>
      </c>
      <c r="G41" s="63">
        <v>0</v>
      </c>
      <c r="H41" s="67">
        <f>D41-C41</f>
        <v>-240.41</v>
      </c>
      <c r="M41" s="96"/>
      <c r="N41" s="96"/>
      <c r="O41" s="96"/>
    </row>
    <row r="42" spans="1:15" ht="12.75" customHeight="1" hidden="1">
      <c r="A42" s="97" t="s">
        <v>25</v>
      </c>
      <c r="B42" s="63">
        <v>0</v>
      </c>
      <c r="C42" s="130">
        <v>0</v>
      </c>
      <c r="D42" s="130">
        <v>0</v>
      </c>
      <c r="E42" s="63">
        <v>0</v>
      </c>
      <c r="F42" s="130">
        <v>0</v>
      </c>
      <c r="G42" s="63">
        <v>0</v>
      </c>
      <c r="H42" s="63">
        <v>0</v>
      </c>
      <c r="M42" s="96"/>
      <c r="N42" s="96"/>
      <c r="O42" s="96"/>
    </row>
    <row r="43" spans="1:15" ht="22.5" customHeight="1">
      <c r="A43" s="90" t="s">
        <v>56</v>
      </c>
      <c r="B43" s="127">
        <f>SUM(B44:B47)</f>
        <v>20671.65</v>
      </c>
      <c r="C43" s="127">
        <f>SUM(C44:C47)</f>
        <v>13680.15</v>
      </c>
      <c r="D43" s="127">
        <f>SUM(D44:D47)</f>
        <v>6274.9</v>
      </c>
      <c r="E43" s="127">
        <f>SUM(E44:E46)</f>
        <v>300</v>
      </c>
      <c r="F43" s="127">
        <f>SUM(F44:F46)</f>
        <v>350</v>
      </c>
      <c r="G43" s="48">
        <f>F43-E43</f>
        <v>50</v>
      </c>
      <c r="H43" s="48">
        <f>D43-C43</f>
        <v>-7405.25</v>
      </c>
      <c r="M43" s="96"/>
      <c r="N43" s="96"/>
      <c r="O43" s="96"/>
    </row>
    <row r="44" spans="1:15" ht="12.75" customHeight="1">
      <c r="A44" s="97" t="s">
        <v>21</v>
      </c>
      <c r="B44" s="62">
        <v>4987.56</v>
      </c>
      <c r="C44" s="62">
        <v>3499.46</v>
      </c>
      <c r="D44" s="62">
        <v>1181</v>
      </c>
      <c r="E44" s="62">
        <v>0</v>
      </c>
      <c r="F44" s="62">
        <v>0</v>
      </c>
      <c r="G44" s="62">
        <v>0</v>
      </c>
      <c r="H44" s="67">
        <f>D44-C44</f>
        <v>-2318.46</v>
      </c>
      <c r="M44" s="96"/>
      <c r="N44" s="96"/>
      <c r="O44" s="96"/>
    </row>
    <row r="45" spans="1:15" ht="12.75" customHeight="1">
      <c r="A45" s="97" t="s">
        <v>22</v>
      </c>
      <c r="B45" s="62">
        <v>7182.04</v>
      </c>
      <c r="C45" s="62">
        <v>4800.34</v>
      </c>
      <c r="D45" s="62">
        <v>1256.5</v>
      </c>
      <c r="E45" s="62">
        <v>0</v>
      </c>
      <c r="F45" s="62">
        <v>0</v>
      </c>
      <c r="G45" s="62">
        <v>0</v>
      </c>
      <c r="H45" s="67">
        <f>D45-C45</f>
        <v>-3543.84</v>
      </c>
      <c r="M45" s="96"/>
      <c r="N45" s="96"/>
      <c r="O45" s="96"/>
    </row>
    <row r="46" spans="1:15" ht="12.75" customHeight="1">
      <c r="A46" s="97" t="s">
        <v>23</v>
      </c>
      <c r="B46" s="62">
        <v>8346.05</v>
      </c>
      <c r="C46" s="62">
        <v>5224.35</v>
      </c>
      <c r="D46" s="62">
        <v>3837.4</v>
      </c>
      <c r="E46" s="62">
        <v>300</v>
      </c>
      <c r="F46" s="62">
        <v>350</v>
      </c>
      <c r="G46" s="67">
        <f>F46-E46</f>
        <v>50</v>
      </c>
      <c r="H46" s="67">
        <f>D46-C46</f>
        <v>-1386.9500000000003</v>
      </c>
      <c r="M46" s="96"/>
      <c r="N46" s="96"/>
      <c r="O46" s="96"/>
    </row>
    <row r="47" spans="1:15" ht="12.75" customHeight="1">
      <c r="A47" s="97" t="s">
        <v>24</v>
      </c>
      <c r="B47" s="62">
        <v>156</v>
      </c>
      <c r="C47" s="62">
        <v>156</v>
      </c>
      <c r="D47" s="63">
        <v>0</v>
      </c>
      <c r="E47" s="63">
        <v>0</v>
      </c>
      <c r="F47" s="63">
        <v>0</v>
      </c>
      <c r="G47" s="63">
        <v>0</v>
      </c>
      <c r="H47" s="67">
        <f>D47-C47</f>
        <v>-156</v>
      </c>
      <c r="M47" s="96"/>
      <c r="N47" s="96"/>
      <c r="O47" s="96"/>
    </row>
    <row r="48" spans="1:15" ht="12.75" customHeight="1" hidden="1">
      <c r="A48" s="97" t="s">
        <v>25</v>
      </c>
      <c r="B48" s="63">
        <v>0</v>
      </c>
      <c r="C48" s="130">
        <v>0</v>
      </c>
      <c r="D48" s="130">
        <v>0</v>
      </c>
      <c r="E48" s="63">
        <v>0</v>
      </c>
      <c r="F48" s="130">
        <v>0</v>
      </c>
      <c r="G48" s="63">
        <v>0</v>
      </c>
      <c r="H48" s="63">
        <v>0</v>
      </c>
      <c r="M48" s="96"/>
      <c r="N48" s="96"/>
      <c r="O48" s="96"/>
    </row>
    <row r="49" spans="1:15" ht="22.5" customHeight="1">
      <c r="A49" s="90" t="s">
        <v>54</v>
      </c>
      <c r="B49" s="116">
        <v>6.681703711233015</v>
      </c>
      <c r="C49" s="131">
        <v>9.05460664654501</v>
      </c>
      <c r="D49" s="131">
        <v>1.9613469691325398</v>
      </c>
      <c r="E49" s="131">
        <v>2.3758876369863104</v>
      </c>
      <c r="F49" s="131">
        <v>2.25090498105148</v>
      </c>
      <c r="G49" s="48">
        <f>F49-E49</f>
        <v>-0.1249826559348306</v>
      </c>
      <c r="H49" s="48">
        <f>D49-C49</f>
        <v>-7.093259677412469</v>
      </c>
      <c r="J49" s="98"/>
      <c r="K49" s="98"/>
      <c r="L49" s="98"/>
      <c r="M49" s="96"/>
      <c r="N49" s="96"/>
      <c r="O49" s="96"/>
    </row>
    <row r="50" spans="1:15" ht="12.75" customHeight="1">
      <c r="A50" s="97" t="s">
        <v>21</v>
      </c>
      <c r="B50" s="58">
        <v>4.809094941218612</v>
      </c>
      <c r="C50" s="58">
        <v>6.39661542639854</v>
      </c>
      <c r="D50" s="58">
        <v>0.4010104385075408</v>
      </c>
      <c r="E50" s="59">
        <v>0</v>
      </c>
      <c r="F50" s="59">
        <v>0</v>
      </c>
      <c r="G50" s="59">
        <v>0</v>
      </c>
      <c r="H50" s="67">
        <f>D50-C50</f>
        <v>-5.995604987890999</v>
      </c>
      <c r="J50" s="98"/>
      <c r="K50" s="98"/>
      <c r="L50" s="98"/>
      <c r="M50" s="96"/>
      <c r="N50" s="96"/>
      <c r="O50" s="96"/>
    </row>
    <row r="51" spans="1:15" ht="12.75" customHeight="1">
      <c r="A51" s="97" t="s">
        <v>22</v>
      </c>
      <c r="B51" s="58">
        <v>6.878414161541948</v>
      </c>
      <c r="C51" s="58">
        <v>9.334254990499376</v>
      </c>
      <c r="D51" s="58">
        <v>0.6898285724383382</v>
      </c>
      <c r="E51" s="59">
        <v>0</v>
      </c>
      <c r="F51" s="59">
        <v>0</v>
      </c>
      <c r="G51" s="59">
        <v>0</v>
      </c>
      <c r="H51" s="67">
        <f>D51-C51</f>
        <v>-8.644426418061038</v>
      </c>
      <c r="J51" s="98"/>
      <c r="K51" s="98"/>
      <c r="L51" s="98"/>
      <c r="M51" s="96"/>
      <c r="N51" s="96"/>
      <c r="O51" s="96"/>
    </row>
    <row r="52" spans="1:15" ht="12.75" customHeight="1">
      <c r="A52" s="97" t="s">
        <v>23</v>
      </c>
      <c r="B52" s="58">
        <v>7.555535874848766</v>
      </c>
      <c r="C52" s="58">
        <v>10.289851808072257</v>
      </c>
      <c r="D52" s="58">
        <v>2.072528258206403</v>
      </c>
      <c r="E52" s="58">
        <v>2.3758876369863104</v>
      </c>
      <c r="F52" s="58">
        <v>2.25090498105148</v>
      </c>
      <c r="G52" s="67">
        <f>F52-E52</f>
        <v>-0.1249826559348306</v>
      </c>
      <c r="H52" s="67">
        <f>D52-C52</f>
        <v>-8.217323549865853</v>
      </c>
      <c r="J52" s="98"/>
      <c r="K52" s="98"/>
      <c r="L52" s="98"/>
      <c r="M52" s="96"/>
      <c r="N52" s="96"/>
      <c r="O52" s="96"/>
    </row>
    <row r="53" spans="1:15" ht="12.75" customHeight="1">
      <c r="A53" s="97" t="s">
        <v>24</v>
      </c>
      <c r="B53" s="59">
        <v>18.44012367720777</v>
      </c>
      <c r="C53" s="59">
        <v>18.44012367720777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J53" s="98"/>
      <c r="K53" s="98"/>
      <c r="L53" s="98"/>
      <c r="M53" s="96"/>
      <c r="N53" s="96"/>
      <c r="O53" s="96"/>
    </row>
    <row r="54" spans="1:8" ht="12.75" customHeight="1" hidden="1">
      <c r="A54" s="97" t="s">
        <v>25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6" t="s">
        <v>98</v>
      </c>
      <c r="B1" s="87"/>
      <c r="C1" s="87"/>
      <c r="K1" s="99"/>
    </row>
    <row r="2" spans="1:8" s="28" customFormat="1" ht="12.75" customHeight="1">
      <c r="A2" s="88" t="s">
        <v>57</v>
      </c>
      <c r="B2" s="88"/>
      <c r="C2" s="88"/>
      <c r="D2" s="2"/>
      <c r="E2" s="2"/>
      <c r="F2" s="2"/>
      <c r="G2" s="2"/>
      <c r="H2" s="2"/>
    </row>
    <row r="3" spans="1:9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I3" s="99"/>
    </row>
    <row r="4" spans="1:15" ht="12.75" customHeight="1">
      <c r="A4" s="100" t="s">
        <v>26</v>
      </c>
      <c r="B4" s="64">
        <f>SUM(B5:B7)</f>
        <v>4911.84</v>
      </c>
      <c r="C4" s="64">
        <f>SUM(C5:C7)</f>
        <v>3401.84</v>
      </c>
      <c r="D4" s="64">
        <f>SUM(D5:D7)</f>
        <v>3060</v>
      </c>
      <c r="E4" s="64">
        <v>505</v>
      </c>
      <c r="F4" s="64">
        <f>SUM(F5:F7)</f>
        <v>400</v>
      </c>
      <c r="G4" s="48">
        <f>F4-E4</f>
        <v>-105</v>
      </c>
      <c r="H4" s="48">
        <f>D4-C4</f>
        <v>-341.84000000000015</v>
      </c>
      <c r="I4" s="99"/>
      <c r="M4" s="101"/>
      <c r="N4" s="101"/>
      <c r="O4" s="101"/>
    </row>
    <row r="5" spans="1:15" ht="12.75" customHeight="1">
      <c r="A5" s="102" t="s">
        <v>58</v>
      </c>
      <c r="B5" s="61">
        <v>1145</v>
      </c>
      <c r="C5" s="61">
        <v>900</v>
      </c>
      <c r="D5" s="61">
        <v>410</v>
      </c>
      <c r="E5" s="61">
        <v>50</v>
      </c>
      <c r="F5" s="61">
        <v>50</v>
      </c>
      <c r="G5" s="67">
        <f aca="true" t="shared" si="0" ref="G5:G25">F5-E5</f>
        <v>0</v>
      </c>
      <c r="H5" s="67">
        <f>D5-C5</f>
        <v>-490</v>
      </c>
      <c r="I5" s="99"/>
      <c r="M5" s="101"/>
      <c r="N5" s="101"/>
      <c r="O5" s="101"/>
    </row>
    <row r="6" spans="1:15" ht="12.75" customHeight="1">
      <c r="A6" s="102" t="s">
        <v>59</v>
      </c>
      <c r="B6" s="61">
        <v>1290</v>
      </c>
      <c r="C6" s="61">
        <v>950</v>
      </c>
      <c r="D6" s="61">
        <v>545</v>
      </c>
      <c r="E6" s="61">
        <v>105</v>
      </c>
      <c r="F6" s="61">
        <v>70</v>
      </c>
      <c r="G6" s="67">
        <f t="shared" si="0"/>
        <v>-35</v>
      </c>
      <c r="H6" s="67">
        <f aca="true" t="shared" si="1" ref="H6:H25">D6-C6</f>
        <v>-405</v>
      </c>
      <c r="I6" s="99"/>
      <c r="M6" s="101"/>
      <c r="N6" s="101"/>
      <c r="O6" s="101"/>
    </row>
    <row r="7" spans="1:15" ht="12.75" customHeight="1">
      <c r="A7" s="102" t="s">
        <v>60</v>
      </c>
      <c r="B7" s="61">
        <v>2476.84</v>
      </c>
      <c r="C7" s="61">
        <v>1551.84</v>
      </c>
      <c r="D7" s="61">
        <v>2105</v>
      </c>
      <c r="E7" s="61">
        <v>350</v>
      </c>
      <c r="F7" s="61">
        <v>280</v>
      </c>
      <c r="G7" s="67">
        <f t="shared" si="0"/>
        <v>-70</v>
      </c>
      <c r="H7" s="67">
        <f t="shared" si="1"/>
        <v>553.1600000000001</v>
      </c>
      <c r="I7" s="99"/>
      <c r="M7" s="101"/>
      <c r="N7" s="101"/>
      <c r="O7" s="101"/>
    </row>
    <row r="8" spans="1:15" ht="12.75" customHeight="1" hidden="1">
      <c r="A8" s="102" t="s">
        <v>61</v>
      </c>
      <c r="B8" s="62">
        <v>0</v>
      </c>
      <c r="C8" s="129">
        <v>0</v>
      </c>
      <c r="D8" s="129">
        <v>0</v>
      </c>
      <c r="E8" s="62">
        <v>0</v>
      </c>
      <c r="F8" s="62">
        <v>0</v>
      </c>
      <c r="G8" s="62">
        <v>0</v>
      </c>
      <c r="H8" s="62">
        <v>0</v>
      </c>
      <c r="I8" s="99"/>
      <c r="M8" s="101"/>
      <c r="N8" s="101"/>
      <c r="O8" s="101"/>
    </row>
    <row r="9" spans="1:15" ht="12.75" customHeight="1" hidden="1">
      <c r="A9" s="102" t="s">
        <v>62</v>
      </c>
      <c r="B9" s="62">
        <v>0</v>
      </c>
      <c r="C9" s="129">
        <v>0</v>
      </c>
      <c r="D9" s="129">
        <v>0</v>
      </c>
      <c r="E9" s="62">
        <v>0</v>
      </c>
      <c r="F9" s="62">
        <v>0</v>
      </c>
      <c r="G9" s="62">
        <v>0</v>
      </c>
      <c r="H9" s="62">
        <v>0</v>
      </c>
      <c r="I9" s="99"/>
      <c r="M9" s="101"/>
      <c r="N9" s="101"/>
      <c r="O9" s="101"/>
    </row>
    <row r="10" spans="1:15" ht="12.75" customHeight="1">
      <c r="A10" s="100" t="s">
        <v>64</v>
      </c>
      <c r="B10" s="64">
        <f>SUM(B11:B13)</f>
        <v>10576.514</v>
      </c>
      <c r="C10" s="64">
        <f>SUM(C11:C13)</f>
        <v>7664.143499999999</v>
      </c>
      <c r="D10" s="64">
        <f>SUM(D11:D13)</f>
        <v>4487.5943</v>
      </c>
      <c r="E10" s="64">
        <v>295.21</v>
      </c>
      <c r="F10" s="64">
        <f>SUM(F11:F13)</f>
        <v>334.471</v>
      </c>
      <c r="G10" s="48">
        <f t="shared" si="0"/>
        <v>39.261000000000024</v>
      </c>
      <c r="H10" s="48">
        <f>D10-C10</f>
        <v>-3176.5491999999995</v>
      </c>
      <c r="I10" s="99"/>
      <c r="M10" s="101"/>
      <c r="N10" s="101"/>
      <c r="O10" s="101"/>
    </row>
    <row r="11" spans="1:15" ht="12.75" customHeight="1">
      <c r="A11" s="102" t="s">
        <v>63</v>
      </c>
      <c r="B11" s="61">
        <v>3689.0063</v>
      </c>
      <c r="C11" s="61">
        <v>2831.8552999999997</v>
      </c>
      <c r="D11" s="61">
        <v>670.6161999999999</v>
      </c>
      <c r="E11" s="61">
        <v>65.56</v>
      </c>
      <c r="F11" s="61">
        <v>26.08</v>
      </c>
      <c r="G11" s="67">
        <f t="shared" si="0"/>
        <v>-39.480000000000004</v>
      </c>
      <c r="H11" s="67">
        <f t="shared" si="1"/>
        <v>-2161.2391</v>
      </c>
      <c r="I11" s="99"/>
      <c r="M11" s="101"/>
      <c r="N11" s="101"/>
      <c r="O11" s="101"/>
    </row>
    <row r="12" spans="1:15" ht="12.75" customHeight="1">
      <c r="A12" s="102" t="s">
        <v>59</v>
      </c>
      <c r="B12" s="61">
        <v>2435.7418</v>
      </c>
      <c r="C12" s="61">
        <v>1720.8418000000001</v>
      </c>
      <c r="D12" s="61">
        <v>834.795</v>
      </c>
      <c r="E12" s="61">
        <v>50.144</v>
      </c>
      <c r="F12" s="61">
        <v>8.762</v>
      </c>
      <c r="G12" s="67">
        <f t="shared" si="0"/>
        <v>-41.382</v>
      </c>
      <c r="H12" s="67">
        <f t="shared" si="1"/>
        <v>-886.0468000000002</v>
      </c>
      <c r="I12" s="99"/>
      <c r="M12" s="101"/>
      <c r="N12" s="101"/>
      <c r="O12" s="101"/>
    </row>
    <row r="13" spans="1:15" ht="12.75" customHeight="1">
      <c r="A13" s="102" t="s">
        <v>60</v>
      </c>
      <c r="B13" s="61">
        <v>4451.7659</v>
      </c>
      <c r="C13" s="61">
        <v>3111.4464</v>
      </c>
      <c r="D13" s="61">
        <v>2982.1830999999997</v>
      </c>
      <c r="E13" s="61">
        <v>179.506</v>
      </c>
      <c r="F13" s="61">
        <v>299.629</v>
      </c>
      <c r="G13" s="67">
        <f t="shared" si="0"/>
        <v>120.12300000000002</v>
      </c>
      <c r="H13" s="67">
        <f t="shared" si="1"/>
        <v>-129.26330000000007</v>
      </c>
      <c r="I13" s="99"/>
      <c r="M13" s="101"/>
      <c r="N13" s="101"/>
      <c r="O13" s="101"/>
    </row>
    <row r="14" spans="1:15" ht="12.75" customHeight="1" hidden="1">
      <c r="A14" s="102" t="s">
        <v>61</v>
      </c>
      <c r="B14" s="62">
        <v>0</v>
      </c>
      <c r="C14" s="129">
        <v>0</v>
      </c>
      <c r="D14" s="129">
        <v>0</v>
      </c>
      <c r="E14" s="62">
        <v>0</v>
      </c>
      <c r="F14" s="62">
        <v>0</v>
      </c>
      <c r="G14" s="62">
        <v>0</v>
      </c>
      <c r="H14" s="62">
        <v>0</v>
      </c>
      <c r="I14" s="99"/>
      <c r="M14" s="101"/>
      <c r="N14" s="101"/>
      <c r="O14" s="101"/>
    </row>
    <row r="15" spans="1:15" ht="12.75" customHeight="1" hidden="1">
      <c r="A15" s="102" t="s">
        <v>62</v>
      </c>
      <c r="B15" s="62">
        <v>0</v>
      </c>
      <c r="C15" s="129">
        <v>0</v>
      </c>
      <c r="D15" s="129">
        <v>0</v>
      </c>
      <c r="E15" s="62">
        <v>0</v>
      </c>
      <c r="F15" s="62">
        <v>0</v>
      </c>
      <c r="G15" s="62">
        <v>0</v>
      </c>
      <c r="H15" s="62">
        <v>0</v>
      </c>
      <c r="I15" s="99"/>
      <c r="M15" s="101"/>
      <c r="N15" s="101"/>
      <c r="O15" s="101"/>
    </row>
    <row r="16" spans="1:15" ht="12.75" customHeight="1">
      <c r="A16" s="100" t="s">
        <v>65</v>
      </c>
      <c r="B16" s="64">
        <f>SUM(B17:B19)</f>
        <v>4567.7632</v>
      </c>
      <c r="C16" s="64">
        <f>SUM(C17:C19)</f>
        <v>3196.6071</v>
      </c>
      <c r="D16" s="64">
        <f>SUM(D17:D19)</f>
        <v>2370.7151000000003</v>
      </c>
      <c r="E16" s="64">
        <v>227.238</v>
      </c>
      <c r="F16" s="64">
        <f>SUM(F17:F19)</f>
        <v>199.56709999999998</v>
      </c>
      <c r="G16" s="48">
        <f t="shared" si="0"/>
        <v>-27.670900000000017</v>
      </c>
      <c r="H16" s="48">
        <f>D16-C16</f>
        <v>-825.8919999999998</v>
      </c>
      <c r="I16" s="99"/>
      <c r="M16" s="101"/>
      <c r="N16" s="101"/>
      <c r="O16" s="101"/>
    </row>
    <row r="17" spans="1:15" ht="12.75" customHeight="1">
      <c r="A17" s="102" t="s">
        <v>63</v>
      </c>
      <c r="B17" s="61">
        <v>1224.1028000000001</v>
      </c>
      <c r="C17" s="61">
        <v>1002.0572</v>
      </c>
      <c r="D17" s="61">
        <v>333.55</v>
      </c>
      <c r="E17" s="61">
        <v>46.55</v>
      </c>
      <c r="F17" s="61">
        <v>18.33</v>
      </c>
      <c r="G17" s="67">
        <f t="shared" si="0"/>
        <v>-28.22</v>
      </c>
      <c r="H17" s="67">
        <f t="shared" si="1"/>
        <v>-668.5072</v>
      </c>
      <c r="I17" s="99"/>
      <c r="M17" s="101"/>
      <c r="N17" s="101"/>
      <c r="O17" s="101"/>
    </row>
    <row r="18" spans="1:15" ht="12.75" customHeight="1">
      <c r="A18" s="102" t="s">
        <v>59</v>
      </c>
      <c r="B18" s="61">
        <v>1088.2372</v>
      </c>
      <c r="C18" s="61">
        <v>790.3091</v>
      </c>
      <c r="D18" s="61">
        <v>373.392</v>
      </c>
      <c r="E18" s="61">
        <v>32.132</v>
      </c>
      <c r="F18" s="61">
        <v>0</v>
      </c>
      <c r="G18" s="67">
        <f t="shared" si="0"/>
        <v>-32.132</v>
      </c>
      <c r="H18" s="67">
        <f t="shared" si="1"/>
        <v>-416.91709999999995</v>
      </c>
      <c r="I18" s="99"/>
      <c r="M18" s="101"/>
      <c r="N18" s="101"/>
      <c r="O18" s="101"/>
    </row>
    <row r="19" spans="1:15" ht="12.75" customHeight="1">
      <c r="A19" s="102" t="s">
        <v>60</v>
      </c>
      <c r="B19" s="61">
        <v>2255.4232</v>
      </c>
      <c r="C19" s="61">
        <v>1404.2408</v>
      </c>
      <c r="D19" s="61">
        <v>1663.7731</v>
      </c>
      <c r="E19" s="61">
        <v>148.556</v>
      </c>
      <c r="F19" s="61">
        <v>181.2371</v>
      </c>
      <c r="G19" s="67">
        <f t="shared" si="0"/>
        <v>32.68109999999999</v>
      </c>
      <c r="H19" s="67">
        <f t="shared" si="1"/>
        <v>259.5323000000001</v>
      </c>
      <c r="I19" s="99"/>
      <c r="M19" s="101"/>
      <c r="N19" s="101"/>
      <c r="O19" s="101"/>
    </row>
    <row r="20" spans="1:15" ht="12.75" customHeight="1" hidden="1">
      <c r="A20" s="102" t="s">
        <v>61</v>
      </c>
      <c r="B20" s="62">
        <v>0</v>
      </c>
      <c r="C20" s="129">
        <v>0</v>
      </c>
      <c r="D20" s="129">
        <v>0</v>
      </c>
      <c r="E20" s="62">
        <v>0</v>
      </c>
      <c r="F20" s="62">
        <v>0</v>
      </c>
      <c r="G20" s="62">
        <v>0</v>
      </c>
      <c r="H20" s="62">
        <v>0</v>
      </c>
      <c r="I20" s="99"/>
      <c r="M20" s="101"/>
      <c r="N20" s="101"/>
      <c r="O20" s="101"/>
    </row>
    <row r="21" spans="1:15" ht="12.75" customHeight="1" hidden="1">
      <c r="A21" s="102" t="s">
        <v>62</v>
      </c>
      <c r="B21" s="62">
        <v>0</v>
      </c>
      <c r="C21" s="129">
        <v>0</v>
      </c>
      <c r="D21" s="129">
        <v>0</v>
      </c>
      <c r="E21" s="62">
        <v>0</v>
      </c>
      <c r="F21" s="62">
        <v>0</v>
      </c>
      <c r="G21" s="62">
        <v>0</v>
      </c>
      <c r="H21" s="62">
        <v>0</v>
      </c>
      <c r="I21" s="99"/>
      <c r="M21" s="101"/>
      <c r="N21" s="101"/>
      <c r="O21" s="101"/>
    </row>
    <row r="22" spans="1:15" ht="12.75" customHeight="1">
      <c r="A22" s="90" t="s">
        <v>66</v>
      </c>
      <c r="B22" s="117">
        <v>12.73579300995259</v>
      </c>
      <c r="C22" s="65">
        <v>16.552176132424993</v>
      </c>
      <c r="D22" s="65">
        <v>8.806542585085104</v>
      </c>
      <c r="E22" s="65">
        <v>10.416009500142872</v>
      </c>
      <c r="F22" s="65">
        <v>13.96233915782193</v>
      </c>
      <c r="G22" s="48">
        <f>F22-E22</f>
        <v>3.546329657679058</v>
      </c>
      <c r="H22" s="48">
        <f>D22-C22</f>
        <v>-7.745633547339889</v>
      </c>
      <c r="I22" s="99"/>
      <c r="J22" s="98"/>
      <c r="K22" s="98"/>
      <c r="L22" s="98"/>
      <c r="M22" s="101"/>
      <c r="N22" s="101"/>
      <c r="O22" s="101"/>
    </row>
    <row r="23" spans="1:15" ht="12.75" customHeight="1">
      <c r="A23" s="102" t="s">
        <v>63</v>
      </c>
      <c r="B23" s="60">
        <v>10.871534899094486</v>
      </c>
      <c r="C23" s="60">
        <v>14.854575744466205</v>
      </c>
      <c r="D23" s="60">
        <v>4.1048247746467865</v>
      </c>
      <c r="E23" s="60">
        <v>4.546440524692006</v>
      </c>
      <c r="F23" s="60">
        <v>5.8569420188872705</v>
      </c>
      <c r="G23" s="67">
        <f t="shared" si="0"/>
        <v>1.3105014941952646</v>
      </c>
      <c r="H23" s="67">
        <f t="shared" si="1"/>
        <v>-10.749750969819418</v>
      </c>
      <c r="I23" s="99"/>
      <c r="J23" s="98"/>
      <c r="K23" s="98"/>
      <c r="L23" s="98"/>
      <c r="M23" s="101"/>
      <c r="N23" s="101"/>
      <c r="O23" s="101"/>
    </row>
    <row r="24" spans="1:15" ht="12.75" customHeight="1">
      <c r="A24" s="102" t="s">
        <v>59</v>
      </c>
      <c r="B24" s="60">
        <v>12.314576235026138</v>
      </c>
      <c r="C24" s="60">
        <v>16.209246529318744</v>
      </c>
      <c r="D24" s="60">
        <v>6.573792887324663</v>
      </c>
      <c r="E24" s="60">
        <v>7.599876758755269</v>
      </c>
      <c r="F24" s="58" t="s">
        <v>0</v>
      </c>
      <c r="G24" s="67"/>
      <c r="H24" s="67">
        <f t="shared" si="1"/>
        <v>-9.635453641994081</v>
      </c>
      <c r="I24" s="99"/>
      <c r="J24" s="98"/>
      <c r="K24" s="98"/>
      <c r="L24" s="98"/>
      <c r="M24" s="101"/>
      <c r="N24" s="101"/>
      <c r="O24" s="101"/>
    </row>
    <row r="25" spans="1:15" ht="12.75" customHeight="1">
      <c r="A25" s="102" t="s">
        <v>60</v>
      </c>
      <c r="B25" s="60">
        <v>13.63426521104064</v>
      </c>
      <c r="C25" s="60">
        <v>17.584023457351165</v>
      </c>
      <c r="D25" s="60">
        <v>10.04281963281748</v>
      </c>
      <c r="E25" s="60">
        <v>12.864354993111883</v>
      </c>
      <c r="F25" s="60">
        <v>14.78210470006837</v>
      </c>
      <c r="G25" s="67">
        <f t="shared" si="0"/>
        <v>1.9177497069564868</v>
      </c>
      <c r="H25" s="67">
        <f t="shared" si="1"/>
        <v>-7.541203824533685</v>
      </c>
      <c r="I25" s="99"/>
      <c r="J25" s="98"/>
      <c r="K25" s="98"/>
      <c r="L25" s="98"/>
      <c r="M25" s="101"/>
      <c r="N25" s="101"/>
      <c r="O25" s="101"/>
    </row>
    <row r="26" spans="1:15" ht="12.75" customHeight="1" hidden="1">
      <c r="A26" s="102" t="s">
        <v>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99"/>
      <c r="M26" s="101"/>
      <c r="N26" s="101"/>
      <c r="O26" s="101"/>
    </row>
    <row r="27" spans="1:15" ht="12.75" customHeight="1" hidden="1">
      <c r="A27" s="102" t="s">
        <v>62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99"/>
      <c r="M27" s="101"/>
      <c r="N27" s="101"/>
      <c r="O27" s="101"/>
    </row>
    <row r="28" ht="15" customHeight="1"/>
    <row r="29" spans="1:11" ht="15" customHeight="1">
      <c r="A29" s="86" t="s">
        <v>99</v>
      </c>
      <c r="K29" s="99"/>
    </row>
    <row r="30" spans="1:8" s="28" customFormat="1" ht="12.75" customHeight="1">
      <c r="A30" s="88" t="s">
        <v>67</v>
      </c>
      <c r="B30" s="88"/>
      <c r="C30" s="88"/>
      <c r="D30" s="2"/>
      <c r="E30" s="2"/>
      <c r="F30" s="2"/>
      <c r="G30" s="2"/>
      <c r="H30" s="2"/>
    </row>
    <row r="31" spans="1:9" ht="26.25" customHeight="1">
      <c r="A31" s="32"/>
      <c r="B31" s="82">
        <v>2009</v>
      </c>
      <c r="C31" s="82" t="s">
        <v>110</v>
      </c>
      <c r="D31" s="82" t="s">
        <v>111</v>
      </c>
      <c r="E31" s="82" t="s">
        <v>103</v>
      </c>
      <c r="F31" s="33" t="s">
        <v>108</v>
      </c>
      <c r="G31" s="34" t="s">
        <v>44</v>
      </c>
      <c r="H31" s="34" t="s">
        <v>53</v>
      </c>
      <c r="I31" s="99"/>
    </row>
    <row r="32" spans="1:9" ht="12.75" customHeight="1">
      <c r="A32" s="100" t="s">
        <v>14</v>
      </c>
      <c r="B32" s="43">
        <v>8.314386736083538</v>
      </c>
      <c r="C32" s="43">
        <v>10.820603810130706</v>
      </c>
      <c r="D32" s="43">
        <v>3.147993357908538</v>
      </c>
      <c r="E32" s="43">
        <v>3.9710164431007984</v>
      </c>
      <c r="F32" s="43">
        <v>4.230332904216228</v>
      </c>
      <c r="G32" s="48">
        <f>F32-E32</f>
        <v>0.2593164611154295</v>
      </c>
      <c r="H32" s="48">
        <f>D32-C32</f>
        <v>-7.672610452222168</v>
      </c>
      <c r="I32" s="99"/>
    </row>
    <row r="33" spans="1:9" ht="12.75" customHeight="1">
      <c r="A33" s="38" t="s">
        <v>27</v>
      </c>
      <c r="B33" s="16">
        <v>10.355201574313881</v>
      </c>
      <c r="C33" s="135">
        <v>11.866241889176658</v>
      </c>
      <c r="D33" s="16">
        <v>2.725135530436718</v>
      </c>
      <c r="E33" s="16" t="s">
        <v>0</v>
      </c>
      <c r="F33" s="16" t="s">
        <v>0</v>
      </c>
      <c r="G33" s="67" t="s">
        <v>0</v>
      </c>
      <c r="H33" s="67">
        <f>D33-C33</f>
        <v>-9.14110635873994</v>
      </c>
      <c r="I33" s="99"/>
    </row>
    <row r="34" spans="1:9" ht="12.75" customHeight="1">
      <c r="A34" s="38" t="s">
        <v>28</v>
      </c>
      <c r="B34" s="16">
        <v>8.285242468130424</v>
      </c>
      <c r="C34" s="16">
        <v>10.798638300273762</v>
      </c>
      <c r="D34" s="16">
        <v>3.1281900134035086</v>
      </c>
      <c r="E34" s="16">
        <v>3.96</v>
      </c>
      <c r="F34" s="16">
        <v>4.230332904216228</v>
      </c>
      <c r="G34" s="67">
        <f>F34-E34</f>
        <v>0.2703329042162279</v>
      </c>
      <c r="H34" s="67">
        <f>D34-C34</f>
        <v>-7.670448286870253</v>
      </c>
      <c r="I34" s="99"/>
    </row>
    <row r="35" spans="1:10" ht="12.75" customHeight="1">
      <c r="A35" s="38" t="s">
        <v>29</v>
      </c>
      <c r="B35" s="16">
        <v>7.782029997651114</v>
      </c>
      <c r="C35" s="16">
        <v>9.987394900106835</v>
      </c>
      <c r="D35" s="16">
        <v>3.090675548926625</v>
      </c>
      <c r="E35" s="16">
        <v>4</v>
      </c>
      <c r="F35" s="16" t="s">
        <v>0</v>
      </c>
      <c r="G35" s="67" t="s">
        <v>0</v>
      </c>
      <c r="H35" s="67">
        <f>D35-C35</f>
        <v>-6.89671935118021</v>
      </c>
      <c r="I35" s="99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6.75</v>
      </c>
      <c r="D36" s="94" t="s">
        <v>0</v>
      </c>
      <c r="E36" s="94" t="s">
        <v>0</v>
      </c>
      <c r="F36" s="94" t="s">
        <v>0</v>
      </c>
      <c r="G36" s="67" t="s">
        <v>0</v>
      </c>
      <c r="H36" s="67" t="s">
        <v>0</v>
      </c>
      <c r="I36" s="99"/>
    </row>
    <row r="37" spans="1:9" ht="12.75" customHeight="1">
      <c r="A37" s="38" t="s">
        <v>31</v>
      </c>
      <c r="B37" s="136" t="s">
        <v>0</v>
      </c>
      <c r="C37" s="94" t="s">
        <v>0</v>
      </c>
      <c r="D37" s="94" t="s">
        <v>0</v>
      </c>
      <c r="E37" s="94" t="s">
        <v>0</v>
      </c>
      <c r="F37" s="94" t="s">
        <v>0</v>
      </c>
      <c r="G37" s="67" t="s">
        <v>0</v>
      </c>
      <c r="H37" s="67" t="s">
        <v>0</v>
      </c>
      <c r="I37" s="99"/>
    </row>
    <row r="38" spans="1:9" ht="12.75" customHeight="1">
      <c r="A38" s="38" t="s">
        <v>32</v>
      </c>
      <c r="B38" s="16">
        <v>7</v>
      </c>
      <c r="C38" s="94" t="s">
        <v>0</v>
      </c>
      <c r="D38" s="16" t="s">
        <v>0</v>
      </c>
      <c r="E38" s="16" t="s">
        <v>0</v>
      </c>
      <c r="F38" s="16" t="s">
        <v>0</v>
      </c>
      <c r="G38" s="67" t="s">
        <v>0</v>
      </c>
      <c r="H38" s="67" t="s">
        <v>0</v>
      </c>
      <c r="I38" s="99"/>
    </row>
    <row r="39" spans="1:9" ht="12.75" customHeight="1">
      <c r="A39" s="38" t="s">
        <v>33</v>
      </c>
      <c r="B39" s="119" t="s">
        <v>0</v>
      </c>
      <c r="C39" s="94" t="s">
        <v>0</v>
      </c>
      <c r="D39" s="94" t="s">
        <v>0</v>
      </c>
      <c r="E39" s="94" t="s">
        <v>0</v>
      </c>
      <c r="F39" s="94" t="s">
        <v>0</v>
      </c>
      <c r="G39" s="67" t="s">
        <v>0</v>
      </c>
      <c r="H39" s="67" t="s">
        <v>0</v>
      </c>
      <c r="I39" s="99"/>
    </row>
    <row r="40" spans="1:9" ht="12.75" customHeight="1">
      <c r="A40" s="38" t="s">
        <v>34</v>
      </c>
      <c r="B40" s="137" t="s">
        <v>0</v>
      </c>
      <c r="C40" s="94" t="s">
        <v>0</v>
      </c>
      <c r="D40" s="94" t="s">
        <v>0</v>
      </c>
      <c r="E40" s="94" t="s">
        <v>0</v>
      </c>
      <c r="F40" s="94" t="s">
        <v>0</v>
      </c>
      <c r="G40" s="67" t="s">
        <v>0</v>
      </c>
      <c r="H40" s="67" t="s">
        <v>0</v>
      </c>
      <c r="I40" s="99"/>
    </row>
    <row r="41" spans="1:9" ht="12.75" customHeight="1">
      <c r="A41" s="100" t="s">
        <v>76</v>
      </c>
      <c r="B41" s="43">
        <v>7.8064080891404295</v>
      </c>
      <c r="C41" s="43">
        <v>9.773183068529574</v>
      </c>
      <c r="D41" s="103">
        <v>4.387918340026774</v>
      </c>
      <c r="E41" s="103">
        <v>4.3</v>
      </c>
      <c r="F41" s="103">
        <v>3.4444444444444446</v>
      </c>
      <c r="G41" s="48">
        <f>F41-E41</f>
        <v>-0.8555555555555552</v>
      </c>
      <c r="H41" s="48">
        <f>D41-C41</f>
        <v>-5.385264728502801</v>
      </c>
      <c r="I41" s="99"/>
    </row>
    <row r="42" spans="1:9" ht="12.75" customHeight="1">
      <c r="A42" s="38" t="s">
        <v>27</v>
      </c>
      <c r="B42" s="16">
        <v>11.625</v>
      </c>
      <c r="C42" s="16">
        <v>14.5</v>
      </c>
      <c r="D42" s="94" t="s">
        <v>0</v>
      </c>
      <c r="E42" s="94" t="s">
        <v>0</v>
      </c>
      <c r="F42" s="94" t="s">
        <v>0</v>
      </c>
      <c r="G42" s="67" t="s">
        <v>0</v>
      </c>
      <c r="H42" s="67" t="s">
        <v>0</v>
      </c>
      <c r="I42" s="99"/>
    </row>
    <row r="43" spans="1:9" ht="12.75" customHeight="1">
      <c r="A43" s="38" t="s">
        <v>28</v>
      </c>
      <c r="B43" s="16">
        <v>9.133678045368345</v>
      </c>
      <c r="C43" s="16">
        <v>9.800387801039388</v>
      </c>
      <c r="D43" s="16">
        <v>4.387918340026774</v>
      </c>
      <c r="E43" s="16">
        <v>4.3</v>
      </c>
      <c r="F43" s="16">
        <v>3.4444444444444446</v>
      </c>
      <c r="G43" s="67">
        <f>F43-E43</f>
        <v>-0.8555555555555552</v>
      </c>
      <c r="H43" s="67">
        <f>D43-C43</f>
        <v>-5.4124694610126145</v>
      </c>
      <c r="I43" s="99"/>
    </row>
    <row r="44" spans="1:9" ht="12.75" customHeight="1">
      <c r="A44" s="38" t="s">
        <v>29</v>
      </c>
      <c r="B44" s="16">
        <v>7.806818181818182</v>
      </c>
      <c r="C44" s="16">
        <v>10.075757575757576</v>
      </c>
      <c r="D44" s="94" t="s">
        <v>0</v>
      </c>
      <c r="E44" s="94" t="s">
        <v>0</v>
      </c>
      <c r="F44" s="94" t="s">
        <v>0</v>
      </c>
      <c r="G44" s="67" t="s">
        <v>0</v>
      </c>
      <c r="H44" s="67" t="s">
        <v>0</v>
      </c>
      <c r="I44" s="99"/>
    </row>
    <row r="45" spans="1:9" ht="12.75" customHeight="1">
      <c r="A45" s="38" t="s">
        <v>30</v>
      </c>
      <c r="B45" s="16">
        <v>3.9</v>
      </c>
      <c r="C45" s="16">
        <v>5</v>
      </c>
      <c r="D45" s="94" t="s">
        <v>0</v>
      </c>
      <c r="E45" s="94" t="s">
        <v>0</v>
      </c>
      <c r="F45" s="94" t="s">
        <v>0</v>
      </c>
      <c r="G45" s="67" t="s">
        <v>0</v>
      </c>
      <c r="H45" s="67" t="s">
        <v>0</v>
      </c>
      <c r="I45" s="99"/>
    </row>
    <row r="46" spans="1:9" ht="12.75" customHeight="1">
      <c r="A46" s="38" t="s">
        <v>31</v>
      </c>
      <c r="B46" s="16">
        <v>13</v>
      </c>
      <c r="C46" s="16">
        <v>13</v>
      </c>
      <c r="D46" s="94" t="s">
        <v>0</v>
      </c>
      <c r="E46" s="94" t="s">
        <v>0</v>
      </c>
      <c r="F46" s="94" t="s">
        <v>0</v>
      </c>
      <c r="G46" s="67" t="s">
        <v>0</v>
      </c>
      <c r="H46" s="67" t="s">
        <v>0</v>
      </c>
      <c r="I46" s="99"/>
    </row>
    <row r="47" spans="1:9" ht="12.75" customHeight="1">
      <c r="A47" s="38" t="s">
        <v>32</v>
      </c>
      <c r="B47" s="16">
        <v>5.5</v>
      </c>
      <c r="C47" s="16">
        <v>5.5</v>
      </c>
      <c r="D47" s="94" t="s">
        <v>0</v>
      </c>
      <c r="E47" s="94" t="s">
        <v>0</v>
      </c>
      <c r="F47" s="94" t="s">
        <v>0</v>
      </c>
      <c r="G47" s="67" t="s">
        <v>0</v>
      </c>
      <c r="H47" s="67" t="s">
        <v>0</v>
      </c>
      <c r="I47" s="99"/>
    </row>
    <row r="48" spans="1:9" ht="12.75" customHeight="1">
      <c r="A48" s="38" t="s">
        <v>33</v>
      </c>
      <c r="B48" s="16">
        <v>4.666666666666667</v>
      </c>
      <c r="C48" s="16">
        <v>5.5</v>
      </c>
      <c r="D48" s="94" t="s">
        <v>0</v>
      </c>
      <c r="E48" s="94" t="s">
        <v>0</v>
      </c>
      <c r="F48" s="94" t="s">
        <v>0</v>
      </c>
      <c r="G48" s="67" t="s">
        <v>0</v>
      </c>
      <c r="H48" s="67" t="s">
        <v>0</v>
      </c>
      <c r="I48" s="99"/>
    </row>
    <row r="49" spans="1:9" ht="12.75" customHeight="1">
      <c r="A49" s="38" t="s">
        <v>34</v>
      </c>
      <c r="B49" s="119" t="s">
        <v>0</v>
      </c>
      <c r="C49" s="94" t="s">
        <v>0</v>
      </c>
      <c r="D49" s="94" t="s">
        <v>0</v>
      </c>
      <c r="E49" s="94" t="s">
        <v>0</v>
      </c>
      <c r="F49" s="94" t="s">
        <v>0</v>
      </c>
      <c r="G49" s="67" t="s">
        <v>0</v>
      </c>
      <c r="H49" s="67" t="s">
        <v>0</v>
      </c>
      <c r="I49" s="99"/>
    </row>
    <row r="50" spans="1:9" ht="12.75" customHeight="1">
      <c r="A50" s="100" t="s">
        <v>77</v>
      </c>
      <c r="B50" s="44">
        <v>5.9582877583396225</v>
      </c>
      <c r="C50" s="44">
        <v>6.798659191984787</v>
      </c>
      <c r="D50" s="103">
        <v>2.8777046167217866</v>
      </c>
      <c r="E50" s="103" t="s">
        <v>0</v>
      </c>
      <c r="F50" s="103" t="s">
        <v>0</v>
      </c>
      <c r="G50" s="48" t="s">
        <v>0</v>
      </c>
      <c r="H50" s="48">
        <f>D50-C50</f>
        <v>-3.9209545752630004</v>
      </c>
      <c r="I50" s="99"/>
    </row>
    <row r="51" spans="1:9" ht="12.75" customHeight="1">
      <c r="A51" s="38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67" t="s">
        <v>0</v>
      </c>
      <c r="H51" s="67" t="s">
        <v>0</v>
      </c>
      <c r="I51" s="99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2.8877981936481603</v>
      </c>
      <c r="E52" s="16" t="s">
        <v>0</v>
      </c>
      <c r="F52" s="16" t="s">
        <v>0</v>
      </c>
      <c r="G52" s="67" t="s">
        <v>0</v>
      </c>
      <c r="H52" s="67">
        <f>D52-C52</f>
        <v>-3.4122018063518396</v>
      </c>
      <c r="I52" s="99"/>
    </row>
    <row r="53" spans="1:9" ht="12.75" customHeight="1">
      <c r="A53" s="38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67" t="s">
        <v>0</v>
      </c>
      <c r="H53" s="67" t="s">
        <v>0</v>
      </c>
      <c r="I53" s="99"/>
    </row>
    <row r="54" spans="1:9" ht="12.75" customHeight="1">
      <c r="A54" s="38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67" t="s">
        <v>0</v>
      </c>
      <c r="H54" s="67" t="s">
        <v>0</v>
      </c>
      <c r="I54" s="99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7" t="s">
        <v>0</v>
      </c>
      <c r="H55" s="67" t="s">
        <v>0</v>
      </c>
      <c r="I55" s="99"/>
    </row>
    <row r="56" spans="1:9" ht="12.75" customHeight="1">
      <c r="A56" s="38" t="s">
        <v>32</v>
      </c>
      <c r="B56" s="119" t="s">
        <v>0</v>
      </c>
      <c r="C56" s="119" t="s">
        <v>0</v>
      </c>
      <c r="D56" s="16" t="s">
        <v>0</v>
      </c>
      <c r="E56" s="16" t="s">
        <v>0</v>
      </c>
      <c r="F56" s="16" t="s">
        <v>0</v>
      </c>
      <c r="G56" s="67" t="s">
        <v>0</v>
      </c>
      <c r="H56" s="67" t="s">
        <v>0</v>
      </c>
      <c r="I56" s="99"/>
    </row>
    <row r="57" spans="1:9" ht="12.75" customHeight="1">
      <c r="A57" s="38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67" t="s">
        <v>0</v>
      </c>
      <c r="H57" s="67" t="s">
        <v>0</v>
      </c>
      <c r="I57" s="99"/>
    </row>
    <row r="58" spans="1:9" ht="12.75" customHeight="1">
      <c r="A58" s="38" t="s">
        <v>34</v>
      </c>
      <c r="B58" s="119" t="s">
        <v>0</v>
      </c>
      <c r="C58" s="119" t="s">
        <v>0</v>
      </c>
      <c r="D58" s="16" t="s">
        <v>0</v>
      </c>
      <c r="E58" s="16" t="s">
        <v>0</v>
      </c>
      <c r="F58" s="16" t="s">
        <v>0</v>
      </c>
      <c r="G58" s="67" t="s">
        <v>0</v>
      </c>
      <c r="H58" s="67" t="s">
        <v>0</v>
      </c>
      <c r="I58" s="99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6" t="s">
        <v>97</v>
      </c>
    </row>
    <row r="2" spans="1:9" s="2" customFormat="1" ht="12.75" customHeight="1">
      <c r="A2" s="88" t="s">
        <v>42</v>
      </c>
      <c r="B2" s="88"/>
      <c r="C2" s="88"/>
      <c r="H2" s="28"/>
      <c r="I2" s="28"/>
    </row>
    <row r="3" spans="1:14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I3" s="99"/>
      <c r="J3" s="108"/>
      <c r="K3" s="108"/>
      <c r="L3" s="108"/>
      <c r="M3" s="108"/>
      <c r="N3" s="108"/>
    </row>
    <row r="4" spans="1:14" ht="12.75" customHeight="1">
      <c r="A4" s="100" t="s">
        <v>68</v>
      </c>
      <c r="B4" s="8">
        <f>B5+B14+B23</f>
        <v>11517.8828</v>
      </c>
      <c r="C4" s="8">
        <f>C5+C14+C23</f>
        <v>8711.7673</v>
      </c>
      <c r="D4" s="8">
        <f>D5+D14+D23</f>
        <v>3096.9946</v>
      </c>
      <c r="E4" s="8">
        <f>E5</f>
        <v>218.6753</v>
      </c>
      <c r="F4" s="8">
        <f>F5+F14</f>
        <v>318.6359</v>
      </c>
      <c r="G4" s="48">
        <f>F4-E4</f>
        <v>99.9606</v>
      </c>
      <c r="H4" s="48">
        <f>D4-C4</f>
        <v>-5614.7726999999995</v>
      </c>
      <c r="I4" s="8"/>
      <c r="J4" s="8"/>
      <c r="K4" s="8"/>
      <c r="L4" s="8"/>
      <c r="M4" s="8"/>
      <c r="N4" s="8"/>
    </row>
    <row r="5" spans="1:14" ht="12.75" customHeight="1">
      <c r="A5" s="104" t="s">
        <v>14</v>
      </c>
      <c r="B5" s="42">
        <v>8613.0513</v>
      </c>
      <c r="C5" s="42">
        <v>6080.1091</v>
      </c>
      <c r="D5" s="42">
        <v>2851.2088</v>
      </c>
      <c r="E5" s="42">
        <v>218.6753</v>
      </c>
      <c r="F5" s="42">
        <v>277.2359</v>
      </c>
      <c r="G5" s="48">
        <f>F5-E5</f>
        <v>58.56060000000002</v>
      </c>
      <c r="H5" s="48">
        <f>D5-C5</f>
        <v>-3228.9003</v>
      </c>
      <c r="I5" s="42"/>
      <c r="J5" s="109"/>
      <c r="K5" s="109"/>
      <c r="L5" s="109"/>
      <c r="M5" s="109"/>
      <c r="N5" s="109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 t="s">
        <v>0</v>
      </c>
      <c r="F6" s="41" t="s">
        <v>0</v>
      </c>
      <c r="G6" s="67" t="s">
        <v>0</v>
      </c>
      <c r="H6" s="67">
        <f>D6-C6</f>
        <v>-104.37790000000001</v>
      </c>
      <c r="I6" s="41"/>
      <c r="J6" s="110"/>
      <c r="K6" s="110"/>
      <c r="L6" s="110"/>
      <c r="M6" s="110"/>
      <c r="N6" s="110"/>
    </row>
    <row r="7" spans="1:14" ht="12.75" customHeight="1">
      <c r="A7" s="38" t="s">
        <v>28</v>
      </c>
      <c r="B7" s="41">
        <v>6411.6551</v>
      </c>
      <c r="C7" s="41">
        <v>4826.649</v>
      </c>
      <c r="D7" s="41">
        <v>2204.8732</v>
      </c>
      <c r="E7" s="41">
        <v>158.4497</v>
      </c>
      <c r="F7" s="41">
        <v>277.2359</v>
      </c>
      <c r="G7" s="67">
        <f>F7-E7</f>
        <v>118.78620000000001</v>
      </c>
      <c r="H7" s="67">
        <f>D7-C7</f>
        <v>-2621.7758000000003</v>
      </c>
      <c r="I7" s="41"/>
      <c r="J7" s="110"/>
      <c r="K7" s="110"/>
      <c r="L7" s="110"/>
      <c r="M7" s="110"/>
      <c r="N7" s="110"/>
    </row>
    <row r="8" spans="1:14" ht="12.75" customHeight="1">
      <c r="A8" s="38" t="s">
        <v>29</v>
      </c>
      <c r="B8" s="41">
        <v>1338.1281999999999</v>
      </c>
      <c r="C8" s="41">
        <v>840.4994</v>
      </c>
      <c r="D8" s="41">
        <v>492.7206</v>
      </c>
      <c r="E8" s="41">
        <v>60.2256</v>
      </c>
      <c r="F8" s="41" t="s">
        <v>0</v>
      </c>
      <c r="G8" s="67" t="s">
        <v>0</v>
      </c>
      <c r="H8" s="67">
        <f>D8-C8</f>
        <v>-347.77880000000005</v>
      </c>
      <c r="I8" s="41"/>
      <c r="J8" s="110"/>
      <c r="K8" s="110"/>
      <c r="L8" s="110"/>
      <c r="M8" s="110"/>
      <c r="N8" s="110"/>
    </row>
    <row r="9" spans="1:14" ht="12.75" customHeight="1">
      <c r="A9" s="38" t="s">
        <v>30</v>
      </c>
      <c r="B9" s="41">
        <v>505.2288</v>
      </c>
      <c r="C9" s="41">
        <v>154.9678</v>
      </c>
      <c r="D9" s="41" t="s">
        <v>0</v>
      </c>
      <c r="E9" s="41" t="s">
        <v>0</v>
      </c>
      <c r="F9" s="41" t="s">
        <v>0</v>
      </c>
      <c r="G9" s="67" t="s">
        <v>0</v>
      </c>
      <c r="H9" s="67" t="s">
        <v>0</v>
      </c>
      <c r="I9" s="41"/>
      <c r="J9" s="110"/>
      <c r="K9" s="110"/>
      <c r="L9" s="110"/>
      <c r="M9" s="110"/>
      <c r="N9" s="110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7" t="s">
        <v>0</v>
      </c>
      <c r="H10" s="67" t="s">
        <v>0</v>
      </c>
      <c r="I10" s="41"/>
      <c r="J10" s="110"/>
      <c r="K10" s="110"/>
      <c r="L10" s="110"/>
      <c r="M10" s="110"/>
      <c r="N10" s="110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7" t="s">
        <v>0</v>
      </c>
      <c r="H11" s="67" t="s">
        <v>0</v>
      </c>
      <c r="I11" s="41"/>
      <c r="J11" s="110"/>
      <c r="K11" s="110"/>
      <c r="L11" s="110"/>
      <c r="M11" s="110"/>
      <c r="N11" s="110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7" t="s">
        <v>0</v>
      </c>
      <c r="H12" s="67" t="s">
        <v>0</v>
      </c>
      <c r="I12" s="41"/>
      <c r="J12" s="110"/>
      <c r="K12" s="110"/>
      <c r="L12" s="110"/>
      <c r="M12" s="110"/>
      <c r="N12" s="110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7" t="s">
        <v>0</v>
      </c>
      <c r="H13" s="67" t="s">
        <v>0</v>
      </c>
      <c r="I13" s="8"/>
      <c r="J13" s="8"/>
      <c r="K13" s="8"/>
      <c r="L13" s="8"/>
      <c r="M13" s="8"/>
      <c r="N13" s="8"/>
    </row>
    <row r="14" spans="1:14" ht="22.5">
      <c r="A14" s="104" t="s">
        <v>76</v>
      </c>
      <c r="B14" s="42">
        <v>2193.655</v>
      </c>
      <c r="C14" s="42">
        <v>2059.93</v>
      </c>
      <c r="D14" s="42">
        <v>137.9</v>
      </c>
      <c r="E14" s="138">
        <v>20</v>
      </c>
      <c r="F14" s="48">
        <v>41.4</v>
      </c>
      <c r="G14" s="48">
        <f>F14-E14</f>
        <v>21.4</v>
      </c>
      <c r="H14" s="48">
        <f>D14-C14</f>
        <v>-1922.0299999999997</v>
      </c>
      <c r="I14" s="42"/>
      <c r="J14" s="109"/>
      <c r="K14" s="109"/>
      <c r="L14" s="109"/>
      <c r="M14" s="109"/>
      <c r="N14" s="109"/>
    </row>
    <row r="15" spans="1:14" ht="12.75" customHeight="1">
      <c r="A15" s="38" t="s">
        <v>27</v>
      </c>
      <c r="B15" s="41">
        <v>179.4</v>
      </c>
      <c r="C15" s="41">
        <v>162</v>
      </c>
      <c r="D15" s="120" t="s">
        <v>0</v>
      </c>
      <c r="E15" s="120" t="s">
        <v>0</v>
      </c>
      <c r="F15" s="120" t="s">
        <v>0</v>
      </c>
      <c r="G15" s="67" t="s">
        <v>0</v>
      </c>
      <c r="H15" s="67" t="s">
        <v>0</v>
      </c>
      <c r="I15" s="41"/>
      <c r="J15" s="110"/>
      <c r="K15" s="110"/>
      <c r="L15" s="110"/>
      <c r="M15" s="110"/>
      <c r="N15" s="110"/>
    </row>
    <row r="16" spans="1:14" ht="12.75" customHeight="1">
      <c r="A16" s="38" t="s">
        <v>28</v>
      </c>
      <c r="B16" s="41">
        <v>1687.83</v>
      </c>
      <c r="C16" s="41">
        <v>1662.83</v>
      </c>
      <c r="D16" s="41">
        <v>137.9</v>
      </c>
      <c r="E16" s="120">
        <v>20</v>
      </c>
      <c r="F16" s="41">
        <v>41.4</v>
      </c>
      <c r="G16" s="67">
        <f>F16-E16</f>
        <v>21.4</v>
      </c>
      <c r="H16" s="67">
        <f>D16-C16</f>
        <v>-1524.9299999999998</v>
      </c>
      <c r="I16" s="41"/>
      <c r="J16" s="110"/>
      <c r="K16" s="110"/>
      <c r="L16" s="110"/>
      <c r="M16" s="110"/>
      <c r="N16" s="110"/>
    </row>
    <row r="17" spans="1:14" ht="12.75" customHeight="1">
      <c r="A17" s="38" t="s">
        <v>29</v>
      </c>
      <c r="B17" s="41">
        <v>156.75</v>
      </c>
      <c r="C17" s="41">
        <v>135</v>
      </c>
      <c r="D17" s="120" t="s">
        <v>0</v>
      </c>
      <c r="E17" s="120" t="s">
        <v>0</v>
      </c>
      <c r="F17" s="120" t="s">
        <v>0</v>
      </c>
      <c r="G17" s="67" t="s">
        <v>0</v>
      </c>
      <c r="H17" s="67" t="s">
        <v>0</v>
      </c>
      <c r="I17" s="41"/>
      <c r="J17" s="110"/>
      <c r="K17" s="110"/>
      <c r="L17" s="110"/>
      <c r="M17" s="110"/>
      <c r="N17" s="110"/>
    </row>
    <row r="18" spans="1:14" ht="12.75" customHeight="1">
      <c r="A18" s="38" t="s">
        <v>30</v>
      </c>
      <c r="B18" s="41">
        <v>56</v>
      </c>
      <c r="C18" s="41">
        <v>6</v>
      </c>
      <c r="D18" s="120" t="s">
        <v>0</v>
      </c>
      <c r="E18" s="120" t="s">
        <v>0</v>
      </c>
      <c r="F18" s="120" t="s">
        <v>0</v>
      </c>
      <c r="G18" s="67" t="s">
        <v>0</v>
      </c>
      <c r="H18" s="67" t="s">
        <v>0</v>
      </c>
      <c r="I18" s="41"/>
      <c r="J18" s="110"/>
      <c r="K18" s="110"/>
      <c r="L18" s="110"/>
      <c r="M18" s="110"/>
      <c r="N18" s="110"/>
    </row>
    <row r="19" spans="1:14" ht="12.75" customHeight="1">
      <c r="A19" s="38" t="s">
        <v>31</v>
      </c>
      <c r="B19" s="41">
        <v>20</v>
      </c>
      <c r="C19" s="41">
        <v>20</v>
      </c>
      <c r="D19" s="120" t="s">
        <v>0</v>
      </c>
      <c r="E19" s="120" t="s">
        <v>0</v>
      </c>
      <c r="F19" s="120" t="s">
        <v>0</v>
      </c>
      <c r="G19" s="67" t="s">
        <v>0</v>
      </c>
      <c r="H19" s="67" t="s">
        <v>0</v>
      </c>
      <c r="I19" s="41"/>
      <c r="J19" s="110"/>
      <c r="K19" s="110"/>
      <c r="L19" s="110"/>
      <c r="M19" s="110"/>
      <c r="N19" s="110"/>
    </row>
    <row r="20" spans="1:14" ht="12.75" customHeight="1">
      <c r="A20" s="38" t="s">
        <v>32</v>
      </c>
      <c r="B20" s="41">
        <v>10.5</v>
      </c>
      <c r="C20" s="41">
        <v>10.5</v>
      </c>
      <c r="D20" s="120" t="s">
        <v>0</v>
      </c>
      <c r="E20" s="120" t="s">
        <v>0</v>
      </c>
      <c r="F20" s="120" t="s">
        <v>0</v>
      </c>
      <c r="G20" s="67" t="s">
        <v>0</v>
      </c>
      <c r="H20" s="67" t="s">
        <v>0</v>
      </c>
      <c r="I20" s="41"/>
      <c r="J20" s="110"/>
      <c r="K20" s="110"/>
      <c r="L20" s="110"/>
      <c r="M20" s="110"/>
      <c r="N20" s="110"/>
    </row>
    <row r="21" spans="1:14" ht="12.75" customHeight="1">
      <c r="A21" s="38" t="s">
        <v>33</v>
      </c>
      <c r="B21" s="41">
        <v>83.175</v>
      </c>
      <c r="C21" s="41">
        <v>63.6</v>
      </c>
      <c r="D21" s="120" t="s">
        <v>0</v>
      </c>
      <c r="E21" s="120" t="s">
        <v>0</v>
      </c>
      <c r="F21" s="120" t="s">
        <v>0</v>
      </c>
      <c r="G21" s="67" t="s">
        <v>0</v>
      </c>
      <c r="H21" s="67" t="s">
        <v>0</v>
      </c>
      <c r="I21" s="41"/>
      <c r="J21" s="110"/>
      <c r="K21" s="110"/>
      <c r="L21" s="110"/>
      <c r="M21" s="110"/>
      <c r="N21" s="110"/>
    </row>
    <row r="22" spans="1:14" ht="12.75" customHeight="1">
      <c r="A22" s="38" t="s">
        <v>34</v>
      </c>
      <c r="B22" s="41" t="s">
        <v>0</v>
      </c>
      <c r="C22" s="41" t="s">
        <v>0</v>
      </c>
      <c r="D22" s="120" t="s">
        <v>0</v>
      </c>
      <c r="E22" s="120" t="s">
        <v>0</v>
      </c>
      <c r="F22" s="120" t="s">
        <v>0</v>
      </c>
      <c r="G22" s="67" t="s">
        <v>0</v>
      </c>
      <c r="H22" s="67" t="s">
        <v>0</v>
      </c>
      <c r="I22" s="41"/>
      <c r="J22" s="110"/>
      <c r="K22" s="110"/>
      <c r="L22" s="110"/>
      <c r="M22" s="110"/>
      <c r="N22" s="110"/>
    </row>
    <row r="23" spans="1:14" ht="22.5">
      <c r="A23" s="104" t="s">
        <v>77</v>
      </c>
      <c r="B23" s="42">
        <v>711.1765</v>
      </c>
      <c r="C23" s="42">
        <v>571.7282</v>
      </c>
      <c r="D23" s="48">
        <v>107.8858</v>
      </c>
      <c r="E23" s="138" t="s">
        <v>0</v>
      </c>
      <c r="F23" s="48" t="s">
        <v>0</v>
      </c>
      <c r="G23" s="48" t="s">
        <v>0</v>
      </c>
      <c r="H23" s="48">
        <f>D23-C23</f>
        <v>-463.8424</v>
      </c>
      <c r="I23" s="42"/>
      <c r="J23" s="109"/>
      <c r="K23" s="109"/>
      <c r="L23" s="109"/>
      <c r="M23" s="109"/>
      <c r="N23" s="109"/>
    </row>
    <row r="24" spans="1:14" ht="12.75" customHeight="1">
      <c r="A24" s="38" t="s">
        <v>27</v>
      </c>
      <c r="B24" s="41">
        <v>61.081</v>
      </c>
      <c r="C24" s="120" t="s">
        <v>0</v>
      </c>
      <c r="D24" s="120" t="s">
        <v>0</v>
      </c>
      <c r="E24" s="120" t="s">
        <v>0</v>
      </c>
      <c r="F24" s="67" t="s">
        <v>0</v>
      </c>
      <c r="G24" s="67" t="s">
        <v>0</v>
      </c>
      <c r="H24" s="120" t="s">
        <v>0</v>
      </c>
      <c r="I24" s="99"/>
      <c r="J24" s="108"/>
      <c r="K24" s="108"/>
      <c r="L24" s="108"/>
      <c r="M24" s="108"/>
      <c r="N24" s="108"/>
    </row>
    <row r="25" spans="1:14" ht="12.75" customHeight="1">
      <c r="A25" s="38" t="s">
        <v>28</v>
      </c>
      <c r="B25" s="41">
        <v>75</v>
      </c>
      <c r="C25" s="120">
        <v>75</v>
      </c>
      <c r="D25" s="67">
        <v>92.3918</v>
      </c>
      <c r="E25" s="120" t="s">
        <v>0</v>
      </c>
      <c r="F25" s="67" t="s">
        <v>0</v>
      </c>
      <c r="G25" s="67" t="s">
        <v>0</v>
      </c>
      <c r="H25" s="120" t="s">
        <v>0</v>
      </c>
      <c r="I25" s="99"/>
      <c r="J25" s="108"/>
      <c r="K25" s="108"/>
      <c r="L25" s="108"/>
      <c r="M25" s="108"/>
      <c r="N25" s="108"/>
    </row>
    <row r="26" spans="1:14" ht="12.75" customHeight="1">
      <c r="A26" s="38" t="s">
        <v>29</v>
      </c>
      <c r="B26" s="41">
        <v>43.5829</v>
      </c>
      <c r="C26" s="120" t="s">
        <v>0</v>
      </c>
      <c r="D26" s="120" t="s">
        <v>0</v>
      </c>
      <c r="E26" s="120" t="s">
        <v>0</v>
      </c>
      <c r="F26" s="120" t="s">
        <v>0</v>
      </c>
      <c r="G26" s="120" t="s">
        <v>0</v>
      </c>
      <c r="H26" s="120" t="s">
        <v>0</v>
      </c>
      <c r="I26" s="99"/>
      <c r="J26" s="108"/>
      <c r="K26" s="108"/>
      <c r="L26" s="108"/>
      <c r="M26" s="108"/>
      <c r="N26" s="108"/>
    </row>
    <row r="27" spans="1:14" ht="12.75" customHeight="1">
      <c r="A27" s="38" t="s">
        <v>30</v>
      </c>
      <c r="B27" s="41">
        <v>291.9773</v>
      </c>
      <c r="C27" s="41">
        <v>279.0791</v>
      </c>
      <c r="D27" s="120" t="s">
        <v>0</v>
      </c>
      <c r="E27" s="120" t="s">
        <v>0</v>
      </c>
      <c r="F27" s="120" t="s">
        <v>0</v>
      </c>
      <c r="G27" s="120" t="s">
        <v>0</v>
      </c>
      <c r="H27" s="120" t="s">
        <v>0</v>
      </c>
      <c r="I27" s="99"/>
      <c r="J27" s="108"/>
      <c r="K27" s="108"/>
      <c r="L27" s="108"/>
      <c r="M27" s="108"/>
      <c r="N27" s="108"/>
    </row>
    <row r="28" spans="1:14" ht="12.75" customHeight="1">
      <c r="A28" s="38" t="s">
        <v>31</v>
      </c>
      <c r="B28" s="120" t="s">
        <v>0</v>
      </c>
      <c r="C28" s="120" t="s">
        <v>0</v>
      </c>
      <c r="D28" s="67">
        <v>15.494</v>
      </c>
      <c r="E28" s="120" t="s">
        <v>0</v>
      </c>
      <c r="F28" s="67" t="s">
        <v>0</v>
      </c>
      <c r="G28" s="67" t="s">
        <v>0</v>
      </c>
      <c r="H28" s="120" t="s">
        <v>0</v>
      </c>
      <c r="I28" s="99"/>
      <c r="J28" s="108"/>
      <c r="K28" s="108"/>
      <c r="L28" s="108"/>
      <c r="M28" s="108"/>
      <c r="N28" s="108"/>
    </row>
    <row r="29" spans="1:14" ht="12.75" customHeight="1">
      <c r="A29" s="38" t="s">
        <v>32</v>
      </c>
      <c r="B29" s="120" t="s">
        <v>0</v>
      </c>
      <c r="C29" s="120" t="s">
        <v>0</v>
      </c>
      <c r="D29" s="120" t="s">
        <v>0</v>
      </c>
      <c r="E29" s="120" t="s">
        <v>0</v>
      </c>
      <c r="F29" s="120" t="s">
        <v>0</v>
      </c>
      <c r="G29" s="120" t="s">
        <v>0</v>
      </c>
      <c r="H29" s="120" t="s">
        <v>0</v>
      </c>
      <c r="I29" s="99"/>
      <c r="J29" s="108"/>
      <c r="K29" s="108"/>
      <c r="L29" s="108"/>
      <c r="M29" s="108"/>
      <c r="N29" s="108"/>
    </row>
    <row r="30" spans="1:14" ht="12.75" customHeight="1">
      <c r="A30" s="38" t="s">
        <v>33</v>
      </c>
      <c r="B30" s="41">
        <v>239.53529999999998</v>
      </c>
      <c r="C30" s="41">
        <v>217.6491</v>
      </c>
      <c r="D30" s="120" t="s">
        <v>0</v>
      </c>
      <c r="E30" s="120" t="s">
        <v>0</v>
      </c>
      <c r="F30" s="120" t="s">
        <v>0</v>
      </c>
      <c r="G30" s="120" t="s">
        <v>0</v>
      </c>
      <c r="H30" s="120" t="s">
        <v>0</v>
      </c>
      <c r="I30" s="99"/>
      <c r="J30" s="108"/>
      <c r="K30" s="108"/>
      <c r="L30" s="108"/>
      <c r="M30" s="108"/>
      <c r="N30" s="108"/>
    </row>
    <row r="31" spans="1:14" ht="12.75" customHeight="1">
      <c r="A31" s="38" t="s">
        <v>34</v>
      </c>
      <c r="B31" s="120" t="s">
        <v>0</v>
      </c>
      <c r="C31" s="120" t="s">
        <v>0</v>
      </c>
      <c r="D31" s="120" t="s">
        <v>0</v>
      </c>
      <c r="E31" s="120" t="s">
        <v>0</v>
      </c>
      <c r="F31" s="120" t="s">
        <v>0</v>
      </c>
      <c r="G31" s="120" t="s">
        <v>0</v>
      </c>
      <c r="H31" s="120" t="s">
        <v>0</v>
      </c>
      <c r="I31" s="99"/>
      <c r="J31" s="108"/>
      <c r="K31" s="108"/>
      <c r="L31" s="108"/>
      <c r="M31" s="108"/>
      <c r="N31" s="108"/>
    </row>
    <row r="32" spans="9:14" ht="15" customHeight="1">
      <c r="I32" s="99"/>
      <c r="J32" s="108"/>
      <c r="K32" s="108"/>
      <c r="L32" s="108"/>
      <c r="M32" s="108"/>
      <c r="N32" s="108"/>
    </row>
    <row r="33" spans="1:8" ht="15" customHeight="1">
      <c r="A33" s="86" t="s">
        <v>69</v>
      </c>
      <c r="G33" s="66"/>
      <c r="H33" s="66"/>
    </row>
    <row r="34" spans="1:8" ht="12.75" customHeight="1">
      <c r="A34" s="88" t="s">
        <v>42</v>
      </c>
      <c r="H34" s="66"/>
    </row>
    <row r="35" spans="1:13" ht="42" customHeight="1">
      <c r="A35" s="35"/>
      <c r="B35" s="82">
        <v>2008</v>
      </c>
      <c r="C35" s="33" t="s">
        <v>104</v>
      </c>
      <c r="D35" s="33" t="s">
        <v>109</v>
      </c>
      <c r="E35" s="82">
        <v>2009</v>
      </c>
      <c r="F35" s="33" t="s">
        <v>103</v>
      </c>
      <c r="G35" s="33" t="s">
        <v>108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32860.366</v>
      </c>
      <c r="D36" s="8">
        <v>33127.102</v>
      </c>
      <c r="E36" s="8">
        <v>39604.433</v>
      </c>
      <c r="F36" s="8">
        <v>30354.379</v>
      </c>
      <c r="G36" s="8">
        <v>31720.129</v>
      </c>
      <c r="H36" s="7">
        <f>G36/F36-1</f>
        <v>0.044993508185425135</v>
      </c>
      <c r="I36" s="7">
        <f aca="true" t="shared" si="0" ref="I36:I41">G36/E36-1</f>
        <v>-0.1990763003727385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11275.412</v>
      </c>
      <c r="D37" s="17">
        <v>10919.949</v>
      </c>
      <c r="E37" s="17">
        <v>15452.031</v>
      </c>
      <c r="F37" s="17">
        <v>12682.564</v>
      </c>
      <c r="G37" s="17">
        <v>13780.524</v>
      </c>
      <c r="H37" s="6">
        <f aca="true" t="shared" si="1" ref="H37:H50">G37/F37-1</f>
        <v>0.0865723997134964</v>
      </c>
      <c r="I37" s="6">
        <f t="shared" si="0"/>
        <v>-0.1081739351933737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7295.14</v>
      </c>
      <c r="D38" s="17">
        <v>7643.248</v>
      </c>
      <c r="E38" s="17">
        <v>8840.806</v>
      </c>
      <c r="F38" s="17">
        <v>9264.815</v>
      </c>
      <c r="G38" s="17">
        <v>9512.278</v>
      </c>
      <c r="H38" s="6">
        <f t="shared" si="1"/>
        <v>0.02670997747931292</v>
      </c>
      <c r="I38" s="6">
        <f t="shared" si="0"/>
        <v>0.07595144605593651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5493.855</v>
      </c>
      <c r="D39" s="17">
        <v>5360.569</v>
      </c>
      <c r="E39" s="17">
        <v>5053.273</v>
      </c>
      <c r="F39" s="17">
        <v>5654.73</v>
      </c>
      <c r="G39" s="17">
        <v>5627.218</v>
      </c>
      <c r="H39" s="6">
        <f t="shared" si="1"/>
        <v>-0.0048653074505766725</v>
      </c>
      <c r="I39" s="6">
        <f t="shared" si="0"/>
        <v>0.11357886265000916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8795.959</v>
      </c>
      <c r="D40" s="17">
        <v>9203.336</v>
      </c>
      <c r="E40" s="17">
        <v>10258.323</v>
      </c>
      <c r="F40" s="17">
        <v>2752.27</v>
      </c>
      <c r="G40" s="17">
        <v>2800.109</v>
      </c>
      <c r="H40" s="6">
        <f t="shared" si="1"/>
        <v>0.017381652236154066</v>
      </c>
      <c r="I40" s="6">
        <f t="shared" si="0"/>
        <v>-0.7270402774410594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13152.653</v>
      </c>
      <c r="D41" s="8">
        <v>12781.698</v>
      </c>
      <c r="E41" s="8">
        <v>14831.814</v>
      </c>
      <c r="F41" s="8">
        <v>14671.694</v>
      </c>
      <c r="G41" s="8">
        <v>15531.583</v>
      </c>
      <c r="H41" s="7">
        <f t="shared" si="1"/>
        <v>0.058608705988551835</v>
      </c>
      <c r="I41" s="7">
        <f t="shared" si="0"/>
        <v>0.047180270734247465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5070.061</v>
      </c>
      <c r="D42" s="17">
        <v>4545.1</v>
      </c>
      <c r="E42" s="17">
        <v>5976.705</v>
      </c>
      <c r="F42" s="17">
        <v>5904.117</v>
      </c>
      <c r="G42" s="17">
        <v>6568.277</v>
      </c>
      <c r="H42" s="6">
        <f t="shared" si="1"/>
        <v>0.11249099568995669</v>
      </c>
      <c r="I42" s="6">
        <f aca="true" t="shared" si="2" ref="I42:I50">G42/E42-1</f>
        <v>0.09897962171464036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3237.052</v>
      </c>
      <c r="D43" s="17">
        <v>3344.114</v>
      </c>
      <c r="E43" s="17">
        <v>4060.273</v>
      </c>
      <c r="F43" s="17">
        <v>4105.62</v>
      </c>
      <c r="G43" s="17">
        <v>4232.62</v>
      </c>
      <c r="H43" s="6">
        <f t="shared" si="1"/>
        <v>0.030933208626224618</v>
      </c>
      <c r="I43" s="6">
        <f t="shared" si="2"/>
        <v>0.04244714579536879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4542.506</v>
      </c>
      <c r="D44" s="17">
        <v>4400.911</v>
      </c>
      <c r="E44" s="17">
        <v>4084.25</v>
      </c>
      <c r="F44" s="17">
        <v>4296.05</v>
      </c>
      <c r="G44" s="17">
        <v>4326.26</v>
      </c>
      <c r="H44" s="6">
        <f t="shared" si="1"/>
        <v>0.007032041060974548</v>
      </c>
      <c r="I44" s="6">
        <f t="shared" si="2"/>
        <v>0.0592544530819612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303.034</v>
      </c>
      <c r="D45" s="17">
        <v>491.573</v>
      </c>
      <c r="E45" s="17">
        <v>710.586</v>
      </c>
      <c r="F45" s="17">
        <v>365.907</v>
      </c>
      <c r="G45" s="17">
        <v>404.426</v>
      </c>
      <c r="H45" s="6">
        <f t="shared" si="1"/>
        <v>0.1052699183125767</v>
      </c>
      <c r="I45" s="6">
        <f t="shared" si="2"/>
        <v>-0.43085565997641384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19707.713000000003</v>
      </c>
      <c r="D46" s="24">
        <f t="shared" si="3"/>
        <v>20345.404</v>
      </c>
      <c r="E46" s="24">
        <v>24772.619</v>
      </c>
      <c r="F46" s="24">
        <f aca="true" t="shared" si="4" ref="F46:G50">F36-F41</f>
        <v>15682.685000000001</v>
      </c>
      <c r="G46" s="24">
        <f>G36-G41</f>
        <v>16188.546</v>
      </c>
      <c r="H46" s="7">
        <f t="shared" si="1"/>
        <v>0.03225601993536187</v>
      </c>
      <c r="I46" s="7">
        <f t="shared" si="2"/>
        <v>-0.3465145530232391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6205.351000000001</v>
      </c>
      <c r="D47" s="17">
        <f t="shared" si="3"/>
        <v>6374.849</v>
      </c>
      <c r="E47" s="17">
        <v>9475.326000000001</v>
      </c>
      <c r="F47" s="17">
        <f t="shared" si="4"/>
        <v>6778.447</v>
      </c>
      <c r="G47" s="17">
        <f t="shared" si="4"/>
        <v>7212.246999999999</v>
      </c>
      <c r="H47" s="6">
        <f t="shared" si="1"/>
        <v>0.0639969597755945</v>
      </c>
      <c r="I47" s="6">
        <f t="shared" si="2"/>
        <v>-0.23883917028290125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4058.088</v>
      </c>
      <c r="D48" s="17">
        <f t="shared" si="3"/>
        <v>4299.134</v>
      </c>
      <c r="E48" s="17">
        <v>4780.533</v>
      </c>
      <c r="F48" s="17">
        <f t="shared" si="4"/>
        <v>5159.195000000001</v>
      </c>
      <c r="G48" s="17">
        <f t="shared" si="4"/>
        <v>5279.658</v>
      </c>
      <c r="H48" s="6">
        <f t="shared" si="1"/>
        <v>0.023349185289565533</v>
      </c>
      <c r="I48" s="6">
        <f t="shared" si="2"/>
        <v>0.1044078139404121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951.3489999999993</v>
      </c>
      <c r="D49" s="17">
        <f t="shared" si="3"/>
        <v>959.6580000000004</v>
      </c>
      <c r="E49" s="17">
        <v>969.0230000000001</v>
      </c>
      <c r="F49" s="17">
        <f t="shared" si="4"/>
        <v>1358.6799999999994</v>
      </c>
      <c r="G49" s="17">
        <f t="shared" si="4"/>
        <v>1300.9579999999996</v>
      </c>
      <c r="H49" s="6">
        <f t="shared" si="1"/>
        <v>-0.042483881414313696</v>
      </c>
      <c r="I49" s="6">
        <f t="shared" si="2"/>
        <v>0.34254604895858964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8492.925000000001</v>
      </c>
      <c r="D50" s="17">
        <f t="shared" si="3"/>
        <v>8711.762999999999</v>
      </c>
      <c r="E50" s="17">
        <v>9547.737000000001</v>
      </c>
      <c r="F50" s="17">
        <f t="shared" si="4"/>
        <v>2386.363</v>
      </c>
      <c r="G50" s="17">
        <f t="shared" si="4"/>
        <v>2395.683</v>
      </c>
      <c r="H50" s="6">
        <f t="shared" si="1"/>
        <v>0.003905524850997155</v>
      </c>
      <c r="I50" s="6">
        <f t="shared" si="2"/>
        <v>-0.749083683390106</v>
      </c>
      <c r="J50" s="6"/>
      <c r="K50" s="6"/>
      <c r="L50" s="6"/>
      <c r="M50" s="6"/>
      <c r="N50" s="6"/>
    </row>
    <row r="51" spans="1:14" ht="15" customHeight="1">
      <c r="A51" s="105"/>
      <c r="B51" s="51"/>
      <c r="C51" s="51"/>
      <c r="D51" s="51"/>
      <c r="E51" s="51"/>
      <c r="F51" s="51"/>
      <c r="G51" s="51"/>
      <c r="H51" s="51"/>
      <c r="I51" s="105"/>
      <c r="J51" s="111"/>
      <c r="K51" s="111"/>
      <c r="L51" s="111"/>
      <c r="M51" s="111"/>
      <c r="N51" s="111"/>
    </row>
    <row r="52" spans="1:7" ht="15" customHeight="1">
      <c r="A52" s="86" t="s">
        <v>73</v>
      </c>
      <c r="B52" s="106"/>
      <c r="C52" s="106"/>
      <c r="D52" s="106"/>
      <c r="E52" s="106"/>
      <c r="F52" s="106"/>
      <c r="G52" s="106"/>
    </row>
    <row r="53" spans="1:7" ht="12.75" customHeight="1">
      <c r="A53" s="88" t="s">
        <v>42</v>
      </c>
      <c r="B53" s="78"/>
      <c r="C53" s="78"/>
      <c r="D53" s="78"/>
      <c r="E53" s="78"/>
      <c r="F53" s="78"/>
      <c r="G53" s="78"/>
    </row>
    <row r="54" spans="1:13" ht="42" customHeight="1">
      <c r="A54" s="35"/>
      <c r="B54" s="82">
        <v>2008</v>
      </c>
      <c r="C54" s="33" t="s">
        <v>104</v>
      </c>
      <c r="D54" s="33" t="s">
        <v>109</v>
      </c>
      <c r="E54" s="82">
        <v>2009</v>
      </c>
      <c r="F54" s="33" t="s">
        <v>103</v>
      </c>
      <c r="G54" s="33" t="s">
        <v>108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25251.472</v>
      </c>
      <c r="D55" s="8">
        <v>25439.464</v>
      </c>
      <c r="E55" s="8">
        <v>25214.25</v>
      </c>
      <c r="F55" s="8">
        <v>25912.414</v>
      </c>
      <c r="G55" s="8">
        <v>26246.473</v>
      </c>
      <c r="H55" s="7">
        <f>G55/F55-1</f>
        <v>0.01289185175877483</v>
      </c>
      <c r="I55" s="7">
        <f>G55/E55-1</f>
        <v>0.040938080648839525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16099.801</v>
      </c>
      <c r="D56" s="17">
        <v>16273.274</v>
      </c>
      <c r="E56" s="17">
        <v>16221.885</v>
      </c>
      <c r="F56" s="17">
        <v>16627.11</v>
      </c>
      <c r="G56" s="17">
        <v>16815.986</v>
      </c>
      <c r="H56" s="6">
        <f aca="true" t="shared" si="5" ref="H56:H66">G56/F56-1</f>
        <v>0.011359520686397007</v>
      </c>
      <c r="I56" s="6">
        <f aca="true" t="shared" si="6" ref="I56:I65">G56/E56-1</f>
        <v>0.036623425699294554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8439.64</v>
      </c>
      <c r="D57" s="17">
        <v>8437.831</v>
      </c>
      <c r="E57" s="17">
        <v>8558.291</v>
      </c>
      <c r="F57" s="17">
        <v>8722.631</v>
      </c>
      <c r="G57" s="17">
        <v>8869.172</v>
      </c>
      <c r="H57" s="6">
        <f t="shared" si="5"/>
        <v>0.01680009162373164</v>
      </c>
      <c r="I57" s="6">
        <f t="shared" si="6"/>
        <v>0.03632512612623251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712.029</v>
      </c>
      <c r="D58" s="17">
        <v>728.355</v>
      </c>
      <c r="E58" s="17">
        <v>434.074</v>
      </c>
      <c r="F58" s="17">
        <v>562.671</v>
      </c>
      <c r="G58" s="17">
        <v>561.309</v>
      </c>
      <c r="H58" s="6">
        <f>G58/F58-1</f>
        <v>-0.0024205974717020906</v>
      </c>
      <c r="I58" s="6">
        <f t="shared" si="6"/>
        <v>0.29311822408160815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9231.414</v>
      </c>
      <c r="D59" s="8">
        <v>9222.37</v>
      </c>
      <c r="E59" s="8">
        <v>9544.814</v>
      </c>
      <c r="F59" s="8">
        <v>11129.243</v>
      </c>
      <c r="G59" s="8">
        <v>11426.954</v>
      </c>
      <c r="H59" s="7">
        <f>G59/F59-1</f>
        <v>0.02675033692767781</v>
      </c>
      <c r="I59" s="7">
        <f>G59/E59-1</f>
        <v>0.19718980380340567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6127.371</v>
      </c>
      <c r="D60" s="17">
        <v>6133.085</v>
      </c>
      <c r="E60" s="17">
        <v>6153.597</v>
      </c>
      <c r="F60" s="17">
        <v>7011.184</v>
      </c>
      <c r="G60" s="17">
        <v>7189.995</v>
      </c>
      <c r="H60" s="6">
        <f t="shared" si="5"/>
        <v>0.02550368097599498</v>
      </c>
      <c r="I60" s="6">
        <f t="shared" si="6"/>
        <v>0.16842149396523687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3060.804</v>
      </c>
      <c r="D61" s="17">
        <v>3045.994</v>
      </c>
      <c r="E61" s="17">
        <v>3389.135</v>
      </c>
      <c r="F61" s="17">
        <v>4115.794</v>
      </c>
      <c r="G61" s="17">
        <v>4234.447</v>
      </c>
      <c r="H61" s="6">
        <f t="shared" si="5"/>
        <v>0.02882870231114576</v>
      </c>
      <c r="I61" s="6">
        <f t="shared" si="6"/>
        <v>0.24941821438213574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43.242</v>
      </c>
      <c r="D62" s="17">
        <v>43.29</v>
      </c>
      <c r="E62" s="17">
        <v>2.086</v>
      </c>
      <c r="F62" s="17">
        <v>2.265</v>
      </c>
      <c r="G62" s="17">
        <v>2.508</v>
      </c>
      <c r="H62" s="6">
        <f t="shared" si="5"/>
        <v>0.10728476821192046</v>
      </c>
      <c r="I62" s="6">
        <f t="shared" si="6"/>
        <v>0.2023010546500481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>+B55-B59</f>
        <v>16583.99588399</v>
      </c>
      <c r="C63" s="8">
        <f aca="true" t="shared" si="7" ref="C63:D66">C55-C59</f>
        <v>16020.058</v>
      </c>
      <c r="D63" s="8">
        <f t="shared" si="7"/>
        <v>16217.094</v>
      </c>
      <c r="E63" s="8">
        <v>15669.436</v>
      </c>
      <c r="F63" s="8">
        <f aca="true" t="shared" si="8" ref="F63:G66">F55-F59</f>
        <v>14783.171</v>
      </c>
      <c r="G63" s="8">
        <f>G55-G59</f>
        <v>14819.519000000002</v>
      </c>
      <c r="H63" s="7">
        <f t="shared" si="5"/>
        <v>0.0024587417679198253</v>
      </c>
      <c r="I63" s="7">
        <f t="shared" si="6"/>
        <v>-0.05424043341445073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>+B56-B60</f>
        <v>12183.757819609998</v>
      </c>
      <c r="C64" s="17">
        <f t="shared" si="7"/>
        <v>9972.43</v>
      </c>
      <c r="D64" s="17">
        <f t="shared" si="7"/>
        <v>10140.188999999998</v>
      </c>
      <c r="E64" s="17">
        <v>10068.288</v>
      </c>
      <c r="F64" s="17">
        <f t="shared" si="8"/>
        <v>9615.926</v>
      </c>
      <c r="G64" s="17">
        <f t="shared" si="8"/>
        <v>9625.991000000002</v>
      </c>
      <c r="H64" s="6">
        <f>G64/F64-1</f>
        <v>0.0010467010665433651</v>
      </c>
      <c r="I64" s="6">
        <f t="shared" si="6"/>
        <v>-0.043929712777385665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>+B57-B61</f>
        <v>3945.65497255</v>
      </c>
      <c r="C65" s="17">
        <f t="shared" si="7"/>
        <v>5378.835999999999</v>
      </c>
      <c r="D65" s="17">
        <f t="shared" si="7"/>
        <v>5391.8369999999995</v>
      </c>
      <c r="E65" s="17">
        <v>5169.155999999999</v>
      </c>
      <c r="F65" s="17">
        <f t="shared" si="8"/>
        <v>4606.8369999999995</v>
      </c>
      <c r="G65" s="17">
        <f t="shared" si="8"/>
        <v>4634.725</v>
      </c>
      <c r="H65" s="6">
        <f t="shared" si="5"/>
        <v>0.006053611187025076</v>
      </c>
      <c r="I65" s="6">
        <f t="shared" si="6"/>
        <v>-0.1033884448447675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>+B58-B62</f>
        <v>454.58309183</v>
      </c>
      <c r="C66" s="17">
        <f t="shared" si="7"/>
        <v>668.787</v>
      </c>
      <c r="D66" s="17">
        <f t="shared" si="7"/>
        <v>685.065</v>
      </c>
      <c r="E66" s="17">
        <v>431.988</v>
      </c>
      <c r="F66" s="17">
        <f t="shared" si="8"/>
        <v>560.4060000000001</v>
      </c>
      <c r="G66" s="17">
        <f t="shared" si="8"/>
        <v>558.8009999999999</v>
      </c>
      <c r="H66" s="6">
        <f t="shared" si="5"/>
        <v>-0.002863995032173383</v>
      </c>
      <c r="I66" s="6">
        <f>G66/E66-1</f>
        <v>0.2935567654657072</v>
      </c>
      <c r="J66" s="6"/>
      <c r="K66" s="6"/>
      <c r="L66" s="6"/>
      <c r="M66" s="6"/>
      <c r="N66" s="6"/>
    </row>
    <row r="67" spans="2:15" ht="12" customHeight="1">
      <c r="B67" s="107"/>
      <c r="C67" s="107"/>
      <c r="D67" s="107"/>
      <c r="E67" s="107"/>
      <c r="F67" s="105"/>
      <c r="G67" s="107"/>
      <c r="H67" s="107"/>
      <c r="I67" s="107"/>
      <c r="J67" s="112"/>
      <c r="K67" s="112"/>
      <c r="L67" s="112"/>
      <c r="M67" s="112"/>
      <c r="N67" s="112"/>
      <c r="O67" s="113"/>
    </row>
    <row r="68" spans="6:14" ht="11.25">
      <c r="F68" s="105"/>
      <c r="G68" s="105"/>
      <c r="H68" s="105"/>
      <c r="I68" s="105"/>
      <c r="J68" s="111"/>
      <c r="K68" s="111"/>
      <c r="L68" s="111"/>
      <c r="M68" s="111"/>
      <c r="N68" s="111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8"/>
      <c r="C82" s="98"/>
      <c r="D82" s="98"/>
      <c r="E82" s="98"/>
      <c r="F82" s="98"/>
      <c r="G82" s="9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2010-09-09T09:35:33Z</dcterms:modified>
  <cp:category/>
  <cp:version/>
  <cp:contentType/>
  <cp:contentStatus/>
</cp:coreProperties>
</file>