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'Macroeconom'!$A$1:$L$40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<sst xmlns="http://schemas.openxmlformats.org/spreadsheetml/2006/main" count="569" uniqueCount="116">
  <si>
    <t>-</t>
  </si>
  <si>
    <t>91-дн.</t>
  </si>
  <si>
    <t>180-дн.</t>
  </si>
  <si>
    <t xml:space="preserve">Monthly Press-Release of the NBKR </t>
  </si>
  <si>
    <t>July 2012</t>
  </si>
  <si>
    <t>August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</si>
  <si>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</si>
  <si>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</si>
  <si>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</si>
  <si>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</si>
  <si>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</si>
  <si>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</si>
  <si>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</si>
  <si>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</si>
  <si>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</si>
  <si>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</si>
  <si>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</si>
  <si>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Mar 2012</t>
  </si>
  <si>
    <t>Apr 2012</t>
  </si>
  <si>
    <t>May 2012</t>
  </si>
  <si>
    <t>June 2012</t>
  </si>
  <si>
    <t>Aug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</si>
  <si>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</si>
  <si>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</si>
  <si>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</si>
  <si>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</si>
  <si>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</si>
  <si>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</si>
  <si>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</si>
  <si>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</si>
  <si>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</si>
  <si>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</si>
  <si>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</si>
  <si>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</si>
  <si>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July 2011</t>
  </si>
  <si>
    <t>Aug 2011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</si>
  <si>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</si>
  <si>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</si>
  <si>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</si>
  <si>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</si>
  <si>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</si>
  <si>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</si>
  <si>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</si>
  <si>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</si>
  <si>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</si>
  <si>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</si>
  <si>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</si>
  <si>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</si>
  <si>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</si>
  <si>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</si>
  <si>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</si>
  <si>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</si>
  <si>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</si>
  <si>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2011</t>
  </si>
  <si>
    <t>Jan - Aug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</si>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</sst>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49" fontId="17" fillId="0" borderId="0" xfId="53" applyNumberFormat="1" applyFont="1" applyAlignment="1">
      <alignment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95340"/>
        <c:crosses val="autoZero"/>
        <c:auto val="0"/>
        <c:lblOffset val="100"/>
        <c:tickLblSkip val="1"/>
        <c:noMultiLvlLbl val="0"/>
      </c:catAx>
      <c:valAx>
        <c:axId val="5829534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30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898999"/>
        <c:axId val="153289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742769"/>
        <c:axId val="33684922"/>
      </c:lineChart>
      <c:catAx>
        <c:axId val="538989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28944"/>
        <c:crosses val="autoZero"/>
        <c:auto val="0"/>
        <c:lblOffset val="100"/>
        <c:tickLblSkip val="5"/>
        <c:noMultiLvlLbl val="0"/>
      </c:catAx>
      <c:valAx>
        <c:axId val="153289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8999"/>
        <c:crossesAt val="1"/>
        <c:crossBetween val="between"/>
        <c:dispUnits/>
        <c:majorUnit val="2000"/>
        <c:minorUnit val="100"/>
      </c:valAx>
      <c:catAx>
        <c:axId val="3742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3684922"/>
        <c:crossesAt val="39"/>
        <c:auto val="0"/>
        <c:lblOffset val="100"/>
        <c:tickLblSkip val="1"/>
        <c:noMultiLvlLbl val="0"/>
      </c:catAx>
      <c:valAx>
        <c:axId val="336849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6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728843"/>
        <c:axId val="44124132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28843"/>
        <c:axId val="44124132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72869"/>
        <c:axId val="17284910"/>
      </c:line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 val="autoZero"/>
        <c:auto val="0"/>
        <c:lblOffset val="100"/>
        <c:tickLblSkip val="1"/>
        <c:noMultiLvlLbl val="0"/>
      </c:catAx>
      <c:valAx>
        <c:axId val="441241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28843"/>
        <c:crossesAt val="1"/>
        <c:crossBetween val="between"/>
        <c:dispUnits/>
        <c:majorUnit val="1"/>
      </c:valAx>
      <c:catAx>
        <c:axId val="615728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284910"/>
        <c:crosses val="autoZero"/>
        <c:auto val="0"/>
        <c:lblOffset val="100"/>
        <c:tickLblSkip val="1"/>
        <c:noMultiLvlLbl val="0"/>
      </c:catAx>
      <c:valAx>
        <c:axId val="172849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28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1346463"/>
        <c:axId val="5790044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346463"/>
        <c:axId val="57900440"/>
      </c:lineChart>
      <c:catAx>
        <c:axId val="21346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00440"/>
        <c:crosses val="autoZero"/>
        <c:auto val="1"/>
        <c:lblOffset val="100"/>
        <c:tickLblSkip val="1"/>
        <c:noMultiLvlLbl val="0"/>
      </c:catAx>
      <c:valAx>
        <c:axId val="579004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64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4896013"/>
        <c:axId val="24302070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960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392039"/>
        <c:axId val="22310624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577889"/>
        <c:axId val="62330090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92039"/>
        <c:crossesAt val="1"/>
        <c:crossBetween val="between"/>
        <c:dispUnits/>
        <c:majorUnit val="400"/>
      </c:valAx>
      <c:catAx>
        <c:axId val="6657788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7788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099899"/>
        <c:axId val="155725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99899"/>
        <c:axId val="15572500"/>
      </c:lineChart>
      <c:catAx>
        <c:axId val="240998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998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34773"/>
        <c:axId val="534129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4773"/>
        <c:axId val="53412958"/>
      </c:lineChart>
      <c:catAx>
        <c:axId val="59347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7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954575"/>
        <c:axId val="314823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954575"/>
        <c:axId val="31482312"/>
      </c:lineChart>
      <c:catAx>
        <c:axId val="109545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2312"/>
        <c:crosses val="autoZero"/>
        <c:auto val="1"/>
        <c:lblOffset val="100"/>
        <c:tickLblSkip val="1"/>
        <c:noMultiLvlLbl val="0"/>
      </c:catAx>
      <c:valAx>
        <c:axId val="314823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545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905353"/>
        <c:axId val="670393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05353"/>
        <c:axId val="67039314"/>
      </c:lineChart>
      <c:catAx>
        <c:axId val="14905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053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6482915"/>
        <c:axId val="6147532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82915"/>
        <c:axId val="61475324"/>
      </c:lineChart>
      <c:catAx>
        <c:axId val="664829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75324"/>
        <c:crosses val="autoZero"/>
        <c:auto val="1"/>
        <c:lblOffset val="100"/>
        <c:tickLblSkip val="1"/>
        <c:noMultiLvlLbl val="0"/>
      </c:catAx>
      <c:valAx>
        <c:axId val="61475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829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5318"/>
        <c:crosses val="autoZero"/>
        <c:auto val="0"/>
        <c:lblOffset val="100"/>
        <c:tickLblSkip val="1"/>
        <c:noMultiLvlLbl val="0"/>
      </c:catAx>
      <c:valAx>
        <c:axId val="134453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0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35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8.00390625" defaultRowHeight="12.75"/>
  <cols>
    <col min="1" max="1" width="36.50390625" style="18" customWidth="1"/>
    <col min="2" max="5" width="10.625" style="18" customWidth="1"/>
    <col min="6" max="8" width="10.625" style="19" customWidth="1"/>
    <col min="9" max="9" width="10.625" style="20" customWidth="1"/>
    <col min="10" max="16" width="10.625" style="18" customWidth="1"/>
    <col min="17" max="20" width="9.625" style="18" customWidth="1"/>
    <col min="21" max="22" width="8.50390625" style="18" bestFit="1" customWidth="1"/>
    <col min="23" max="16384" width="8.00390625" style="18" customWidth="1"/>
  </cols>
  <sheetData>
    <row r="1" spans="1:17" ht="15">
      <c r="A1" s="146" t="s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48"/>
      <c r="L1" s="48"/>
      <c r="M1" s="48"/>
      <c r="N1" s="48"/>
      <c r="O1" s="48"/>
      <c r="P1" s="48"/>
      <c r="Q1" s="48"/>
    </row>
    <row r="2" spans="1:19" ht="15">
      <c r="A2" s="147" t="s">
        <v>5</v>
      </c>
      <c r="B2" s="147"/>
      <c r="C2" s="147"/>
      <c r="D2" s="147"/>
      <c r="E2" s="147"/>
      <c r="F2" s="147"/>
      <c r="G2" s="147"/>
      <c r="H2" s="147"/>
      <c r="I2" s="147"/>
      <c r="J2" s="147"/>
      <c r="K2" s="134"/>
      <c r="L2" s="78"/>
      <c r="M2" s="78"/>
      <c r="N2" s="78"/>
      <c r="O2" s="78"/>
      <c r="P2" s="78"/>
      <c r="Q2" s="78"/>
      <c r="R2" s="78"/>
      <c r="S2" s="78"/>
    </row>
    <row r="3" spans="1:20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4" ht="15" customHeight="1">
      <c r="A4" s="39" t="s">
        <v>6</v>
      </c>
      <c r="B4" s="17"/>
      <c r="C4" s="17"/>
      <c r="D4" s="17"/>
    </row>
    <row r="5" spans="1:8" ht="15" customHeight="1">
      <c r="A5" s="135" t="s">
        <v>7</v>
      </c>
      <c r="B5" s="21"/>
      <c r="C5" s="21"/>
      <c r="D5" s="21"/>
      <c r="E5" s="22"/>
      <c r="F5" s="23"/>
      <c r="G5" s="23"/>
      <c r="H5" s="23"/>
    </row>
    <row r="6" spans="1:11" s="26" customFormat="1" ht="26.25" customHeight="1">
      <c r="A6" s="49"/>
      <c r="B6" s="136">
        <v>2010</v>
      </c>
      <c r="C6" s="136">
        <v>2011</v>
      </c>
      <c r="D6" s="50" t="s">
        <v>15</v>
      </c>
      <c r="E6" s="50" t="s">
        <v>16</v>
      </c>
      <c r="F6" s="50" t="s">
        <v>17</v>
      </c>
      <c r="G6" s="50" t="s">
        <v>18</v>
      </c>
      <c r="H6" s="50" t="s">
        <v>19</v>
      </c>
      <c r="I6" s="50" t="s">
        <v>20</v>
      </c>
      <c r="J6" s="50" t="s">
        <v>4</v>
      </c>
      <c r="K6" s="50" t="s">
        <v>21</v>
      </c>
    </row>
    <row r="7" spans="1:11" ht="26.25" customHeight="1">
      <c r="A7" s="28" t="s">
        <v>8</v>
      </c>
      <c r="B7" s="101">
        <v>-0.5</v>
      </c>
      <c r="C7" s="101">
        <v>5.7</v>
      </c>
      <c r="D7" s="101">
        <v>-12.5</v>
      </c>
      <c r="E7" s="101">
        <v>-10.5</v>
      </c>
      <c r="F7" s="101">
        <v>-6.8</v>
      </c>
      <c r="G7" s="101">
        <v>-6.8</v>
      </c>
      <c r="H7" s="101">
        <v>-6.4</v>
      </c>
      <c r="I7" s="101">
        <f>94.4-100</f>
        <v>-5.599999999999994</v>
      </c>
      <c r="J7" s="101">
        <v>-5</v>
      </c>
      <c r="K7" s="101">
        <f>95.4-100</f>
        <v>-4.599999999999994</v>
      </c>
    </row>
    <row r="8" spans="1:11" ht="26.25" customHeight="1">
      <c r="A8" s="28" t="s">
        <v>9</v>
      </c>
      <c r="B8" s="63">
        <v>119.2</v>
      </c>
      <c r="C8" s="63">
        <v>105.7</v>
      </c>
      <c r="D8" s="63">
        <v>100.8</v>
      </c>
      <c r="E8" s="63">
        <v>100.9</v>
      </c>
      <c r="F8" s="63">
        <v>100.9</v>
      </c>
      <c r="G8" s="63">
        <v>100.63834225623557</v>
      </c>
      <c r="H8" s="63">
        <v>101.3</v>
      </c>
      <c r="I8" s="63">
        <v>100.9</v>
      </c>
      <c r="J8" s="63">
        <v>101.1</v>
      </c>
      <c r="K8" s="63">
        <v>102</v>
      </c>
    </row>
    <row r="9" spans="1:11" ht="26.25" customHeight="1">
      <c r="A9" s="28" t="s">
        <v>10</v>
      </c>
      <c r="B9" s="64" t="s">
        <v>0</v>
      </c>
      <c r="C9" s="64" t="s">
        <v>0</v>
      </c>
      <c r="D9" s="64">
        <v>100.7966558735278</v>
      </c>
      <c r="E9" s="63">
        <v>100.02790338230324</v>
      </c>
      <c r="F9" s="63">
        <v>100.02392047816863</v>
      </c>
      <c r="G9" s="63">
        <v>99.76369843746839</v>
      </c>
      <c r="H9" s="63">
        <v>100.69616213323869</v>
      </c>
      <c r="I9" s="63">
        <v>99.6</v>
      </c>
      <c r="J9" s="63">
        <v>100.14848440586768</v>
      </c>
      <c r="K9" s="63">
        <v>100.94</v>
      </c>
    </row>
    <row r="10" spans="1:11" ht="26.25" customHeight="1">
      <c r="A10" s="28" t="s">
        <v>11</v>
      </c>
      <c r="B10" s="64">
        <v>5.5</v>
      </c>
      <c r="C10" s="64">
        <v>13.61</v>
      </c>
      <c r="D10" s="64">
        <v>12.2</v>
      </c>
      <c r="E10" s="64">
        <v>10.41</v>
      </c>
      <c r="F10" s="64">
        <v>9.56</v>
      </c>
      <c r="G10" s="63">
        <v>9.07</v>
      </c>
      <c r="H10" s="63">
        <v>8.04</v>
      </c>
      <c r="I10" s="63">
        <v>6.77</v>
      </c>
      <c r="J10" s="63">
        <v>5.69</v>
      </c>
      <c r="K10" s="63">
        <v>4.89</v>
      </c>
    </row>
    <row r="11" spans="1:11" ht="26.25" customHeight="1">
      <c r="A11" s="28" t="s">
        <v>12</v>
      </c>
      <c r="B11" s="103">
        <v>47.0992</v>
      </c>
      <c r="C11" s="103">
        <v>46.4847</v>
      </c>
      <c r="D11" s="103">
        <v>46.7757</v>
      </c>
      <c r="E11" s="103">
        <v>46.49</v>
      </c>
      <c r="F11" s="102">
        <v>46.8275</v>
      </c>
      <c r="G11" s="102">
        <v>46.8494</v>
      </c>
      <c r="H11" s="102">
        <v>46.9352</v>
      </c>
      <c r="I11" s="102">
        <v>47.2445</v>
      </c>
      <c r="J11" s="102">
        <v>47.1487</v>
      </c>
      <c r="K11" s="102">
        <v>46.0743</v>
      </c>
    </row>
    <row r="12" spans="1:11" s="24" customFormat="1" ht="26.25" customHeight="1">
      <c r="A12" s="28" t="s">
        <v>13</v>
      </c>
      <c r="B12" s="104">
        <v>6.82101166432685</v>
      </c>
      <c r="C12" s="104">
        <f>C11/B11*100-100</f>
        <v>-1.3046930733430884</v>
      </c>
      <c r="D12" s="104">
        <f>D11/C11*100-100</f>
        <v>0.6260124298963063</v>
      </c>
      <c r="E12" s="104">
        <f>E11/C11*100-100</f>
        <v>0.011401600956901348</v>
      </c>
      <c r="F12" s="104">
        <f>F11/C11*100-100</f>
        <v>0.7374469449087542</v>
      </c>
      <c r="G12" s="104">
        <f>G11/C11*100-100</f>
        <v>0.7845592205607517</v>
      </c>
      <c r="H12" s="104">
        <f>H11/C11*100-100</f>
        <v>0.9691360813343124</v>
      </c>
      <c r="I12" s="104">
        <f>I11/C11*100-100</f>
        <v>1.6345163032137577</v>
      </c>
      <c r="J12" s="104">
        <f>J11/C11*100-100</f>
        <v>1.4284269878045848</v>
      </c>
      <c r="K12" s="104">
        <f>K11/C11*100-100</f>
        <v>-0.882871138245477</v>
      </c>
    </row>
    <row r="13" spans="1:11" s="24" customFormat="1" ht="26.25" customHeight="1">
      <c r="A13" s="28" t="s">
        <v>14</v>
      </c>
      <c r="B13" s="104" t="s">
        <v>0</v>
      </c>
      <c r="C13" s="104" t="s">
        <v>0</v>
      </c>
      <c r="D13" s="104">
        <f aca="true" t="shared" si="0" ref="D13:J13">D11/C11*100-100</f>
        <v>0.6260124298963063</v>
      </c>
      <c r="E13" s="104">
        <f t="shared" si="0"/>
        <v>-0.6107872249907444</v>
      </c>
      <c r="F13" s="104">
        <f t="shared" si="0"/>
        <v>0.7259625725962451</v>
      </c>
      <c r="G13" s="104">
        <f t="shared" si="0"/>
        <v>0.04676739095617677</v>
      </c>
      <c r="H13" s="104">
        <f t="shared" si="0"/>
        <v>0.18314001886896847</v>
      </c>
      <c r="I13" s="104">
        <f t="shared" si="0"/>
        <v>0.6589936763878654</v>
      </c>
      <c r="J13" s="104">
        <f t="shared" si="0"/>
        <v>-0.2027749261818883</v>
      </c>
      <c r="K13" s="104">
        <f>K11/J11*100-100</f>
        <v>-2.2787478763995495</v>
      </c>
    </row>
    <row r="14" spans="1:20" s="24" customFormat="1" ht="15" customHeight="1">
      <c r="A14" s="29"/>
      <c r="B14" s="46"/>
      <c r="C14" s="71"/>
      <c r="D14" s="71"/>
      <c r="E14" s="79"/>
      <c r="F14" s="76"/>
      <c r="G14" s="76"/>
      <c r="H14" s="76"/>
      <c r="I14" s="76"/>
      <c r="L14" s="25"/>
      <c r="M14" s="25"/>
      <c r="N14" s="25"/>
      <c r="O14" s="25"/>
      <c r="P14" s="25"/>
      <c r="Q14" s="25"/>
      <c r="R14" s="25"/>
      <c r="S14" s="25"/>
      <c r="T14" s="25"/>
    </row>
    <row r="15" spans="1:23" s="24" customFormat="1" ht="15" customHeight="1">
      <c r="A15" s="137" t="s">
        <v>22</v>
      </c>
      <c r="B15" s="46"/>
      <c r="C15" s="46"/>
      <c r="D15" s="46"/>
      <c r="E15" s="46"/>
      <c r="F15" s="46"/>
      <c r="G15" s="46"/>
      <c r="H15" s="46"/>
      <c r="I15" s="20"/>
      <c r="L15" s="25"/>
      <c r="M15" s="25"/>
      <c r="N15" s="25"/>
      <c r="O15" s="25"/>
      <c r="P15" s="25"/>
      <c r="Q15" s="25"/>
      <c r="R15" s="25"/>
      <c r="S15" s="25"/>
      <c r="T15" s="25"/>
      <c r="U15" s="80"/>
      <c r="V15" s="80"/>
      <c r="W15" s="80"/>
    </row>
    <row r="16" spans="1:20" s="24" customFormat="1" ht="12.75" customHeight="1">
      <c r="A16" s="135" t="s">
        <v>23</v>
      </c>
      <c r="B16" s="46"/>
      <c r="C16" s="46"/>
      <c r="D16" s="46"/>
      <c r="E16" s="46"/>
      <c r="F16" s="46"/>
      <c r="G16" s="46"/>
      <c r="H16" s="46"/>
      <c r="I16" s="20"/>
      <c r="L16" s="25"/>
      <c r="M16" s="25"/>
      <c r="N16" s="25"/>
      <c r="O16" s="25"/>
      <c r="P16" s="25"/>
      <c r="Q16" s="25"/>
      <c r="R16" s="25"/>
      <c r="S16" s="25"/>
      <c r="T16" s="25"/>
    </row>
    <row r="17" spans="1:18" s="24" customFormat="1" ht="30">
      <c r="A17" s="51"/>
      <c r="B17" s="136">
        <v>2010</v>
      </c>
      <c r="C17" s="50" t="s">
        <v>34</v>
      </c>
      <c r="D17" s="50" t="s">
        <v>35</v>
      </c>
      <c r="E17" s="136">
        <v>2011</v>
      </c>
      <c r="F17" s="50" t="s">
        <v>4</v>
      </c>
      <c r="G17" s="50" t="s">
        <v>21</v>
      </c>
      <c r="H17" s="53" t="s">
        <v>29</v>
      </c>
      <c r="I17" s="53" t="s">
        <v>30</v>
      </c>
      <c r="J17" s="41"/>
      <c r="K17" s="41"/>
      <c r="L17" s="41"/>
      <c r="M17" s="41"/>
      <c r="N17" s="41"/>
      <c r="O17" s="41"/>
      <c r="P17" s="41"/>
      <c r="Q17" s="41"/>
      <c r="R17" s="41"/>
    </row>
    <row r="18" spans="1:18" s="24" customFormat="1" ht="13.5" customHeight="1">
      <c r="A18" s="28" t="s">
        <v>24</v>
      </c>
      <c r="B18" s="64">
        <v>43290.2962</v>
      </c>
      <c r="C18" s="64">
        <v>47424.1088</v>
      </c>
      <c r="D18" s="64">
        <v>47557.0798</v>
      </c>
      <c r="E18" s="64">
        <v>49866.9363</v>
      </c>
      <c r="F18" s="64">
        <v>52804.9786</v>
      </c>
      <c r="G18" s="64">
        <v>53963.2481</v>
      </c>
      <c r="H18" s="67">
        <f>G18-F18</f>
        <v>1158.2694999999949</v>
      </c>
      <c r="I18" s="67">
        <f>G18-E18</f>
        <v>4096.311799999996</v>
      </c>
      <c r="J18" s="27"/>
      <c r="K18" s="27"/>
      <c r="L18" s="27"/>
      <c r="M18" s="27"/>
      <c r="N18" s="27"/>
      <c r="O18" s="27"/>
      <c r="P18" s="27"/>
      <c r="Q18" s="27"/>
      <c r="R18" s="27"/>
    </row>
    <row r="19" spans="1:18" s="24" customFormat="1" ht="13.5" customHeight="1">
      <c r="A19" s="28" t="s">
        <v>25</v>
      </c>
      <c r="B19" s="64">
        <v>48597.3006</v>
      </c>
      <c r="C19" s="64">
        <v>52887.2353</v>
      </c>
      <c r="D19" s="64">
        <v>52345.8488</v>
      </c>
      <c r="E19" s="64">
        <v>54803.2258</v>
      </c>
      <c r="F19" s="64">
        <v>58206.550299999995</v>
      </c>
      <c r="G19" s="64">
        <v>60067.2352</v>
      </c>
      <c r="H19" s="67">
        <f>G19-F19</f>
        <v>1860.6849000000075</v>
      </c>
      <c r="I19" s="67">
        <f>G19-E19</f>
        <v>5264.009400000003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8" s="24" customFormat="1" ht="13.5" customHeight="1">
      <c r="A20" s="28" t="s">
        <v>26</v>
      </c>
      <c r="B20" s="64">
        <v>69206.98893299</v>
      </c>
      <c r="C20" s="64">
        <v>76083.78664145</v>
      </c>
      <c r="D20" s="64">
        <v>76854.25696471</v>
      </c>
      <c r="E20" s="64">
        <v>79527.79675902</v>
      </c>
      <c r="F20" s="64">
        <v>91461.81371826999</v>
      </c>
      <c r="G20" s="64">
        <v>92369.3907835</v>
      </c>
      <c r="H20" s="67">
        <f>G20-F20</f>
        <v>907.5770652300125</v>
      </c>
      <c r="I20" s="67">
        <f>G20-E20</f>
        <v>12841.59402448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18" s="24" customFormat="1" ht="13.5" customHeight="1">
      <c r="A21" s="55" t="s">
        <v>27</v>
      </c>
      <c r="B21" s="93">
        <v>26.97872998891444</v>
      </c>
      <c r="C21" s="93">
        <v>27.083466430069294</v>
      </c>
      <c r="D21" s="93">
        <v>26.779223243853355</v>
      </c>
      <c r="E21" s="93">
        <v>26.536328288267796</v>
      </c>
      <c r="F21" s="93">
        <v>28.575377091324878</v>
      </c>
      <c r="G21" s="93">
        <v>29.087266037636738</v>
      </c>
      <c r="H21" s="85"/>
      <c r="I21" s="85"/>
      <c r="J21" s="26"/>
      <c r="K21" s="26"/>
      <c r="L21" s="26"/>
      <c r="M21" s="26"/>
      <c r="N21" s="26"/>
      <c r="O21" s="26"/>
      <c r="P21" s="26"/>
      <c r="Q21" s="26"/>
      <c r="R21" s="26"/>
    </row>
    <row r="22" spans="1:20" s="24" customFormat="1" ht="6" customHeight="1">
      <c r="A22" s="55"/>
      <c r="B22" s="93"/>
      <c r="C22" s="93"/>
      <c r="D22" s="93"/>
      <c r="E22" s="93"/>
      <c r="F22" s="93"/>
      <c r="G22" s="93"/>
      <c r="H22" s="93"/>
      <c r="I22" s="93"/>
      <c r="J22" s="90"/>
      <c r="K22" s="90"/>
      <c r="L22" s="90"/>
      <c r="M22" s="26"/>
      <c r="N22" s="26"/>
      <c r="O22" s="26"/>
      <c r="P22" s="26"/>
      <c r="Q22" s="26"/>
      <c r="R22" s="26"/>
      <c r="S22" s="26"/>
      <c r="T22" s="26"/>
    </row>
    <row r="23" spans="1:20" s="24" customFormat="1" ht="15" customHeight="1">
      <c r="A23" s="145" t="s">
        <v>28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26"/>
      <c r="N23" s="26"/>
      <c r="O23" s="26"/>
      <c r="P23" s="26"/>
      <c r="Q23" s="26"/>
      <c r="R23" s="26"/>
      <c r="S23" s="26"/>
      <c r="T23" s="26"/>
    </row>
    <row r="24" spans="5:9" ht="15.75" customHeight="1">
      <c r="E24" s="99"/>
      <c r="F24" s="98"/>
      <c r="G24" s="98"/>
      <c r="I24" s="107"/>
    </row>
    <row r="25" spans="1:8" s="34" customFormat="1" ht="15" customHeight="1">
      <c r="A25" s="33" t="s">
        <v>31</v>
      </c>
      <c r="B25" s="37"/>
      <c r="C25" s="38"/>
      <c r="D25" s="38"/>
      <c r="E25" s="38"/>
      <c r="F25" s="44"/>
      <c r="G25" s="44"/>
      <c r="H25" s="45"/>
    </row>
    <row r="26" spans="1:8" s="34" customFormat="1" ht="12.75" customHeight="1">
      <c r="A26" s="36" t="s">
        <v>32</v>
      </c>
      <c r="B26" s="37"/>
      <c r="C26" s="38"/>
      <c r="D26" s="38"/>
      <c r="E26" s="38"/>
      <c r="F26" s="44"/>
      <c r="G26" s="44"/>
      <c r="H26" s="45"/>
    </row>
    <row r="27" spans="1:18" s="34" customFormat="1" ht="30">
      <c r="A27" s="51"/>
      <c r="B27" s="136">
        <v>2010</v>
      </c>
      <c r="C27" s="50" t="s">
        <v>34</v>
      </c>
      <c r="D27" s="50" t="s">
        <v>35</v>
      </c>
      <c r="E27" s="136">
        <v>2011</v>
      </c>
      <c r="F27" s="50" t="s">
        <v>4</v>
      </c>
      <c r="G27" s="50" t="s">
        <v>21</v>
      </c>
      <c r="H27" s="53" t="s">
        <v>29</v>
      </c>
      <c r="I27" s="53" t="s">
        <v>30</v>
      </c>
      <c r="J27" s="41"/>
      <c r="K27" s="41"/>
      <c r="L27" s="41"/>
      <c r="M27" s="41"/>
      <c r="N27" s="41"/>
      <c r="O27" s="41"/>
      <c r="P27" s="41"/>
      <c r="Q27" s="41"/>
      <c r="R27" s="41"/>
    </row>
    <row r="28" spans="1:18" s="35" customFormat="1" ht="26.25" customHeight="1">
      <c r="A28" s="28" t="s">
        <v>33</v>
      </c>
      <c r="B28" s="89">
        <v>1718.87464639865</v>
      </c>
      <c r="C28" s="89">
        <v>1962.17644535927</v>
      </c>
      <c r="D28" s="89">
        <v>1963.9807051330395</v>
      </c>
      <c r="E28" s="89">
        <v>1834.50460655215</v>
      </c>
      <c r="F28" s="89">
        <v>1918.7836121249986</v>
      </c>
      <c r="G28" s="89">
        <v>1954.2976058498955</v>
      </c>
      <c r="H28" s="67">
        <f>G28-F28</f>
        <v>35.513993724896864</v>
      </c>
      <c r="I28" s="67">
        <f>G28-E28</f>
        <v>119.79299929774538</v>
      </c>
      <c r="J28" s="68"/>
      <c r="K28" s="68"/>
      <c r="L28" s="68"/>
      <c r="M28" s="68"/>
      <c r="N28" s="68"/>
      <c r="O28" s="68"/>
      <c r="P28" s="68"/>
      <c r="Q28" s="68"/>
      <c r="R28" s="68"/>
    </row>
    <row r="30" spans="1:2" s="2" customFormat="1" ht="15.75" customHeight="1">
      <c r="A30" s="94" t="s">
        <v>36</v>
      </c>
      <c r="B30" s="1"/>
    </row>
    <row r="31" spans="2:4" s="2" customFormat="1" ht="12.75" customHeight="1">
      <c r="B31" s="18"/>
      <c r="C31" s="18"/>
      <c r="D31" s="18"/>
    </row>
    <row r="32" spans="1:18" s="2" customFormat="1" ht="30">
      <c r="A32" s="54"/>
      <c r="B32" s="136">
        <v>2010</v>
      </c>
      <c r="C32" s="50" t="s">
        <v>34</v>
      </c>
      <c r="D32" s="50" t="s">
        <v>35</v>
      </c>
      <c r="E32" s="136">
        <v>2011</v>
      </c>
      <c r="F32" s="50" t="s">
        <v>4</v>
      </c>
      <c r="G32" s="50" t="s">
        <v>21</v>
      </c>
      <c r="H32" s="53" t="s">
        <v>29</v>
      </c>
      <c r="I32" s="53" t="s">
        <v>30</v>
      </c>
      <c r="J32" s="41"/>
      <c r="K32" s="41"/>
      <c r="L32" s="41"/>
      <c r="M32" s="41"/>
      <c r="N32" s="41"/>
      <c r="O32" s="41"/>
      <c r="P32" s="41"/>
      <c r="Q32" s="41"/>
      <c r="R32" s="41"/>
    </row>
    <row r="33" spans="1:20" s="2" customFormat="1" ht="26.25" customHeight="1">
      <c r="A33" s="10" t="s">
        <v>37</v>
      </c>
      <c r="B33" s="100">
        <v>47.0992</v>
      </c>
      <c r="C33" s="100">
        <v>44.5952</v>
      </c>
      <c r="D33" s="100">
        <v>44.8925</v>
      </c>
      <c r="E33" s="100">
        <v>46.4847</v>
      </c>
      <c r="F33" s="100">
        <v>47.1487</v>
      </c>
      <c r="G33" s="100">
        <v>46.0743</v>
      </c>
      <c r="H33" s="106">
        <f>G33/F33-1</f>
        <v>-0.02278747876399556</v>
      </c>
      <c r="I33" s="106">
        <f>G33/E33-1</f>
        <v>-0.00882871138245478</v>
      </c>
      <c r="J33" s="14"/>
      <c r="K33" s="14"/>
      <c r="L33" s="14"/>
      <c r="M33" s="14"/>
      <c r="N33" s="14"/>
      <c r="O33" s="14"/>
      <c r="P33" s="14"/>
      <c r="Q33" s="14"/>
      <c r="R33" s="14"/>
      <c r="S33" s="8"/>
      <c r="T33" s="8"/>
    </row>
    <row r="34" spans="1:20" s="2" customFormat="1" ht="26.25" customHeight="1">
      <c r="A34" s="10" t="s">
        <v>38</v>
      </c>
      <c r="B34" s="100">
        <v>47.1244</v>
      </c>
      <c r="C34" s="100">
        <v>44.5952</v>
      </c>
      <c r="D34" s="100">
        <v>44.8925</v>
      </c>
      <c r="E34" s="100">
        <v>46.4847</v>
      </c>
      <c r="F34" s="100">
        <v>47.1489</v>
      </c>
      <c r="G34" s="100">
        <v>46.0743</v>
      </c>
      <c r="H34" s="106">
        <f>G34/F34-1</f>
        <v>-0.022791623982743925</v>
      </c>
      <c r="I34" s="106">
        <f>G34/E34-1</f>
        <v>-0.00882871138245478</v>
      </c>
      <c r="J34" s="14"/>
      <c r="K34" s="14"/>
      <c r="L34" s="14"/>
      <c r="M34" s="14"/>
      <c r="N34" s="14"/>
      <c r="O34" s="14"/>
      <c r="P34" s="14"/>
      <c r="Q34" s="14"/>
      <c r="R34" s="14"/>
      <c r="S34" s="8"/>
      <c r="T34" s="8"/>
    </row>
    <row r="35" spans="1:20" s="2" customFormat="1" ht="26.25" customHeight="1">
      <c r="A35" s="10" t="s">
        <v>39</v>
      </c>
      <c r="B35" s="100">
        <v>1.3377</v>
      </c>
      <c r="C35" s="100">
        <v>1.4395</v>
      </c>
      <c r="D35" s="100">
        <v>1.4377</v>
      </c>
      <c r="E35" s="100">
        <v>1.2945</v>
      </c>
      <c r="F35" s="100">
        <v>1.2303</v>
      </c>
      <c r="G35" s="100">
        <v>1.2575</v>
      </c>
      <c r="H35" s="106">
        <f>G35/F35-1</f>
        <v>0.02210842883849473</v>
      </c>
      <c r="I35" s="106">
        <f>G35/E35-1</f>
        <v>-0.028582464271919572</v>
      </c>
      <c r="J35" s="14"/>
      <c r="K35" s="14"/>
      <c r="L35" s="14"/>
      <c r="M35" s="14"/>
      <c r="N35" s="14"/>
      <c r="O35" s="14"/>
      <c r="P35" s="14"/>
      <c r="Q35" s="14"/>
      <c r="R35" s="14"/>
      <c r="S35" s="8"/>
      <c r="T35" s="8"/>
    </row>
    <row r="36" spans="1:20" s="2" customFormat="1" ht="26.25" customHeight="1">
      <c r="A36" s="10" t="s">
        <v>40</v>
      </c>
      <c r="B36" s="100"/>
      <c r="C36" s="100"/>
      <c r="D36" s="100"/>
      <c r="E36" s="100"/>
      <c r="F36" s="100"/>
      <c r="G36" s="100"/>
      <c r="H36" s="106"/>
      <c r="I36" s="106"/>
      <c r="J36" s="14"/>
      <c r="K36" s="14"/>
      <c r="L36" s="14"/>
      <c r="M36" s="14"/>
      <c r="N36" s="14"/>
      <c r="O36" s="14"/>
      <c r="P36" s="14"/>
      <c r="Q36" s="14"/>
      <c r="R36" s="14"/>
      <c r="S36" s="8"/>
      <c r="T36" s="8"/>
    </row>
    <row r="37" spans="1:20" s="2" customFormat="1" ht="13.5" customHeight="1">
      <c r="A37" s="56" t="s">
        <v>41</v>
      </c>
      <c r="B37" s="100">
        <v>47.216142031924576</v>
      </c>
      <c r="C37" s="100">
        <v>44.336830763791255</v>
      </c>
      <c r="D37" s="100">
        <v>44.9748</v>
      </c>
      <c r="E37" s="100">
        <v>46.697159628858174</v>
      </c>
      <c r="F37" s="100">
        <v>47.0783</v>
      </c>
      <c r="G37" s="100">
        <v>46.6211</v>
      </c>
      <c r="H37" s="106">
        <f>G37/F37-1</f>
        <v>-0.009711480660941407</v>
      </c>
      <c r="I37" s="106">
        <f>G37/E37-1</f>
        <v>-0.0016287849081760841</v>
      </c>
      <c r="J37" s="14"/>
      <c r="K37" s="14"/>
      <c r="L37" s="14"/>
      <c r="M37" s="14"/>
      <c r="N37" s="14"/>
      <c r="O37" s="14"/>
      <c r="P37" s="14"/>
      <c r="Q37" s="14"/>
      <c r="R37" s="14"/>
      <c r="S37" s="8"/>
      <c r="T37" s="8"/>
    </row>
    <row r="38" spans="1:20" s="2" customFormat="1" ht="13.5" customHeight="1">
      <c r="A38" s="56" t="s">
        <v>42</v>
      </c>
      <c r="B38" s="100">
        <v>62.36941516819572</v>
      </c>
      <c r="C38" s="100">
        <v>64.13471764533675</v>
      </c>
      <c r="D38" s="100">
        <v>65.1177</v>
      </c>
      <c r="E38" s="100">
        <v>59.8</v>
      </c>
      <c r="F38" s="100">
        <v>57.8582</v>
      </c>
      <c r="G38" s="100">
        <v>58.0279</v>
      </c>
      <c r="H38" s="106">
        <f>G38/F38-1</f>
        <v>0.002933032828536186</v>
      </c>
      <c r="I38" s="106">
        <f>G38/E38-1</f>
        <v>-0.029633779264213955</v>
      </c>
      <c r="J38" s="14"/>
      <c r="K38" s="14"/>
      <c r="L38" s="14"/>
      <c r="M38" s="14"/>
      <c r="N38" s="14"/>
      <c r="O38" s="14"/>
      <c r="P38" s="14"/>
      <c r="Q38" s="14"/>
      <c r="R38" s="14"/>
      <c r="S38" s="8"/>
      <c r="T38" s="8"/>
    </row>
    <row r="39" spans="1:20" s="2" customFormat="1" ht="13.5" customHeight="1">
      <c r="A39" s="56" t="s">
        <v>43</v>
      </c>
      <c r="B39" s="100">
        <v>1.5242227325786626</v>
      </c>
      <c r="C39" s="100">
        <v>1.5844059870101692</v>
      </c>
      <c r="D39" s="100">
        <v>1.5439</v>
      </c>
      <c r="E39" s="100">
        <v>1.435</v>
      </c>
      <c r="F39" s="100">
        <v>1.4474</v>
      </c>
      <c r="G39" s="100">
        <v>1.4324</v>
      </c>
      <c r="H39" s="106">
        <f>G39/F39-1</f>
        <v>-0.010363410252867244</v>
      </c>
      <c r="I39" s="106">
        <f>G39/E39-1</f>
        <v>-0.0018118466898955354</v>
      </c>
      <c r="J39" s="14"/>
      <c r="K39" s="14"/>
      <c r="L39" s="14"/>
      <c r="M39" s="14"/>
      <c r="N39" s="14"/>
      <c r="O39" s="14"/>
      <c r="P39" s="14"/>
      <c r="Q39" s="14"/>
      <c r="R39" s="14"/>
      <c r="S39" s="8"/>
      <c r="T39" s="8"/>
    </row>
    <row r="40" spans="1:20" s="2" customFormat="1" ht="13.5" customHeight="1">
      <c r="A40" s="56" t="s">
        <v>44</v>
      </c>
      <c r="B40" s="100">
        <v>0.31701147829690257</v>
      </c>
      <c r="C40" s="100">
        <v>0.3023667526137777</v>
      </c>
      <c r="D40" s="100">
        <v>0.3045</v>
      </c>
      <c r="E40" s="100">
        <v>0.308</v>
      </c>
      <c r="F40" s="100">
        <v>0.3152</v>
      </c>
      <c r="G40" s="100">
        <v>0.3088</v>
      </c>
      <c r="H40" s="106">
        <f>G40/F40-1</f>
        <v>-0.02030456852791862</v>
      </c>
      <c r="I40" s="106">
        <f>G40/E40-1</f>
        <v>0.0025974025974027093</v>
      </c>
      <c r="J40" s="14"/>
      <c r="K40" s="14"/>
      <c r="L40" s="14"/>
      <c r="M40" s="14"/>
      <c r="N40" s="14"/>
      <c r="O40" s="14"/>
      <c r="P40" s="14"/>
      <c r="Q40" s="14"/>
      <c r="R40" s="14"/>
      <c r="S40" s="9"/>
      <c r="T40" s="9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3">
    <mergeCell ref="A23:L23"/>
    <mergeCell ref="A1:J1"/>
    <mergeCell ref="A2:J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23" sqref="L23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94" t="s">
        <v>45</v>
      </c>
      <c r="B1" s="1"/>
    </row>
    <row r="2" spans="1:7" s="5" customFormat="1" ht="12.75" customHeight="1">
      <c r="A2" s="138" t="s">
        <v>46</v>
      </c>
      <c r="B2" s="4"/>
      <c r="C2" s="6"/>
      <c r="D2" s="6"/>
      <c r="E2" s="6"/>
      <c r="F2" s="6"/>
      <c r="G2" s="6"/>
    </row>
    <row r="3" spans="1:10" ht="26.25" customHeight="1">
      <c r="A3" s="52"/>
      <c r="B3" s="136">
        <v>2011</v>
      </c>
      <c r="C3" s="50" t="s">
        <v>53</v>
      </c>
      <c r="D3" s="50" t="s">
        <v>54</v>
      </c>
      <c r="E3" s="50" t="s">
        <v>4</v>
      </c>
      <c r="F3" s="50" t="s">
        <v>21</v>
      </c>
      <c r="G3" s="53" t="s">
        <v>29</v>
      </c>
      <c r="H3" s="53" t="s">
        <v>52</v>
      </c>
      <c r="J3" s="70"/>
    </row>
    <row r="4" spans="1:9" ht="13.5" customHeight="1">
      <c r="A4" s="139" t="s">
        <v>47</v>
      </c>
      <c r="B4" s="66">
        <f>B6+B7+B8</f>
        <v>405.07500000000005</v>
      </c>
      <c r="C4" s="66">
        <f>C6+C7+C8</f>
        <v>249.07500000000002</v>
      </c>
      <c r="D4" s="66">
        <f>D6+D7</f>
        <v>47.849999999999994</v>
      </c>
      <c r="E4" s="66">
        <f>E6+E7</f>
        <v>0</v>
      </c>
      <c r="F4" s="66">
        <f>F6+F7</f>
        <v>0</v>
      </c>
      <c r="G4" s="67">
        <f>F4-E4</f>
        <v>0</v>
      </c>
      <c r="H4" s="67">
        <f>D4-C4</f>
        <v>-201.22500000000002</v>
      </c>
      <c r="I4" s="66"/>
    </row>
    <row r="5" spans="1:10" ht="13.5" customHeight="1">
      <c r="A5" s="109" t="s">
        <v>48</v>
      </c>
      <c r="B5" s="63">
        <f>B6-B7</f>
        <v>-160.70000000000005</v>
      </c>
      <c r="C5" s="63">
        <f>C6-C7</f>
        <v>-38.2</v>
      </c>
      <c r="D5" s="63">
        <f>D6-D7</f>
        <v>-38.25</v>
      </c>
      <c r="E5" s="63">
        <f>E6-E7</f>
        <v>0</v>
      </c>
      <c r="F5" s="63">
        <f>F6-F7</f>
        <v>0</v>
      </c>
      <c r="G5" s="67">
        <f>F5-E5</f>
        <v>0</v>
      </c>
      <c r="H5" s="67">
        <f>D5-C5</f>
        <v>-0.04999999999999716</v>
      </c>
      <c r="I5" s="63"/>
      <c r="J5" s="92"/>
    </row>
    <row r="6" spans="1:9" ht="13.5" customHeight="1">
      <c r="A6" s="140" t="s">
        <v>49</v>
      </c>
      <c r="B6" s="64">
        <v>120.45</v>
      </c>
      <c r="C6" s="64">
        <v>103.7</v>
      </c>
      <c r="D6" s="64">
        <v>4.8</v>
      </c>
      <c r="E6" s="64">
        <v>0</v>
      </c>
      <c r="F6" s="64">
        <v>0</v>
      </c>
      <c r="G6" s="67">
        <f>F6-E6</f>
        <v>0</v>
      </c>
      <c r="H6" s="67">
        <f>D6-C6</f>
        <v>-98.9</v>
      </c>
      <c r="I6" s="88"/>
    </row>
    <row r="7" spans="1:9" ht="13.5" customHeight="1">
      <c r="A7" s="140" t="s">
        <v>50</v>
      </c>
      <c r="B7" s="64">
        <v>281.15000000000003</v>
      </c>
      <c r="C7" s="64">
        <v>141.9</v>
      </c>
      <c r="D7" s="64">
        <v>43.05</v>
      </c>
      <c r="E7" s="64">
        <v>0</v>
      </c>
      <c r="F7" s="64">
        <v>0</v>
      </c>
      <c r="G7" s="67">
        <f>F7-E7</f>
        <v>0</v>
      </c>
      <c r="H7" s="67">
        <f>D7-C7</f>
        <v>-98.85000000000001</v>
      </c>
      <c r="I7" s="88"/>
    </row>
    <row r="8" spans="1:10" ht="13.5" customHeight="1">
      <c r="A8" s="109" t="s">
        <v>51</v>
      </c>
      <c r="B8" s="88">
        <v>3.475</v>
      </c>
      <c r="C8" s="88">
        <v>3.475</v>
      </c>
      <c r="D8" s="88" t="s">
        <v>0</v>
      </c>
      <c r="E8" s="88" t="s">
        <v>0</v>
      </c>
      <c r="F8" s="88" t="s">
        <v>0</v>
      </c>
      <c r="G8" s="88" t="s">
        <v>0</v>
      </c>
      <c r="H8" s="67">
        <f>-C8</f>
        <v>-3.475</v>
      </c>
      <c r="I8" s="88"/>
      <c r="J8" s="88"/>
    </row>
    <row r="9" spans="3:4" ht="15" customHeight="1">
      <c r="C9" s="69"/>
      <c r="D9" s="69"/>
    </row>
    <row r="10" spans="1:2" s="8" customFormat="1" ht="15" customHeight="1">
      <c r="A10" s="94" t="s">
        <v>55</v>
      </c>
      <c r="B10" s="95"/>
    </row>
    <row r="11" spans="1:10" s="5" customFormat="1" ht="12.75" customHeight="1">
      <c r="A11" s="138" t="s">
        <v>56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36">
        <v>2011</v>
      </c>
      <c r="C12" s="50" t="s">
        <v>53</v>
      </c>
      <c r="D12" s="50" t="s">
        <v>54</v>
      </c>
      <c r="E12" s="50" t="s">
        <v>4</v>
      </c>
      <c r="F12" s="50" t="s">
        <v>21</v>
      </c>
      <c r="G12" s="53" t="s">
        <v>29</v>
      </c>
      <c r="H12" s="53" t="s">
        <v>52</v>
      </c>
    </row>
    <row r="13" spans="1:9" ht="12.75" customHeight="1">
      <c r="A13" s="139" t="s">
        <v>47</v>
      </c>
      <c r="B13" s="66">
        <v>8825.916524</v>
      </c>
      <c r="C13" s="66">
        <f>+C14+C20+C22+C19+C18</f>
        <v>6162.090999999999</v>
      </c>
      <c r="D13" s="66">
        <f>+D14+D20+D22+D19</f>
        <v>37358.535</v>
      </c>
      <c r="E13" s="66">
        <v>9382.287</v>
      </c>
      <c r="F13" s="66">
        <f>+F14+F20+F22+F19</f>
        <v>8550.774503999999</v>
      </c>
      <c r="G13" s="67">
        <f>F13-E13</f>
        <v>-831.5124960000012</v>
      </c>
      <c r="H13" s="67">
        <f>D13-C13</f>
        <v>31196.444000000003</v>
      </c>
      <c r="I13" s="67"/>
    </row>
    <row r="14" spans="1:10" ht="12.75" customHeight="1">
      <c r="A14" s="109" t="s">
        <v>57</v>
      </c>
      <c r="B14" s="63">
        <v>2278.516524</v>
      </c>
      <c r="C14" s="64">
        <f>+C17</f>
        <v>1381.78</v>
      </c>
      <c r="D14" s="64">
        <f>+D17</f>
        <v>5680.875</v>
      </c>
      <c r="E14" s="64">
        <v>805.887</v>
      </c>
      <c r="F14" s="64">
        <f>+F17</f>
        <v>499.756604</v>
      </c>
      <c r="G14" s="67">
        <f>F14-E14</f>
        <v>-306.13039599999996</v>
      </c>
      <c r="H14" s="67">
        <f>D14-C14</f>
        <v>4299.095</v>
      </c>
      <c r="I14" s="85"/>
      <c r="J14" s="8"/>
    </row>
    <row r="15" spans="1:10" ht="12.75" customHeight="1">
      <c r="A15" s="57" t="s">
        <v>49</v>
      </c>
      <c r="B15" s="88" t="s">
        <v>0</v>
      </c>
      <c r="C15" s="88" t="s">
        <v>0</v>
      </c>
      <c r="D15" s="88" t="s">
        <v>0</v>
      </c>
      <c r="E15" s="64" t="s">
        <v>0</v>
      </c>
      <c r="F15" s="64" t="s">
        <v>0</v>
      </c>
      <c r="G15" s="127" t="s">
        <v>0</v>
      </c>
      <c r="H15" s="127" t="s">
        <v>0</v>
      </c>
      <c r="I15" s="85"/>
      <c r="J15" s="8"/>
    </row>
    <row r="16" spans="1:10" ht="23.25" customHeight="1">
      <c r="A16" s="141" t="s">
        <v>58</v>
      </c>
      <c r="B16" s="96" t="s">
        <v>0</v>
      </c>
      <c r="C16" s="96" t="s">
        <v>0</v>
      </c>
      <c r="D16" s="96" t="s">
        <v>0</v>
      </c>
      <c r="E16" s="96" t="s">
        <v>0</v>
      </c>
      <c r="F16" s="96" t="s">
        <v>0</v>
      </c>
      <c r="G16" s="128" t="s">
        <v>0</v>
      </c>
      <c r="H16" s="128" t="s">
        <v>0</v>
      </c>
      <c r="I16" s="85"/>
      <c r="J16" s="8"/>
    </row>
    <row r="17" spans="1:10" ht="12.75" customHeight="1">
      <c r="A17" s="57" t="s">
        <v>50</v>
      </c>
      <c r="B17" s="64">
        <v>2278.516524</v>
      </c>
      <c r="C17" s="88">
        <v>1381.78</v>
      </c>
      <c r="D17" s="88">
        <v>5680.875</v>
      </c>
      <c r="E17" s="88">
        <v>805.887</v>
      </c>
      <c r="F17" s="88">
        <v>499.756604</v>
      </c>
      <c r="G17" s="67">
        <f>F17-E17</f>
        <v>-306.13039599999996</v>
      </c>
      <c r="H17" s="67">
        <f>D17-C17</f>
        <v>4299.095</v>
      </c>
      <c r="I17" s="85"/>
      <c r="J17" s="8"/>
    </row>
    <row r="18" spans="1:10" ht="12.75" customHeight="1">
      <c r="A18" s="109" t="s">
        <v>59</v>
      </c>
      <c r="B18" s="64">
        <v>870</v>
      </c>
      <c r="C18" s="88">
        <v>70</v>
      </c>
      <c r="D18" s="88" t="s">
        <v>0</v>
      </c>
      <c r="E18" s="88" t="s">
        <v>0</v>
      </c>
      <c r="F18" s="88" t="s">
        <v>0</v>
      </c>
      <c r="G18" s="66" t="s">
        <v>0</v>
      </c>
      <c r="H18" s="66">
        <f>-C18</f>
        <v>-70</v>
      </c>
      <c r="I18" s="85"/>
      <c r="J18" s="8"/>
    </row>
    <row r="19" spans="1:10" ht="12.75" customHeight="1">
      <c r="A19" s="43" t="s">
        <v>60</v>
      </c>
      <c r="B19" s="64">
        <v>129</v>
      </c>
      <c r="C19" s="88">
        <v>80</v>
      </c>
      <c r="D19" s="88">
        <v>160</v>
      </c>
      <c r="E19" s="88" t="s">
        <v>0</v>
      </c>
      <c r="F19" s="88">
        <v>70</v>
      </c>
      <c r="G19" s="66">
        <f>+F19</f>
        <v>70</v>
      </c>
      <c r="H19" s="66">
        <f>+D19-C19</f>
        <v>80</v>
      </c>
      <c r="I19" s="85"/>
      <c r="J19" s="8"/>
    </row>
    <row r="20" spans="1:10" ht="12.75" customHeight="1">
      <c r="A20" s="43" t="s">
        <v>61</v>
      </c>
      <c r="B20" s="64">
        <v>4050.7</v>
      </c>
      <c r="C20" s="88">
        <v>3768</v>
      </c>
      <c r="D20" s="88">
        <v>931.5</v>
      </c>
      <c r="E20" s="88">
        <v>34.5</v>
      </c>
      <c r="F20" s="88">
        <v>4.5</v>
      </c>
      <c r="G20" s="67">
        <f>F20-E20</f>
        <v>-30</v>
      </c>
      <c r="H20" s="67">
        <f>D20-C20</f>
        <v>-2836.5</v>
      </c>
      <c r="I20" s="65"/>
      <c r="J20" s="10"/>
    </row>
    <row r="21" spans="1:10" s="8" customFormat="1" ht="27" customHeight="1">
      <c r="A21" s="109" t="s">
        <v>62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2" t="s">
        <v>0</v>
      </c>
      <c r="H21" s="62" t="s">
        <v>0</v>
      </c>
      <c r="J21" s="10"/>
    </row>
    <row r="22" spans="1:10" ht="25.5" customHeight="1">
      <c r="A22" s="43" t="s">
        <v>63</v>
      </c>
      <c r="B22" s="108">
        <v>1497.7</v>
      </c>
      <c r="C22" s="88">
        <v>862.311</v>
      </c>
      <c r="D22" s="88">
        <v>30586.16</v>
      </c>
      <c r="E22" s="64">
        <v>8541.9</v>
      </c>
      <c r="F22" s="64">
        <v>7976.5179</v>
      </c>
      <c r="G22" s="67">
        <f>+F22-E22</f>
        <v>-565.3820999999998</v>
      </c>
      <c r="H22" s="67">
        <f>+D22-C22</f>
        <v>29723.849</v>
      </c>
      <c r="J22" s="10"/>
    </row>
    <row r="23" spans="1:10" ht="12.75" customHeight="1">
      <c r="A23" s="7" t="s">
        <v>64</v>
      </c>
      <c r="B23" s="30"/>
      <c r="C23" s="30"/>
      <c r="D23" s="30"/>
      <c r="E23" s="30"/>
      <c r="F23" s="30"/>
      <c r="G23" s="67"/>
      <c r="H23" s="67"/>
      <c r="I23" s="97"/>
      <c r="J23" s="10"/>
    </row>
    <row r="24" spans="1:10" ht="26.25" customHeight="1">
      <c r="A24" s="43" t="s">
        <v>65</v>
      </c>
      <c r="B24" s="30">
        <v>13.61</v>
      </c>
      <c r="C24" s="30">
        <v>13.31</v>
      </c>
      <c r="D24" s="30">
        <v>4.89</v>
      </c>
      <c r="E24" s="30">
        <v>5.69</v>
      </c>
      <c r="F24" s="30">
        <v>4.89</v>
      </c>
      <c r="G24" s="67">
        <f>F24-E24</f>
        <v>-0.8000000000000007</v>
      </c>
      <c r="H24" s="67">
        <f>D24-C24</f>
        <v>-8.420000000000002</v>
      </c>
      <c r="I24" s="97"/>
      <c r="J24" s="10"/>
    </row>
    <row r="25" spans="1:10" ht="12.75" customHeight="1">
      <c r="A25" s="43" t="s">
        <v>66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2" t="s">
        <v>0</v>
      </c>
      <c r="H25" s="62" t="s">
        <v>0</v>
      </c>
      <c r="I25" s="31"/>
      <c r="J25" s="10"/>
    </row>
    <row r="26" spans="1:10" ht="12.75" customHeight="1">
      <c r="A26" s="43" t="s">
        <v>67</v>
      </c>
      <c r="B26" s="30">
        <v>11.32764214642189</v>
      </c>
      <c r="C26" s="30">
        <v>10.03</v>
      </c>
      <c r="D26" s="30">
        <v>9.43</v>
      </c>
      <c r="E26" s="30">
        <v>7.76</v>
      </c>
      <c r="F26" s="30">
        <v>5.942758947273461</v>
      </c>
      <c r="G26" s="67">
        <f>F26-E26</f>
        <v>-1.8172410527265388</v>
      </c>
      <c r="H26" s="67">
        <f>D26-C26</f>
        <v>-0.5999999999999996</v>
      </c>
      <c r="I26" s="31"/>
      <c r="J26" s="10"/>
    </row>
    <row r="27" spans="1:10" ht="12.75" customHeight="1">
      <c r="A27" s="109" t="s">
        <v>59</v>
      </c>
      <c r="B27" s="30">
        <v>1.05241446650999</v>
      </c>
      <c r="C27" s="30">
        <v>13.08</v>
      </c>
      <c r="D27" s="30" t="s">
        <v>0</v>
      </c>
      <c r="E27" s="30" t="s">
        <v>0</v>
      </c>
      <c r="F27" s="30" t="s">
        <v>0</v>
      </c>
      <c r="G27" s="62" t="s">
        <v>0</v>
      </c>
      <c r="H27" s="62">
        <f>-C27</f>
        <v>-13.08</v>
      </c>
      <c r="I27" s="31"/>
      <c r="J27" s="10"/>
    </row>
    <row r="28" spans="1:10" ht="26.25" customHeight="1">
      <c r="A28" s="109" t="s">
        <v>68</v>
      </c>
      <c r="B28" s="30">
        <f>+B24*1.2</f>
        <v>16.331999999999997</v>
      </c>
      <c r="C28" s="30">
        <f>+C24*1.2</f>
        <v>15.972</v>
      </c>
      <c r="D28" s="30">
        <f>+D24*1.2</f>
        <v>5.867999999999999</v>
      </c>
      <c r="E28" s="30">
        <v>6.828</v>
      </c>
      <c r="F28" s="30">
        <f>+F24*1.2</f>
        <v>5.867999999999999</v>
      </c>
      <c r="G28" s="67">
        <f>F28-E28</f>
        <v>-0.9600000000000009</v>
      </c>
      <c r="H28" s="67">
        <f>D28-C28</f>
        <v>-10.104</v>
      </c>
      <c r="I28" s="31"/>
      <c r="J28" s="10"/>
    </row>
    <row r="29" spans="1:10" ht="27" customHeight="1">
      <c r="A29" s="109" t="s">
        <v>62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2" t="s">
        <v>0</v>
      </c>
      <c r="H29" s="62" t="s">
        <v>0</v>
      </c>
      <c r="J29" s="10"/>
    </row>
    <row r="30" spans="1:5" ht="15" customHeight="1">
      <c r="A30" s="8" t="s">
        <v>69</v>
      </c>
      <c r="E30" s="8"/>
    </row>
    <row r="31" ht="15" customHeight="1"/>
    <row r="32" spans="1:2" ht="15" customHeight="1">
      <c r="A32" s="94" t="s">
        <v>70</v>
      </c>
      <c r="B32" s="1"/>
    </row>
    <row r="33" spans="1:7" s="5" customFormat="1" ht="12.75" customHeight="1">
      <c r="A33" s="138" t="s">
        <v>56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36">
        <v>2011</v>
      </c>
      <c r="C34" s="50" t="s">
        <v>53</v>
      </c>
      <c r="D34" s="50" t="s">
        <v>54</v>
      </c>
      <c r="E34" s="50" t="s">
        <v>4</v>
      </c>
      <c r="F34" s="50" t="s">
        <v>21</v>
      </c>
      <c r="G34" s="53" t="s">
        <v>29</v>
      </c>
      <c r="H34" s="53" t="s">
        <v>52</v>
      </c>
    </row>
    <row r="35" spans="1:9" ht="23.25" customHeight="1">
      <c r="A35" s="139" t="s">
        <v>71</v>
      </c>
      <c r="B35" s="120">
        <v>31100</v>
      </c>
      <c r="C35" s="120">
        <f>SUM(C36:C38)</f>
        <v>19450</v>
      </c>
      <c r="D35" s="120">
        <f>SUM(D36:D38)</f>
        <v>20400</v>
      </c>
      <c r="E35" s="120">
        <v>2400</v>
      </c>
      <c r="F35" s="120">
        <f>SUM(F36:F38)</f>
        <v>1800</v>
      </c>
      <c r="G35" s="67">
        <f>F35-E35</f>
        <v>-600</v>
      </c>
      <c r="H35" s="67">
        <f aca="true" t="shared" si="0" ref="H35:H58">D35-C35</f>
        <v>950</v>
      </c>
      <c r="I35" s="8"/>
    </row>
    <row r="36" spans="1:11" ht="12.75" customHeight="1">
      <c r="A36" s="142" t="s">
        <v>72</v>
      </c>
      <c r="B36" s="116">
        <v>5300</v>
      </c>
      <c r="C36" s="116">
        <v>3550</v>
      </c>
      <c r="D36" s="116">
        <v>1550</v>
      </c>
      <c r="E36" s="116" t="s">
        <v>0</v>
      </c>
      <c r="F36" s="116" t="s">
        <v>0</v>
      </c>
      <c r="G36" s="67" t="s">
        <v>0</v>
      </c>
      <c r="H36" s="67">
        <f t="shared" si="0"/>
        <v>-2000</v>
      </c>
      <c r="I36" s="8"/>
      <c r="K36" s="86"/>
    </row>
    <row r="37" spans="1:11" ht="12.75" customHeight="1">
      <c r="A37" s="142" t="s">
        <v>73</v>
      </c>
      <c r="B37" s="116">
        <v>9900</v>
      </c>
      <c r="C37" s="116">
        <v>6450</v>
      </c>
      <c r="D37" s="116">
        <v>2950</v>
      </c>
      <c r="E37" s="116" t="s">
        <v>0</v>
      </c>
      <c r="F37" s="116" t="s">
        <v>0</v>
      </c>
      <c r="G37" s="67" t="s">
        <v>0</v>
      </c>
      <c r="H37" s="67">
        <f t="shared" si="0"/>
        <v>-3500</v>
      </c>
      <c r="I37" s="8"/>
      <c r="K37" s="86"/>
    </row>
    <row r="38" spans="1:11" ht="12.75" customHeight="1">
      <c r="A38" s="142" t="s">
        <v>74</v>
      </c>
      <c r="B38" s="116">
        <v>15900</v>
      </c>
      <c r="C38" s="116">
        <v>9450</v>
      </c>
      <c r="D38" s="116">
        <v>15900</v>
      </c>
      <c r="E38" s="116">
        <v>2400</v>
      </c>
      <c r="F38" s="116">
        <v>1800</v>
      </c>
      <c r="G38" s="67">
        <f>F38-E38</f>
        <v>-600</v>
      </c>
      <c r="H38" s="67">
        <f t="shared" si="0"/>
        <v>6450</v>
      </c>
      <c r="I38" s="8"/>
      <c r="K38" s="86"/>
    </row>
    <row r="39" spans="1:11" ht="12.75" customHeight="1" hidden="1">
      <c r="A39" s="142" t="s">
        <v>75</v>
      </c>
      <c r="B39" s="129"/>
      <c r="C39" s="130"/>
      <c r="D39" s="131"/>
      <c r="E39" s="116"/>
      <c r="F39" s="116"/>
      <c r="G39" s="67">
        <f>F39-E39</f>
        <v>0</v>
      </c>
      <c r="H39" s="67">
        <f t="shared" si="0"/>
        <v>0</v>
      </c>
      <c r="I39" s="8"/>
      <c r="K39" s="86"/>
    </row>
    <row r="40" spans="1:11" ht="12.75" customHeight="1" hidden="1">
      <c r="A40" s="142" t="s">
        <v>76</v>
      </c>
      <c r="B40" s="129"/>
      <c r="C40" s="131"/>
      <c r="D40" s="131"/>
      <c r="E40" s="129"/>
      <c r="F40" s="129"/>
      <c r="G40" s="67">
        <f>F40-E40</f>
        <v>0</v>
      </c>
      <c r="H40" s="67">
        <f t="shared" si="0"/>
        <v>0</v>
      </c>
      <c r="I40" s="8"/>
      <c r="K40" s="86"/>
    </row>
    <row r="41" spans="1:11" ht="12.75" customHeight="1">
      <c r="A41" s="139" t="s">
        <v>77</v>
      </c>
      <c r="B41" s="120">
        <v>27529.03</v>
      </c>
      <c r="C41" s="120">
        <f>SUM(C42:C44)</f>
        <v>16926.21</v>
      </c>
      <c r="D41" s="120">
        <f>SUM(D42:D44)</f>
        <v>26310.780000000002</v>
      </c>
      <c r="E41" s="120">
        <v>3845.3</v>
      </c>
      <c r="F41" s="120">
        <f>SUM(F42:F44)</f>
        <v>2017.97</v>
      </c>
      <c r="G41" s="67">
        <f>F41-E41</f>
        <v>-1827.3300000000002</v>
      </c>
      <c r="H41" s="67">
        <f t="shared" si="0"/>
        <v>9384.570000000003</v>
      </c>
      <c r="I41" s="8"/>
      <c r="K41" s="86"/>
    </row>
    <row r="42" spans="1:11" ht="12.75" customHeight="1">
      <c r="A42" s="142" t="s">
        <v>72</v>
      </c>
      <c r="B42" s="116">
        <v>5590.05</v>
      </c>
      <c r="C42" s="116">
        <v>4194.95</v>
      </c>
      <c r="D42" s="116">
        <v>1471.65</v>
      </c>
      <c r="E42" s="116" t="s">
        <v>0</v>
      </c>
      <c r="F42" s="116" t="s">
        <v>0</v>
      </c>
      <c r="G42" s="67" t="s">
        <v>0</v>
      </c>
      <c r="H42" s="67">
        <f t="shared" si="0"/>
        <v>-2723.2999999999997</v>
      </c>
      <c r="I42" s="8"/>
      <c r="K42" s="86"/>
    </row>
    <row r="43" spans="1:11" ht="12.75" customHeight="1">
      <c r="A43" s="142" t="s">
        <v>73</v>
      </c>
      <c r="B43" s="116">
        <v>8578.5</v>
      </c>
      <c r="C43" s="116">
        <v>5990.5</v>
      </c>
      <c r="D43" s="116">
        <v>3012.82</v>
      </c>
      <c r="E43" s="116" t="s">
        <v>0</v>
      </c>
      <c r="F43" s="116" t="s">
        <v>0</v>
      </c>
      <c r="G43" s="67" t="s">
        <v>0</v>
      </c>
      <c r="H43" s="67">
        <f t="shared" si="0"/>
        <v>-2977.68</v>
      </c>
      <c r="I43" s="8"/>
      <c r="K43" s="86"/>
    </row>
    <row r="44" spans="1:11" ht="12.75" customHeight="1">
      <c r="A44" s="142" t="s">
        <v>74</v>
      </c>
      <c r="B44" s="116">
        <v>13360.48</v>
      </c>
      <c r="C44" s="116">
        <v>6740.76</v>
      </c>
      <c r="D44" s="116">
        <v>21826.31</v>
      </c>
      <c r="E44" s="116">
        <v>3845.3</v>
      </c>
      <c r="F44" s="116">
        <v>2017.97</v>
      </c>
      <c r="G44" s="67">
        <f>F44-E44</f>
        <v>-1827.3300000000002</v>
      </c>
      <c r="H44" s="67">
        <f t="shared" si="0"/>
        <v>15085.550000000001</v>
      </c>
      <c r="I44" s="8"/>
      <c r="K44" s="86"/>
    </row>
    <row r="45" spans="1:11" ht="12.75" customHeight="1" hidden="1">
      <c r="A45" s="142" t="s">
        <v>75</v>
      </c>
      <c r="B45" s="129"/>
      <c r="C45" s="131"/>
      <c r="D45" s="131"/>
      <c r="E45" s="129"/>
      <c r="F45" s="129"/>
      <c r="G45" s="67">
        <f>F45-E45</f>
        <v>0</v>
      </c>
      <c r="H45" s="67">
        <f t="shared" si="0"/>
        <v>0</v>
      </c>
      <c r="I45" s="8"/>
      <c r="J45" s="2">
        <v>7421</v>
      </c>
      <c r="K45" s="86"/>
    </row>
    <row r="46" spans="1:11" ht="12.75" customHeight="1" hidden="1">
      <c r="A46" s="142" t="s">
        <v>76</v>
      </c>
      <c r="B46" s="129"/>
      <c r="C46" s="131"/>
      <c r="D46" s="131"/>
      <c r="E46" s="129"/>
      <c r="F46" s="129"/>
      <c r="G46" s="67">
        <f>F46-E46</f>
        <v>0</v>
      </c>
      <c r="H46" s="67">
        <f t="shared" si="0"/>
        <v>0</v>
      </c>
      <c r="I46" s="8"/>
      <c r="K46" s="86"/>
    </row>
    <row r="47" spans="1:11" ht="12.75" customHeight="1">
      <c r="A47" s="139" t="s">
        <v>78</v>
      </c>
      <c r="B47" s="120">
        <v>22861.72</v>
      </c>
      <c r="C47" s="120">
        <f>SUM(C48:C50)</f>
        <v>13893.55</v>
      </c>
      <c r="D47" s="120">
        <f>SUM(D48:D50)</f>
        <v>19472.31</v>
      </c>
      <c r="E47" s="120">
        <v>2400</v>
      </c>
      <c r="F47" s="120">
        <f>SUM(F48:F50)</f>
        <v>1494.4</v>
      </c>
      <c r="G47" s="67">
        <f>F47-E47</f>
        <v>-905.5999999999999</v>
      </c>
      <c r="H47" s="67">
        <f t="shared" si="0"/>
        <v>5578.760000000002</v>
      </c>
      <c r="K47" s="86"/>
    </row>
    <row r="48" spans="1:11" ht="12.75" customHeight="1">
      <c r="A48" s="142" t="s">
        <v>72</v>
      </c>
      <c r="B48" s="116">
        <v>3998.35</v>
      </c>
      <c r="C48" s="116">
        <v>2879.25</v>
      </c>
      <c r="D48" s="116">
        <v>1127.8</v>
      </c>
      <c r="E48" s="116" t="s">
        <v>0</v>
      </c>
      <c r="F48" s="116" t="s">
        <v>0</v>
      </c>
      <c r="G48" s="67" t="s">
        <v>0</v>
      </c>
      <c r="H48" s="67">
        <f t="shared" si="0"/>
        <v>-1751.45</v>
      </c>
      <c r="K48" s="86"/>
    </row>
    <row r="49" spans="1:11" ht="12.75" customHeight="1">
      <c r="A49" s="142" t="s">
        <v>73</v>
      </c>
      <c r="B49" s="116">
        <v>6974.2</v>
      </c>
      <c r="C49" s="116">
        <v>4719.7</v>
      </c>
      <c r="D49" s="116">
        <v>2217.81</v>
      </c>
      <c r="E49" s="116" t="s">
        <v>0</v>
      </c>
      <c r="F49" s="116" t="s">
        <v>0</v>
      </c>
      <c r="G49" s="67" t="s">
        <v>0</v>
      </c>
      <c r="H49" s="67">
        <f t="shared" si="0"/>
        <v>-2501.89</v>
      </c>
      <c r="K49" s="86"/>
    </row>
    <row r="50" spans="1:11" ht="12.75" customHeight="1">
      <c r="A50" s="142" t="s">
        <v>74</v>
      </c>
      <c r="B50" s="116">
        <v>11889.17</v>
      </c>
      <c r="C50" s="116">
        <v>6294.6</v>
      </c>
      <c r="D50" s="116">
        <v>16126.7</v>
      </c>
      <c r="E50" s="116">
        <v>2400</v>
      </c>
      <c r="F50" s="116">
        <v>1494.4</v>
      </c>
      <c r="G50" s="67">
        <f>F50-E50</f>
        <v>-905.5999999999999</v>
      </c>
      <c r="H50" s="67">
        <f t="shared" si="0"/>
        <v>9832.1</v>
      </c>
      <c r="K50" s="86"/>
    </row>
    <row r="51" spans="1:11" ht="12.75" customHeight="1" hidden="1">
      <c r="A51" s="142" t="s">
        <v>75</v>
      </c>
      <c r="B51" s="129"/>
      <c r="C51" s="131"/>
      <c r="D51" s="131"/>
      <c r="E51" s="129"/>
      <c r="F51" s="129"/>
      <c r="G51" s="67">
        <f>F51-E51</f>
        <v>0</v>
      </c>
      <c r="H51" s="67">
        <f t="shared" si="0"/>
        <v>0</v>
      </c>
      <c r="K51" s="86"/>
    </row>
    <row r="52" spans="1:11" ht="12.75" customHeight="1" hidden="1">
      <c r="A52" s="142" t="s">
        <v>76</v>
      </c>
      <c r="B52" s="129"/>
      <c r="C52" s="131"/>
      <c r="D52" s="131"/>
      <c r="E52" s="129"/>
      <c r="F52" s="129"/>
      <c r="G52" s="67">
        <f>F52-E52</f>
        <v>0</v>
      </c>
      <c r="H52" s="67">
        <f t="shared" si="0"/>
        <v>0</v>
      </c>
      <c r="K52" s="86"/>
    </row>
    <row r="53" spans="1:11" ht="23.25" customHeight="1">
      <c r="A53" s="139" t="s">
        <v>79</v>
      </c>
      <c r="B53" s="120">
        <v>9.18</v>
      </c>
      <c r="C53" s="120">
        <v>8.05</v>
      </c>
      <c r="D53" s="120">
        <v>7.71</v>
      </c>
      <c r="E53" s="120">
        <v>5.6</v>
      </c>
      <c r="F53" s="120">
        <v>4.85</v>
      </c>
      <c r="G53" s="67">
        <f>F53-E53</f>
        <v>-0.75</v>
      </c>
      <c r="H53" s="67">
        <f t="shared" si="0"/>
        <v>-0.34000000000000075</v>
      </c>
      <c r="J53" s="59"/>
      <c r="K53" s="86"/>
    </row>
    <row r="54" spans="1:11" ht="12" customHeight="1">
      <c r="A54" s="142" t="s">
        <v>72</v>
      </c>
      <c r="B54" s="116">
        <v>6.24</v>
      </c>
      <c r="C54" s="129">
        <v>5.69</v>
      </c>
      <c r="D54" s="129">
        <v>5.74</v>
      </c>
      <c r="E54" s="116" t="s">
        <v>0</v>
      </c>
      <c r="F54" s="116" t="s">
        <v>0</v>
      </c>
      <c r="G54" s="67" t="s">
        <v>0</v>
      </c>
      <c r="H54" s="67">
        <f t="shared" si="0"/>
        <v>0.04999999999999982</v>
      </c>
      <c r="J54" s="59"/>
      <c r="K54" s="86"/>
    </row>
    <row r="55" spans="1:11" ht="12" customHeight="1">
      <c r="A55" s="142" t="s">
        <v>73</v>
      </c>
      <c r="B55" s="116">
        <v>7.66</v>
      </c>
      <c r="C55" s="129">
        <v>7.23</v>
      </c>
      <c r="D55" s="129">
        <v>6.9</v>
      </c>
      <c r="E55" s="129" t="s">
        <v>0</v>
      </c>
      <c r="F55" s="116" t="s">
        <v>0</v>
      </c>
      <c r="G55" s="67" t="s">
        <v>0</v>
      </c>
      <c r="H55" s="67">
        <f t="shared" si="0"/>
        <v>-0.33000000000000007</v>
      </c>
      <c r="J55" s="59"/>
      <c r="K55" s="86"/>
    </row>
    <row r="56" spans="1:11" ht="12" customHeight="1">
      <c r="A56" s="142" t="s">
        <v>74</v>
      </c>
      <c r="B56" s="116">
        <v>10.89</v>
      </c>
      <c r="C56" s="116">
        <v>9.58</v>
      </c>
      <c r="D56" s="116">
        <v>8.24</v>
      </c>
      <c r="E56" s="116">
        <v>5.6</v>
      </c>
      <c r="F56" s="116">
        <v>4.85</v>
      </c>
      <c r="G56" s="67">
        <f>F56-E56</f>
        <v>-0.75</v>
      </c>
      <c r="H56" s="67">
        <f t="shared" si="0"/>
        <v>-1.3399999999999999</v>
      </c>
      <c r="J56" s="59"/>
      <c r="K56" s="86"/>
    </row>
    <row r="57" spans="1:11" ht="12" customHeight="1" hidden="1">
      <c r="A57" s="47" t="s">
        <v>1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67">
        <f>F57-E57</f>
        <v>0</v>
      </c>
      <c r="H57" s="67">
        <f t="shared" si="0"/>
        <v>0</v>
      </c>
      <c r="J57" s="59"/>
      <c r="K57" s="86"/>
    </row>
    <row r="58" spans="1:8" ht="12" customHeight="1" hidden="1">
      <c r="A58" s="47" t="s">
        <v>2</v>
      </c>
      <c r="B58" s="82">
        <v>0</v>
      </c>
      <c r="C58" s="82">
        <v>0</v>
      </c>
      <c r="D58" s="82">
        <v>0</v>
      </c>
      <c r="E58" s="82">
        <v>0</v>
      </c>
      <c r="F58" s="82">
        <v>0</v>
      </c>
      <c r="G58" s="67">
        <f>F58-E58</f>
        <v>0</v>
      </c>
      <c r="H58" s="67">
        <f t="shared" si="0"/>
        <v>0</v>
      </c>
    </row>
    <row r="59" ht="13.5" customHeight="1">
      <c r="E59" s="8"/>
    </row>
    <row r="60" ht="13.5" customHeight="1"/>
    <row r="61" ht="13.5" customHeight="1"/>
    <row r="64" ht="9.75">
      <c r="B64" s="87"/>
    </row>
    <row r="65" ht="9.75">
      <c r="B65" s="87"/>
    </row>
    <row r="66" ht="9.75">
      <c r="B66" s="8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13" sqref="K13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4" t="s">
        <v>80</v>
      </c>
      <c r="B1" s="1"/>
      <c r="J1"/>
    </row>
    <row r="2" spans="1:7" s="5" customFormat="1" ht="12.75" customHeight="1">
      <c r="A2" s="138" t="s">
        <v>81</v>
      </c>
      <c r="B2" s="4"/>
      <c r="C2" s="6"/>
      <c r="D2" s="6"/>
      <c r="E2" s="6"/>
      <c r="F2" s="6"/>
      <c r="G2" s="6"/>
    </row>
    <row r="3" spans="1:9" ht="26.25" customHeight="1">
      <c r="A3" s="52"/>
      <c r="B3" s="136">
        <v>2011</v>
      </c>
      <c r="C3" s="50" t="s">
        <v>53</v>
      </c>
      <c r="D3" s="50" t="s">
        <v>54</v>
      </c>
      <c r="E3" s="50" t="s">
        <v>4</v>
      </c>
      <c r="F3" s="50" t="s">
        <v>21</v>
      </c>
      <c r="G3" s="53" t="s">
        <v>29</v>
      </c>
      <c r="H3" s="53" t="s">
        <v>52</v>
      </c>
      <c r="I3"/>
    </row>
    <row r="4" spans="1:15" ht="12.75" customHeight="1">
      <c r="A4" s="117" t="s">
        <v>82</v>
      </c>
      <c r="B4" s="120">
        <v>4685</v>
      </c>
      <c r="C4" s="120">
        <f>SUM(C5:C7)</f>
        <v>3385</v>
      </c>
      <c r="D4" s="120">
        <f>SUM(D5:D7)</f>
        <v>3277</v>
      </c>
      <c r="E4" s="120">
        <v>378</v>
      </c>
      <c r="F4" s="120">
        <f>SUM(F5:F7)</f>
        <v>430</v>
      </c>
      <c r="G4" s="67">
        <f>F4-E4</f>
        <v>52</v>
      </c>
      <c r="H4" s="67">
        <f>+D4-C4</f>
        <v>-108</v>
      </c>
      <c r="I4"/>
      <c r="J4" s="8"/>
      <c r="M4" s="87"/>
      <c r="N4" s="87"/>
      <c r="O4" s="87"/>
    </row>
    <row r="5" spans="1:15" ht="12.75" customHeight="1">
      <c r="A5" s="143" t="s">
        <v>83</v>
      </c>
      <c r="B5" s="116">
        <v>705</v>
      </c>
      <c r="C5" s="116">
        <v>550</v>
      </c>
      <c r="D5" s="116">
        <v>383</v>
      </c>
      <c r="E5" s="116">
        <v>29</v>
      </c>
      <c r="F5" s="116">
        <v>30</v>
      </c>
      <c r="G5" s="67">
        <f aca="true" t="shared" si="0" ref="G5:G25">F5-E5</f>
        <v>1</v>
      </c>
      <c r="H5" s="67">
        <f aca="true" t="shared" si="1" ref="H5:H25">+D5-C5</f>
        <v>-167</v>
      </c>
      <c r="I5"/>
      <c r="J5" s="121"/>
      <c r="M5" s="87"/>
      <c r="N5" s="87"/>
      <c r="O5" s="87"/>
    </row>
    <row r="6" spans="1:15" ht="12.75" customHeight="1">
      <c r="A6" s="143" t="s">
        <v>84</v>
      </c>
      <c r="B6" s="116">
        <v>1045</v>
      </c>
      <c r="C6" s="116">
        <v>735</v>
      </c>
      <c r="D6" s="116">
        <v>844</v>
      </c>
      <c r="E6" s="116">
        <v>125</v>
      </c>
      <c r="F6" s="116">
        <v>176</v>
      </c>
      <c r="G6" s="67">
        <f t="shared" si="0"/>
        <v>51</v>
      </c>
      <c r="H6" s="67">
        <f t="shared" si="1"/>
        <v>109</v>
      </c>
      <c r="I6"/>
      <c r="J6" s="121"/>
      <c r="M6" s="87"/>
      <c r="N6" s="87"/>
      <c r="O6" s="87"/>
    </row>
    <row r="7" spans="1:15" ht="12.75" customHeight="1">
      <c r="A7" s="143" t="s">
        <v>85</v>
      </c>
      <c r="B7" s="116">
        <v>2935</v>
      </c>
      <c r="C7" s="116">
        <v>2100</v>
      </c>
      <c r="D7" s="116">
        <v>2050</v>
      </c>
      <c r="E7" s="116">
        <v>224</v>
      </c>
      <c r="F7" s="116">
        <v>224</v>
      </c>
      <c r="G7" s="67">
        <f t="shared" si="0"/>
        <v>0</v>
      </c>
      <c r="H7" s="67">
        <f t="shared" si="1"/>
        <v>-50</v>
      </c>
      <c r="I7"/>
      <c r="J7" s="121"/>
      <c r="M7" s="87"/>
      <c r="N7" s="87"/>
      <c r="O7" s="87"/>
    </row>
    <row r="8" spans="1:15" ht="13.5" customHeight="1" hidden="1">
      <c r="A8" s="143" t="s">
        <v>86</v>
      </c>
      <c r="B8" s="130"/>
      <c r="C8" s="130"/>
      <c r="D8" s="130"/>
      <c r="E8" s="116"/>
      <c r="F8" s="116"/>
      <c r="G8" s="67">
        <f t="shared" si="0"/>
        <v>0</v>
      </c>
      <c r="H8" s="67">
        <f t="shared" si="1"/>
        <v>0</v>
      </c>
      <c r="I8"/>
      <c r="J8" s="121"/>
      <c r="M8" s="87"/>
      <c r="N8" s="87"/>
      <c r="O8" s="87"/>
    </row>
    <row r="9" spans="1:15" ht="12.75" customHeight="1" hidden="1">
      <c r="A9" s="143" t="s">
        <v>87</v>
      </c>
      <c r="B9" s="130"/>
      <c r="C9" s="130"/>
      <c r="D9" s="130"/>
      <c r="E9" s="116"/>
      <c r="F9" s="116"/>
      <c r="G9" s="67">
        <f t="shared" si="0"/>
        <v>0</v>
      </c>
      <c r="H9" s="67">
        <f t="shared" si="1"/>
        <v>0</v>
      </c>
      <c r="I9"/>
      <c r="J9" s="121"/>
      <c r="M9" s="87"/>
      <c r="N9" s="87"/>
      <c r="O9" s="87"/>
    </row>
    <row r="10" spans="1:15" ht="12.75" customHeight="1">
      <c r="A10" s="117" t="s">
        <v>88</v>
      </c>
      <c r="B10" s="120">
        <v>5672.698</v>
      </c>
      <c r="C10" s="120">
        <f>SUM(C11:C13)</f>
        <v>3788.816</v>
      </c>
      <c r="D10" s="120">
        <f>SUM(D11:D13)</f>
        <v>6291.785</v>
      </c>
      <c r="E10" s="120">
        <v>733.556</v>
      </c>
      <c r="F10" s="120">
        <f>SUM(F11:F13)</f>
        <v>555.5</v>
      </c>
      <c r="G10" s="67">
        <f t="shared" si="0"/>
        <v>-178.05600000000004</v>
      </c>
      <c r="H10" s="67">
        <f t="shared" si="1"/>
        <v>2502.969</v>
      </c>
      <c r="I10"/>
      <c r="M10" s="87"/>
      <c r="N10" s="87"/>
      <c r="O10" s="87"/>
    </row>
    <row r="11" spans="1:15" ht="12.75" customHeight="1">
      <c r="A11" s="143" t="s">
        <v>89</v>
      </c>
      <c r="B11" s="116">
        <v>277.49</v>
      </c>
      <c r="C11" s="116">
        <v>180.77</v>
      </c>
      <c r="D11" s="116">
        <v>290.204</v>
      </c>
      <c r="E11" s="116">
        <v>34.95</v>
      </c>
      <c r="F11" s="116">
        <v>10.1</v>
      </c>
      <c r="G11" s="67">
        <f t="shared" si="0"/>
        <v>-24.85</v>
      </c>
      <c r="H11" s="67">
        <f t="shared" si="1"/>
        <v>109.434</v>
      </c>
      <c r="I11"/>
      <c r="J11" s="8"/>
      <c r="M11" s="87"/>
      <c r="N11" s="87"/>
      <c r="O11" s="87"/>
    </row>
    <row r="12" spans="1:15" ht="12.75" customHeight="1">
      <c r="A12" s="143" t="s">
        <v>84</v>
      </c>
      <c r="B12" s="116">
        <v>1258.517</v>
      </c>
      <c r="C12" s="116">
        <v>869.52</v>
      </c>
      <c r="D12" s="116">
        <v>1996.641</v>
      </c>
      <c r="E12" s="116">
        <v>219.43</v>
      </c>
      <c r="F12" s="116">
        <v>335.99</v>
      </c>
      <c r="G12" s="67">
        <f t="shared" si="0"/>
        <v>116.56</v>
      </c>
      <c r="H12" s="67">
        <f t="shared" si="1"/>
        <v>1127.121</v>
      </c>
      <c r="I12"/>
      <c r="J12" s="8"/>
      <c r="M12" s="87"/>
      <c r="N12" s="87"/>
      <c r="O12" s="87"/>
    </row>
    <row r="13" spans="1:15" ht="12.75" customHeight="1">
      <c r="A13" s="143" t="s">
        <v>85</v>
      </c>
      <c r="B13" s="116">
        <v>4136.691</v>
      </c>
      <c r="C13" s="116">
        <v>2738.526</v>
      </c>
      <c r="D13" s="116">
        <v>4004.94</v>
      </c>
      <c r="E13" s="116">
        <v>479.176</v>
      </c>
      <c r="F13" s="116">
        <v>209.41</v>
      </c>
      <c r="G13" s="67">
        <f t="shared" si="0"/>
        <v>-269.76599999999996</v>
      </c>
      <c r="H13" s="67">
        <f t="shared" si="1"/>
        <v>1266.4140000000002</v>
      </c>
      <c r="I13"/>
      <c r="J13" s="8"/>
      <c r="M13" s="87"/>
      <c r="N13" s="87"/>
      <c r="O13" s="87"/>
    </row>
    <row r="14" spans="1:15" ht="12.75" customHeight="1" hidden="1">
      <c r="A14" s="143" t="s">
        <v>86</v>
      </c>
      <c r="B14" s="130"/>
      <c r="C14" s="130"/>
      <c r="D14" s="130"/>
      <c r="E14" s="116"/>
      <c r="F14" s="116"/>
      <c r="G14" s="67">
        <f t="shared" si="0"/>
        <v>0</v>
      </c>
      <c r="H14" s="67">
        <f t="shared" si="1"/>
        <v>0</v>
      </c>
      <c r="I14"/>
      <c r="J14" s="8"/>
      <c r="M14" s="87"/>
      <c r="N14" s="87"/>
      <c r="O14" s="87"/>
    </row>
    <row r="15" spans="1:15" ht="12.75" customHeight="1" hidden="1">
      <c r="A15" s="143" t="s">
        <v>87</v>
      </c>
      <c r="B15" s="130"/>
      <c r="C15" s="130"/>
      <c r="D15" s="130"/>
      <c r="E15" s="116"/>
      <c r="F15" s="116"/>
      <c r="G15" s="67">
        <f t="shared" si="0"/>
        <v>0</v>
      </c>
      <c r="H15" s="67">
        <f t="shared" si="1"/>
        <v>0</v>
      </c>
      <c r="I15"/>
      <c r="J15" s="8"/>
      <c r="M15" s="87"/>
      <c r="N15" s="87"/>
      <c r="O15" s="87"/>
    </row>
    <row r="16" spans="1:15" ht="12.75" customHeight="1">
      <c r="A16" s="117" t="s">
        <v>90</v>
      </c>
      <c r="B16" s="120">
        <v>4081.91</v>
      </c>
      <c r="C16" s="120">
        <f>SUM(C17:C19)</f>
        <v>2713.352</v>
      </c>
      <c r="D16" s="120">
        <f>SUM(D17:D19)</f>
        <v>3126.5649999999996</v>
      </c>
      <c r="E16" s="120">
        <v>352.6</v>
      </c>
      <c r="F16" s="120">
        <f>SUM(F17:F19)</f>
        <v>390.74</v>
      </c>
      <c r="G16" s="67">
        <f t="shared" si="0"/>
        <v>38.139999999999986</v>
      </c>
      <c r="H16" s="67">
        <f t="shared" si="1"/>
        <v>413.21299999999974</v>
      </c>
      <c r="I16"/>
      <c r="M16" s="87"/>
      <c r="N16" s="87"/>
      <c r="O16" s="87"/>
    </row>
    <row r="17" spans="1:15" ht="12.75" customHeight="1">
      <c r="A17" s="143" t="s">
        <v>89</v>
      </c>
      <c r="B17" s="116">
        <v>99.79</v>
      </c>
      <c r="C17" s="116">
        <v>40.98</v>
      </c>
      <c r="D17" s="116">
        <v>155.415</v>
      </c>
      <c r="E17" s="116">
        <v>20</v>
      </c>
      <c r="F17" s="116">
        <v>5</v>
      </c>
      <c r="G17" s="67">
        <f t="shared" si="0"/>
        <v>-15</v>
      </c>
      <c r="H17" s="67">
        <f t="shared" si="1"/>
        <v>114.435</v>
      </c>
      <c r="I17"/>
      <c r="M17" s="87"/>
      <c r="N17" s="87"/>
      <c r="O17" s="87"/>
    </row>
    <row r="18" spans="1:15" ht="12.75" customHeight="1">
      <c r="A18" s="143" t="s">
        <v>84</v>
      </c>
      <c r="B18" s="116">
        <v>851.672</v>
      </c>
      <c r="C18" s="116">
        <v>597.152</v>
      </c>
      <c r="D18" s="116">
        <v>793.76</v>
      </c>
      <c r="E18" s="116">
        <v>122.6</v>
      </c>
      <c r="F18" s="116">
        <v>188.55</v>
      </c>
      <c r="G18" s="67">
        <f t="shared" si="0"/>
        <v>65.95000000000002</v>
      </c>
      <c r="H18" s="67">
        <f t="shared" si="1"/>
        <v>196.60799999999995</v>
      </c>
      <c r="I18"/>
      <c r="M18" s="87"/>
      <c r="N18" s="87"/>
      <c r="O18" s="87"/>
    </row>
    <row r="19" spans="1:15" ht="12.75" customHeight="1">
      <c r="A19" s="143" t="s">
        <v>85</v>
      </c>
      <c r="B19" s="116">
        <v>3130.448</v>
      </c>
      <c r="C19" s="116">
        <v>2075.22</v>
      </c>
      <c r="D19" s="116">
        <v>2177.39</v>
      </c>
      <c r="E19" s="116">
        <v>210</v>
      </c>
      <c r="F19" s="116">
        <v>197.19</v>
      </c>
      <c r="G19" s="67">
        <f t="shared" si="0"/>
        <v>-12.810000000000002</v>
      </c>
      <c r="H19" s="67">
        <f t="shared" si="1"/>
        <v>102.17000000000007</v>
      </c>
      <c r="I19"/>
      <c r="M19" s="87"/>
      <c r="N19" s="87"/>
      <c r="O19" s="87"/>
    </row>
    <row r="20" spans="1:15" ht="12.75" customHeight="1" hidden="1">
      <c r="A20" s="143" t="s">
        <v>86</v>
      </c>
      <c r="B20" s="130"/>
      <c r="C20" s="130"/>
      <c r="D20" s="130"/>
      <c r="E20" s="116"/>
      <c r="F20" s="116"/>
      <c r="G20" s="67">
        <f t="shared" si="0"/>
        <v>0</v>
      </c>
      <c r="H20" s="67">
        <f t="shared" si="1"/>
        <v>0</v>
      </c>
      <c r="I20"/>
      <c r="M20" s="87"/>
      <c r="N20" s="87"/>
      <c r="O20" s="87"/>
    </row>
    <row r="21" spans="1:15" ht="12.75" customHeight="1" hidden="1">
      <c r="A21" s="143" t="s">
        <v>87</v>
      </c>
      <c r="B21" s="130"/>
      <c r="C21" s="130"/>
      <c r="D21" s="130"/>
      <c r="E21" s="116"/>
      <c r="F21" s="116"/>
      <c r="G21" s="67">
        <f t="shared" si="0"/>
        <v>0</v>
      </c>
      <c r="H21" s="67">
        <f t="shared" si="1"/>
        <v>0</v>
      </c>
      <c r="I21"/>
      <c r="M21" s="87"/>
      <c r="N21" s="87"/>
      <c r="O21" s="87"/>
    </row>
    <row r="22" spans="1:15" ht="12.75" customHeight="1">
      <c r="A22" s="139" t="s">
        <v>91</v>
      </c>
      <c r="B22" s="120">
        <v>15.59</v>
      </c>
      <c r="C22" s="120">
        <v>16.27</v>
      </c>
      <c r="D22" s="120">
        <v>10.36</v>
      </c>
      <c r="E22" s="120">
        <v>8.52</v>
      </c>
      <c r="F22" s="120">
        <v>8.24</v>
      </c>
      <c r="G22" s="67">
        <f t="shared" si="0"/>
        <v>-0.27999999999999936</v>
      </c>
      <c r="H22" s="67">
        <f t="shared" si="1"/>
        <v>-5.91</v>
      </c>
      <c r="I22"/>
      <c r="J22" s="59"/>
      <c r="K22" s="59"/>
      <c r="L22" s="59"/>
      <c r="M22" s="87"/>
      <c r="N22" s="87"/>
      <c r="O22" s="87"/>
    </row>
    <row r="23" spans="1:15" ht="12.75" customHeight="1">
      <c r="A23" s="143" t="s">
        <v>89</v>
      </c>
      <c r="B23" s="116">
        <v>8.05</v>
      </c>
      <c r="C23" s="116">
        <v>8.55</v>
      </c>
      <c r="D23" s="116">
        <v>6.02</v>
      </c>
      <c r="E23" s="116">
        <v>6.3</v>
      </c>
      <c r="F23" s="116">
        <v>6.02</v>
      </c>
      <c r="G23" s="67">
        <f t="shared" si="0"/>
        <v>-0.28000000000000025</v>
      </c>
      <c r="H23" s="67">
        <f t="shared" si="1"/>
        <v>-2.530000000000001</v>
      </c>
      <c r="I23"/>
      <c r="J23" s="59"/>
      <c r="K23" s="59"/>
      <c r="L23" s="59"/>
      <c r="M23" s="87"/>
      <c r="N23" s="87"/>
      <c r="O23" s="87"/>
    </row>
    <row r="24" spans="1:15" ht="12.75" customHeight="1">
      <c r="A24" s="143" t="s">
        <v>84</v>
      </c>
      <c r="B24" s="116">
        <v>12.97</v>
      </c>
      <c r="C24" s="116">
        <v>12.79</v>
      </c>
      <c r="D24" s="116">
        <v>9.22</v>
      </c>
      <c r="E24" s="116">
        <v>7.3</v>
      </c>
      <c r="F24" s="116">
        <v>7.1</v>
      </c>
      <c r="G24" s="67">
        <f t="shared" si="0"/>
        <v>-0.20000000000000018</v>
      </c>
      <c r="H24" s="67">
        <f t="shared" si="1"/>
        <v>-3.5699999999999985</v>
      </c>
      <c r="I24"/>
      <c r="J24" s="59"/>
      <c r="K24" s="59"/>
      <c r="L24" s="59"/>
      <c r="M24" s="87"/>
      <c r="N24" s="87"/>
      <c r="O24" s="87"/>
    </row>
    <row r="25" spans="1:15" ht="12.75" customHeight="1">
      <c r="A25" s="143" t="s">
        <v>85</v>
      </c>
      <c r="B25" s="116">
        <v>16.92</v>
      </c>
      <c r="C25" s="116">
        <v>17.8</v>
      </c>
      <c r="D25" s="116">
        <v>11.23</v>
      </c>
      <c r="E25" s="116">
        <v>9.44</v>
      </c>
      <c r="F25" s="116">
        <v>9.38</v>
      </c>
      <c r="G25" s="67">
        <f t="shared" si="0"/>
        <v>-0.05999999999999872</v>
      </c>
      <c r="H25" s="67">
        <f t="shared" si="1"/>
        <v>-6.57</v>
      </c>
      <c r="I25"/>
      <c r="J25" s="59"/>
      <c r="K25" s="59"/>
      <c r="L25" s="59"/>
      <c r="M25" s="87"/>
      <c r="N25" s="87"/>
      <c r="O25" s="87"/>
    </row>
    <row r="26" spans="1:15" ht="12.75" customHeight="1" hidden="1">
      <c r="A26" s="143" t="s">
        <v>86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67">
        <f>F26-E26</f>
        <v>0</v>
      </c>
      <c r="H26" s="67">
        <f>+D26-C26</f>
        <v>0</v>
      </c>
      <c r="I26"/>
      <c r="M26" s="87"/>
      <c r="N26" s="87"/>
      <c r="O26" s="87"/>
    </row>
    <row r="27" spans="1:15" ht="12.75" customHeight="1" hidden="1">
      <c r="A27" s="143" t="s">
        <v>87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67">
        <f>F27-E27</f>
        <v>0</v>
      </c>
      <c r="H27" s="67">
        <f>+D27-C27</f>
        <v>0</v>
      </c>
      <c r="I27"/>
      <c r="M27" s="87"/>
      <c r="N27" s="87"/>
      <c r="O27" s="87"/>
    </row>
    <row r="28" ht="15" customHeight="1">
      <c r="C28" s="8"/>
    </row>
    <row r="29" spans="1:10" ht="15" customHeight="1">
      <c r="A29" s="94" t="s">
        <v>92</v>
      </c>
      <c r="B29" s="1"/>
      <c r="J29"/>
    </row>
    <row r="30" spans="1:7" s="5" customFormat="1" ht="12.75" customHeight="1">
      <c r="A30" s="138" t="s">
        <v>93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36">
        <v>2011</v>
      </c>
      <c r="C31" s="50" t="s">
        <v>53</v>
      </c>
      <c r="D31" s="50" t="s">
        <v>54</v>
      </c>
      <c r="E31" s="50" t="s">
        <v>4</v>
      </c>
      <c r="F31" s="50" t="s">
        <v>21</v>
      </c>
      <c r="G31" s="53" t="s">
        <v>29</v>
      </c>
      <c r="H31" s="53" t="s">
        <v>52</v>
      </c>
      <c r="I31"/>
    </row>
    <row r="32" spans="1:13" ht="12.75" customHeight="1">
      <c r="A32" s="117" t="s">
        <v>57</v>
      </c>
      <c r="B32" s="62">
        <v>9.404438768528964</v>
      </c>
      <c r="C32" s="62">
        <v>8.838646652338733</v>
      </c>
      <c r="D32" s="62">
        <v>8.72771006283517</v>
      </c>
      <c r="E32" s="62">
        <v>7.82465957279949</v>
      </c>
      <c r="F32" s="62">
        <v>8</v>
      </c>
      <c r="G32" s="67">
        <f>F32-E32</f>
        <v>0.1753404272005099</v>
      </c>
      <c r="H32" s="67">
        <f>+D32-C32</f>
        <v>-0.110936589503563</v>
      </c>
      <c r="I32" s="59"/>
      <c r="J32" s="62"/>
      <c r="L32" s="62"/>
      <c r="M32" s="112"/>
    </row>
    <row r="33" spans="1:14" ht="12.75" customHeight="1">
      <c r="A33" s="57" t="s">
        <v>94</v>
      </c>
      <c r="B33" s="110">
        <v>8.993765324157467</v>
      </c>
      <c r="C33" s="110">
        <v>6.8</v>
      </c>
      <c r="D33" s="30">
        <v>8.854643242851838</v>
      </c>
      <c r="E33" s="30" t="s">
        <v>0</v>
      </c>
      <c r="F33" s="30">
        <v>8</v>
      </c>
      <c r="G33" s="67">
        <f>F33</f>
        <v>8</v>
      </c>
      <c r="H33" s="67">
        <f>+D33-C33</f>
        <v>2.0546432428518377</v>
      </c>
      <c r="I33" s="59"/>
      <c r="J33" s="30"/>
      <c r="L33" s="30"/>
      <c r="M33" s="112"/>
      <c r="N33" s="112"/>
    </row>
    <row r="34" spans="1:13" ht="12.75" customHeight="1">
      <c r="A34" s="57" t="s">
        <v>95</v>
      </c>
      <c r="B34" s="30">
        <v>9.366284854061487</v>
      </c>
      <c r="C34" s="30">
        <v>8.76413404601904</v>
      </c>
      <c r="D34" s="30">
        <v>8.72924690571473</v>
      </c>
      <c r="E34" s="30">
        <v>7.82465957279949</v>
      </c>
      <c r="F34" s="30">
        <v>8</v>
      </c>
      <c r="G34" s="67">
        <f>F34-E34</f>
        <v>0.1753404272005099</v>
      </c>
      <c r="H34" s="67">
        <f>+D34-C34</f>
        <v>-0.03488714030430984</v>
      </c>
      <c r="I34" s="59"/>
      <c r="J34" s="30"/>
      <c r="L34" s="30"/>
      <c r="M34" s="112"/>
    </row>
    <row r="35" spans="1:13" ht="12.75" customHeight="1">
      <c r="A35" s="57" t="s">
        <v>96</v>
      </c>
      <c r="B35" s="30">
        <v>9.478366434104279</v>
      </c>
      <c r="C35" s="30">
        <v>9.20033936182601</v>
      </c>
      <c r="D35" s="110">
        <v>9.5</v>
      </c>
      <c r="E35" s="30" t="s">
        <v>0</v>
      </c>
      <c r="F35" s="30" t="s">
        <v>0</v>
      </c>
      <c r="G35" s="67" t="s">
        <v>0</v>
      </c>
      <c r="H35" s="67">
        <f>+D35-C35</f>
        <v>0.29966063817398947</v>
      </c>
      <c r="I35" s="59"/>
      <c r="J35" s="110"/>
      <c r="L35" s="110"/>
      <c r="M35" s="112"/>
    </row>
    <row r="36" spans="1:13" ht="12.75" customHeight="1">
      <c r="A36" s="57" t="s">
        <v>97</v>
      </c>
      <c r="B36" s="30">
        <v>12</v>
      </c>
      <c r="C36" s="30">
        <v>12</v>
      </c>
      <c r="D36" s="111" t="s">
        <v>0</v>
      </c>
      <c r="E36" s="111" t="s">
        <v>0</v>
      </c>
      <c r="F36" s="111" t="s">
        <v>0</v>
      </c>
      <c r="G36" s="67" t="s">
        <v>0</v>
      </c>
      <c r="H36" s="67">
        <f>-C36</f>
        <v>-12</v>
      </c>
      <c r="I36" s="59"/>
      <c r="J36" s="110"/>
      <c r="L36" s="110"/>
      <c r="M36" s="112"/>
    </row>
    <row r="37" spans="1:13" ht="12.75" customHeight="1">
      <c r="A37" s="57" t="s">
        <v>98</v>
      </c>
      <c r="B37" s="111" t="s">
        <v>0</v>
      </c>
      <c r="C37" s="111" t="s">
        <v>0</v>
      </c>
      <c r="D37" s="111" t="s">
        <v>0</v>
      </c>
      <c r="E37" s="111" t="s">
        <v>0</v>
      </c>
      <c r="F37" s="111" t="s">
        <v>0</v>
      </c>
      <c r="G37" s="67" t="s">
        <v>0</v>
      </c>
      <c r="H37" s="67" t="s">
        <v>0</v>
      </c>
      <c r="I37" s="111"/>
      <c r="J37" s="111"/>
      <c r="K37" s="111"/>
      <c r="L37" s="112"/>
      <c r="M37" s="112"/>
    </row>
    <row r="38" spans="1:13" ht="12.75" customHeight="1">
      <c r="A38" s="57" t="s">
        <v>99</v>
      </c>
      <c r="B38" s="111" t="s">
        <v>0</v>
      </c>
      <c r="C38" s="111" t="s">
        <v>0</v>
      </c>
      <c r="D38" s="111" t="s">
        <v>0</v>
      </c>
      <c r="E38" s="111" t="s">
        <v>0</v>
      </c>
      <c r="F38" s="111" t="s">
        <v>0</v>
      </c>
      <c r="G38" s="67" t="s">
        <v>0</v>
      </c>
      <c r="H38" s="67" t="s">
        <v>0</v>
      </c>
      <c r="I38" s="111"/>
      <c r="J38" s="111"/>
      <c r="K38" s="111"/>
      <c r="L38" s="112"/>
      <c r="M38" s="112"/>
    </row>
    <row r="39" spans="1:13" ht="12.75" customHeight="1">
      <c r="A39" s="57" t="s">
        <v>100</v>
      </c>
      <c r="B39" s="111" t="s">
        <v>0</v>
      </c>
      <c r="C39" s="111" t="s">
        <v>0</v>
      </c>
      <c r="D39" s="111" t="s">
        <v>0</v>
      </c>
      <c r="E39" s="111" t="s">
        <v>0</v>
      </c>
      <c r="F39" s="111" t="s">
        <v>0</v>
      </c>
      <c r="G39" s="67" t="s">
        <v>0</v>
      </c>
      <c r="H39" s="67" t="s">
        <v>0</v>
      </c>
      <c r="I39" s="111"/>
      <c r="J39" s="111"/>
      <c r="K39" s="111"/>
      <c r="L39" s="112"/>
      <c r="M39" s="112"/>
    </row>
    <row r="40" spans="1:13" ht="12.75" customHeight="1">
      <c r="A40" s="57" t="s">
        <v>101</v>
      </c>
      <c r="B40" s="111" t="s">
        <v>0</v>
      </c>
      <c r="C40" s="111" t="s">
        <v>0</v>
      </c>
      <c r="D40" s="111" t="s">
        <v>0</v>
      </c>
      <c r="E40" s="111" t="s">
        <v>0</v>
      </c>
      <c r="F40" s="111" t="s">
        <v>0</v>
      </c>
      <c r="G40" s="67" t="s">
        <v>0</v>
      </c>
      <c r="H40" s="67" t="s">
        <v>0</v>
      </c>
      <c r="I40" s="111"/>
      <c r="J40" s="111"/>
      <c r="K40" s="111"/>
      <c r="L40" s="112"/>
      <c r="M40" s="112"/>
    </row>
    <row r="41" spans="1:13" ht="12.75" customHeight="1">
      <c r="A41" s="117" t="s">
        <v>102</v>
      </c>
      <c r="B41" s="62">
        <v>9.116030303030303</v>
      </c>
      <c r="C41" s="62">
        <v>8.494329004329005</v>
      </c>
      <c r="D41" s="91">
        <v>7.739642184557439</v>
      </c>
      <c r="E41" s="91">
        <v>7.8333333333333295</v>
      </c>
      <c r="F41" s="91">
        <v>8</v>
      </c>
      <c r="G41" s="67">
        <f>F41-E41</f>
        <v>0.16666666666667052</v>
      </c>
      <c r="H41" s="67">
        <f>+D41-C41</f>
        <v>-0.7546868197715666</v>
      </c>
      <c r="I41" s="112"/>
      <c r="J41" s="112"/>
      <c r="K41" s="112"/>
      <c r="L41" s="112"/>
      <c r="M41" s="112"/>
    </row>
    <row r="42" spans="1:13" ht="12.75" customHeight="1">
      <c r="A42" s="57" t="s">
        <v>94</v>
      </c>
      <c r="B42" s="30">
        <v>10.290697674418604</v>
      </c>
      <c r="C42" s="30">
        <v>10.290697674418604</v>
      </c>
      <c r="D42" s="30">
        <v>5.5</v>
      </c>
      <c r="E42" s="30" t="s">
        <v>0</v>
      </c>
      <c r="F42" s="30" t="s">
        <v>0</v>
      </c>
      <c r="G42" s="67" t="s">
        <v>0</v>
      </c>
      <c r="H42" s="67">
        <f>+D42-C42</f>
        <v>-4.790697674418604</v>
      </c>
      <c r="I42" s="112"/>
      <c r="J42" s="112"/>
      <c r="K42" s="112"/>
      <c r="L42" s="112"/>
      <c r="M42" s="112"/>
    </row>
    <row r="43" spans="1:13" ht="12.75" customHeight="1">
      <c r="A43" s="57" t="s">
        <v>95</v>
      </c>
      <c r="B43" s="30">
        <v>9.535406548197246</v>
      </c>
      <c r="C43" s="30">
        <v>8.982625482625483</v>
      </c>
      <c r="D43" s="30">
        <v>7.324561403508771</v>
      </c>
      <c r="E43" s="30">
        <v>7.75</v>
      </c>
      <c r="F43" s="30">
        <v>8</v>
      </c>
      <c r="G43" s="67">
        <f>F43-E43</f>
        <v>0.25</v>
      </c>
      <c r="H43" s="67">
        <f>+D43-C43</f>
        <v>-1.6580640791167118</v>
      </c>
      <c r="I43" s="30"/>
      <c r="J43" s="113"/>
      <c r="K43" s="30"/>
      <c r="L43" s="112"/>
      <c r="M43" s="112"/>
    </row>
    <row r="44" spans="1:13" ht="12.75" customHeight="1">
      <c r="A44" s="57" t="s">
        <v>96</v>
      </c>
      <c r="B44" s="30">
        <v>9.771428571428572</v>
      </c>
      <c r="C44" s="110">
        <v>9.4</v>
      </c>
      <c r="D44" s="30">
        <v>8</v>
      </c>
      <c r="E44" s="30">
        <v>8</v>
      </c>
      <c r="F44" s="30">
        <v>8</v>
      </c>
      <c r="G44" s="67">
        <f>F44-E44</f>
        <v>0</v>
      </c>
      <c r="H44" s="67">
        <f>+D44-C44</f>
        <v>-1.4000000000000004</v>
      </c>
      <c r="I44" s="30"/>
      <c r="J44" s="114"/>
      <c r="K44" s="30"/>
      <c r="L44" s="112"/>
      <c r="M44" s="112"/>
    </row>
    <row r="45" spans="1:13" ht="12.75" customHeight="1">
      <c r="A45" s="57" t="s">
        <v>97</v>
      </c>
      <c r="B45" s="30">
        <v>7</v>
      </c>
      <c r="C45" s="110">
        <v>7</v>
      </c>
      <c r="D45" s="110" t="s">
        <v>0</v>
      </c>
      <c r="E45" s="110" t="s">
        <v>0</v>
      </c>
      <c r="F45" s="110" t="s">
        <v>0</v>
      </c>
      <c r="G45" s="67" t="s">
        <v>0</v>
      </c>
      <c r="H45" s="67">
        <f>-C45</f>
        <v>-7</v>
      </c>
      <c r="I45" s="30"/>
      <c r="J45" s="115"/>
      <c r="K45" s="110"/>
      <c r="L45" s="112"/>
      <c r="M45" s="112"/>
    </row>
    <row r="46" spans="1:13" ht="12.75" customHeight="1">
      <c r="A46" s="57" t="s">
        <v>98</v>
      </c>
      <c r="B46" s="30">
        <v>10</v>
      </c>
      <c r="C46" s="110">
        <v>10</v>
      </c>
      <c r="D46" s="110" t="s">
        <v>0</v>
      </c>
      <c r="E46" s="110" t="s">
        <v>0</v>
      </c>
      <c r="F46" s="110" t="s">
        <v>0</v>
      </c>
      <c r="G46" s="67" t="s">
        <v>0</v>
      </c>
      <c r="H46" s="67">
        <f>-C46</f>
        <v>-10</v>
      </c>
      <c r="I46" s="110"/>
      <c r="J46" s="115"/>
      <c r="K46" s="110"/>
      <c r="L46" s="112"/>
      <c r="M46" s="112"/>
    </row>
    <row r="47" spans="1:13" ht="12.75" customHeight="1">
      <c r="A47" s="57" t="s">
        <v>99</v>
      </c>
      <c r="B47" s="30" t="s">
        <v>0</v>
      </c>
      <c r="C47" s="111" t="s">
        <v>0</v>
      </c>
      <c r="D47" s="110" t="s">
        <v>0</v>
      </c>
      <c r="E47" s="110" t="s">
        <v>0</v>
      </c>
      <c r="F47" s="110" t="s">
        <v>0</v>
      </c>
      <c r="G47" s="67" t="s">
        <v>0</v>
      </c>
      <c r="H47" s="67" t="s">
        <v>0</v>
      </c>
      <c r="I47" s="111"/>
      <c r="J47" s="111"/>
      <c r="K47" s="111"/>
      <c r="L47" s="112"/>
      <c r="M47" s="112"/>
    </row>
    <row r="48" spans="1:13" ht="12.75" customHeight="1">
      <c r="A48" s="57" t="s">
        <v>100</v>
      </c>
      <c r="B48" s="30" t="s">
        <v>0</v>
      </c>
      <c r="C48" s="111" t="s">
        <v>0</v>
      </c>
      <c r="D48" s="110" t="s">
        <v>0</v>
      </c>
      <c r="E48" s="110" t="s">
        <v>0</v>
      </c>
      <c r="F48" s="110" t="s">
        <v>0</v>
      </c>
      <c r="G48" s="67" t="s">
        <v>0</v>
      </c>
      <c r="H48" s="67" t="s">
        <v>0</v>
      </c>
      <c r="I48" s="111"/>
      <c r="J48" s="111"/>
      <c r="K48" s="111"/>
      <c r="L48" s="112"/>
      <c r="M48" s="112"/>
    </row>
    <row r="49" spans="1:13" ht="12.75" customHeight="1">
      <c r="A49" s="57" t="s">
        <v>101</v>
      </c>
      <c r="B49" s="30" t="s">
        <v>0</v>
      </c>
      <c r="C49" s="111" t="s">
        <v>0</v>
      </c>
      <c r="D49" s="110" t="s">
        <v>0</v>
      </c>
      <c r="E49" s="110" t="s">
        <v>0</v>
      </c>
      <c r="F49" s="110" t="s">
        <v>0</v>
      </c>
      <c r="G49" s="67" t="s">
        <v>0</v>
      </c>
      <c r="H49" s="67" t="s">
        <v>0</v>
      </c>
      <c r="I49" s="111"/>
      <c r="J49" s="111"/>
      <c r="K49" s="111"/>
      <c r="L49" s="112"/>
      <c r="M49" s="112"/>
    </row>
    <row r="50" spans="1:13" ht="12.75" customHeight="1">
      <c r="A50" s="117" t="s">
        <v>103</v>
      </c>
      <c r="B50" s="118">
        <v>3.5</v>
      </c>
      <c r="C50" s="118">
        <v>3</v>
      </c>
      <c r="D50" s="91">
        <v>0.6194853974844732</v>
      </c>
      <c r="E50" s="91">
        <v>0</v>
      </c>
      <c r="F50" s="91" t="s">
        <v>0</v>
      </c>
      <c r="G50" s="67" t="s">
        <v>0</v>
      </c>
      <c r="H50" s="67">
        <f>+D50-C50</f>
        <v>-2.380514602515527</v>
      </c>
      <c r="I50" s="91"/>
      <c r="J50" s="91"/>
      <c r="K50" s="91"/>
      <c r="L50" s="112"/>
      <c r="M50" s="112"/>
    </row>
    <row r="51" spans="1:13" ht="12.75" customHeight="1">
      <c r="A51" s="57" t="s">
        <v>94</v>
      </c>
      <c r="B51" s="30">
        <v>3</v>
      </c>
      <c r="C51" s="30" t="s">
        <v>0</v>
      </c>
      <c r="D51" s="126">
        <v>3</v>
      </c>
      <c r="E51" s="110" t="s">
        <v>0</v>
      </c>
      <c r="F51" s="110" t="s">
        <v>0</v>
      </c>
      <c r="G51" s="67" t="s">
        <v>0</v>
      </c>
      <c r="H51" s="67">
        <f>D51</f>
        <v>3</v>
      </c>
      <c r="I51" s="111"/>
      <c r="J51" s="111"/>
      <c r="K51" s="111"/>
      <c r="L51" s="112"/>
      <c r="M51" s="112"/>
    </row>
    <row r="52" spans="1:13" ht="12.75" customHeight="1">
      <c r="A52" s="57" t="s">
        <v>95</v>
      </c>
      <c r="B52" s="119">
        <v>1</v>
      </c>
      <c r="C52" s="119">
        <v>1</v>
      </c>
      <c r="D52" s="30">
        <v>0.06649237538424442</v>
      </c>
      <c r="E52" s="119">
        <v>0</v>
      </c>
      <c r="F52" s="119" t="s">
        <v>0</v>
      </c>
      <c r="G52" s="67" t="s">
        <v>0</v>
      </c>
      <c r="H52" s="67">
        <f>D52-C52</f>
        <v>-0.9335076246157555</v>
      </c>
      <c r="I52" s="30"/>
      <c r="J52" s="30"/>
      <c r="K52" s="30"/>
      <c r="L52" s="112"/>
      <c r="M52" s="112"/>
    </row>
    <row r="53" spans="1:13" ht="12.75" customHeight="1">
      <c r="A53" s="57" t="s">
        <v>96</v>
      </c>
      <c r="B53" s="119" t="s">
        <v>0</v>
      </c>
      <c r="C53" s="119" t="s">
        <v>0</v>
      </c>
      <c r="D53" s="126">
        <v>0</v>
      </c>
      <c r="E53" s="119" t="s">
        <v>0</v>
      </c>
      <c r="F53" s="119" t="s">
        <v>0</v>
      </c>
      <c r="G53" s="67" t="s">
        <v>0</v>
      </c>
      <c r="H53" s="67" t="s">
        <v>0</v>
      </c>
      <c r="I53" s="111"/>
      <c r="J53" s="111"/>
      <c r="K53" s="111"/>
      <c r="L53" s="112"/>
      <c r="M53" s="112"/>
    </row>
    <row r="54" spans="1:13" ht="12.75" customHeight="1">
      <c r="A54" s="57" t="s">
        <v>97</v>
      </c>
      <c r="B54" s="119" t="s">
        <v>0</v>
      </c>
      <c r="C54" s="119" t="s">
        <v>0</v>
      </c>
      <c r="D54" s="126">
        <v>0</v>
      </c>
      <c r="E54" s="119" t="s">
        <v>0</v>
      </c>
      <c r="F54" s="119" t="s">
        <v>0</v>
      </c>
      <c r="G54" s="67" t="s">
        <v>0</v>
      </c>
      <c r="H54" s="67" t="s">
        <v>0</v>
      </c>
      <c r="I54" s="111"/>
      <c r="J54" s="111"/>
      <c r="K54" s="111"/>
      <c r="L54" s="112"/>
      <c r="M54" s="112"/>
    </row>
    <row r="55" spans="1:13" ht="12.75" customHeight="1">
      <c r="A55" s="57" t="s">
        <v>98</v>
      </c>
      <c r="B55" s="119">
        <v>5</v>
      </c>
      <c r="C55" s="119" t="s">
        <v>0</v>
      </c>
      <c r="D55" s="110" t="s">
        <v>0</v>
      </c>
      <c r="E55" s="110" t="s">
        <v>0</v>
      </c>
      <c r="F55" s="110" t="s">
        <v>0</v>
      </c>
      <c r="G55" s="67" t="s">
        <v>0</v>
      </c>
      <c r="H55" s="67" t="s">
        <v>0</v>
      </c>
      <c r="I55" s="111"/>
      <c r="J55" s="111"/>
      <c r="K55" s="111"/>
      <c r="L55" s="112"/>
      <c r="M55" s="112"/>
    </row>
    <row r="56" spans="1:13" ht="12.75" customHeight="1">
      <c r="A56" s="57" t="s">
        <v>99</v>
      </c>
      <c r="B56" s="30" t="s">
        <v>0</v>
      </c>
      <c r="C56" s="30" t="s">
        <v>0</v>
      </c>
      <c r="D56" s="111" t="s">
        <v>0</v>
      </c>
      <c r="E56" s="111" t="s">
        <v>0</v>
      </c>
      <c r="F56" s="111" t="s">
        <v>0</v>
      </c>
      <c r="G56" s="67" t="s">
        <v>0</v>
      </c>
      <c r="H56" s="67" t="s">
        <v>0</v>
      </c>
      <c r="I56" s="111"/>
      <c r="J56" s="111"/>
      <c r="K56" s="111"/>
      <c r="L56" s="112"/>
      <c r="M56" s="112"/>
    </row>
    <row r="57" spans="1:13" ht="12.75" customHeight="1">
      <c r="A57" s="57" t="s">
        <v>100</v>
      </c>
      <c r="B57" s="30">
        <v>5</v>
      </c>
      <c r="C57" s="30">
        <v>5</v>
      </c>
      <c r="D57" s="110" t="s">
        <v>0</v>
      </c>
      <c r="E57" s="110" t="s">
        <v>0</v>
      </c>
      <c r="F57" s="110" t="s">
        <v>0</v>
      </c>
      <c r="G57" s="67" t="s">
        <v>0</v>
      </c>
      <c r="H57" s="67">
        <f>-C57</f>
        <v>-5</v>
      </c>
      <c r="I57" s="110"/>
      <c r="J57" s="110"/>
      <c r="K57" s="110"/>
      <c r="L57" s="112"/>
      <c r="M57" s="112"/>
    </row>
    <row r="58" spans="1:13" ht="12.75" customHeight="1">
      <c r="A58" s="57" t="s">
        <v>101</v>
      </c>
      <c r="B58" s="30" t="s">
        <v>0</v>
      </c>
      <c r="C58" s="30" t="s">
        <v>0</v>
      </c>
      <c r="D58" s="111" t="s">
        <v>0</v>
      </c>
      <c r="E58" s="111" t="s">
        <v>0</v>
      </c>
      <c r="F58" s="111" t="s">
        <v>0</v>
      </c>
      <c r="G58" s="67" t="s">
        <v>0</v>
      </c>
      <c r="H58" s="67" t="s">
        <v>0</v>
      </c>
      <c r="I58" s="111"/>
      <c r="J58" s="111"/>
      <c r="K58" s="111"/>
      <c r="L58" s="112"/>
      <c r="M58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45" sqref="L45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4" width="14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4" t="s">
        <v>104</v>
      </c>
      <c r="B1" s="1"/>
    </row>
    <row r="2" spans="1:6" s="5" customFormat="1" ht="12.75" customHeight="1">
      <c r="A2" s="138" t="s">
        <v>23</v>
      </c>
      <c r="B2" s="4"/>
      <c r="C2" s="6"/>
      <c r="D2" s="6"/>
      <c r="E2" s="6"/>
      <c r="F2" s="6"/>
    </row>
    <row r="3" spans="1:9" ht="26.25" customHeight="1">
      <c r="A3" s="52"/>
      <c r="B3" s="136">
        <v>2011</v>
      </c>
      <c r="C3" s="50" t="s">
        <v>53</v>
      </c>
      <c r="D3" s="50" t="s">
        <v>54</v>
      </c>
      <c r="E3" s="50" t="s">
        <v>4</v>
      </c>
      <c r="F3" s="50" t="s">
        <v>21</v>
      </c>
      <c r="G3" s="53" t="s">
        <v>29</v>
      </c>
      <c r="H3" s="53" t="s">
        <v>52</v>
      </c>
      <c r="I3" s="2"/>
    </row>
    <row r="4" spans="1:9" ht="12.75" customHeight="1">
      <c r="A4" s="117" t="s">
        <v>105</v>
      </c>
      <c r="B4" s="16">
        <v>6090.8959</v>
      </c>
      <c r="C4" s="16">
        <v>3639.179</v>
      </c>
      <c r="D4" s="16">
        <v>5196.054</v>
      </c>
      <c r="E4" s="16">
        <v>444.3662</v>
      </c>
      <c r="F4" s="16">
        <v>678.4268</v>
      </c>
      <c r="G4" s="67">
        <f>F4-E4</f>
        <v>234.06059999999997</v>
      </c>
      <c r="H4" s="67">
        <f>+D4-C4</f>
        <v>1556.875</v>
      </c>
      <c r="I4" s="11"/>
    </row>
    <row r="5" spans="1:11" ht="12.75" customHeight="1">
      <c r="A5" s="144" t="s">
        <v>57</v>
      </c>
      <c r="B5" s="120">
        <v>5116.773</v>
      </c>
      <c r="C5" s="120">
        <v>2953.2201</v>
      </c>
      <c r="D5" s="120">
        <v>3999.6914</v>
      </c>
      <c r="E5" s="120">
        <v>261.3995</v>
      </c>
      <c r="F5" s="120">
        <v>578.4268</v>
      </c>
      <c r="G5" s="67">
        <f>F5-E5</f>
        <v>317.02729999999997</v>
      </c>
      <c r="H5" s="67">
        <f>+D5-C5</f>
        <v>1046.4713000000002</v>
      </c>
      <c r="I5" s="11"/>
      <c r="J5" s="122"/>
      <c r="K5" s="122"/>
    </row>
    <row r="6" spans="1:11" ht="12.75" customHeight="1">
      <c r="A6" s="57" t="s">
        <v>94</v>
      </c>
      <c r="B6" s="116">
        <v>322.7308</v>
      </c>
      <c r="C6" s="116">
        <v>70.99</v>
      </c>
      <c r="D6" s="68">
        <v>881.2174</v>
      </c>
      <c r="E6" s="68" t="s">
        <v>0</v>
      </c>
      <c r="F6" s="68">
        <v>13.2333</v>
      </c>
      <c r="G6" s="67">
        <f>F6</f>
        <v>13.2333</v>
      </c>
      <c r="H6" s="67">
        <f>+D6-C6</f>
        <v>810.2274</v>
      </c>
      <c r="I6" s="11"/>
      <c r="J6" s="122"/>
      <c r="K6" s="122"/>
    </row>
    <row r="7" spans="1:11" ht="12.75" customHeight="1">
      <c r="A7" s="57" t="s">
        <v>95</v>
      </c>
      <c r="B7" s="116">
        <v>4172.7801</v>
      </c>
      <c r="C7" s="116">
        <v>2424.1791000000003</v>
      </c>
      <c r="D7" s="116">
        <v>3039.0465</v>
      </c>
      <c r="E7" s="116">
        <v>261.3995</v>
      </c>
      <c r="F7" s="116">
        <v>565.1935</v>
      </c>
      <c r="G7" s="67">
        <f>F7-E7</f>
        <v>303.794</v>
      </c>
      <c r="H7" s="67">
        <f>+D7-C7</f>
        <v>614.8673999999996</v>
      </c>
      <c r="I7" s="11"/>
      <c r="J7" s="122"/>
      <c r="K7" s="122"/>
    </row>
    <row r="8" spans="1:11" ht="12.75" customHeight="1">
      <c r="A8" s="57" t="s">
        <v>96</v>
      </c>
      <c r="B8" s="116">
        <v>581.396</v>
      </c>
      <c r="C8" s="116">
        <v>418.1849</v>
      </c>
      <c r="D8" s="116">
        <v>79.4275</v>
      </c>
      <c r="E8" s="116" t="s">
        <v>0</v>
      </c>
      <c r="F8" s="116" t="s">
        <v>0</v>
      </c>
      <c r="G8" s="67" t="s">
        <v>0</v>
      </c>
      <c r="H8" s="67">
        <f>+D8-C8</f>
        <v>-338.7574</v>
      </c>
      <c r="I8" s="11"/>
      <c r="J8" s="122"/>
      <c r="K8" s="122"/>
    </row>
    <row r="9" spans="1:11" ht="12.75" customHeight="1">
      <c r="A9" s="57" t="s">
        <v>97</v>
      </c>
      <c r="B9" s="116">
        <v>39.8661</v>
      </c>
      <c r="C9" s="116">
        <v>39.866099999999996</v>
      </c>
      <c r="D9" s="116" t="s">
        <v>0</v>
      </c>
      <c r="E9" s="116" t="s">
        <v>0</v>
      </c>
      <c r="F9" s="116" t="s">
        <v>0</v>
      </c>
      <c r="G9" s="67" t="s">
        <v>0</v>
      </c>
      <c r="H9" s="67">
        <f>-C9</f>
        <v>-39.866099999999996</v>
      </c>
      <c r="I9" s="11"/>
      <c r="J9" s="122"/>
      <c r="K9" s="122"/>
    </row>
    <row r="10" spans="1:11" ht="12.75" customHeight="1">
      <c r="A10" s="57" t="s">
        <v>98</v>
      </c>
      <c r="B10" s="116" t="s">
        <v>0</v>
      </c>
      <c r="C10" s="116" t="s">
        <v>0</v>
      </c>
      <c r="D10" s="68" t="s">
        <v>0</v>
      </c>
      <c r="E10" s="68" t="s">
        <v>0</v>
      </c>
      <c r="F10" s="68" t="s">
        <v>0</v>
      </c>
      <c r="G10" s="67" t="s">
        <v>0</v>
      </c>
      <c r="H10" s="67" t="s">
        <v>0</v>
      </c>
      <c r="J10" s="122"/>
      <c r="K10" s="122"/>
    </row>
    <row r="11" spans="1:11" ht="12.75" customHeight="1">
      <c r="A11" s="57" t="s">
        <v>99</v>
      </c>
      <c r="B11" s="116" t="s">
        <v>0</v>
      </c>
      <c r="C11" s="116" t="s">
        <v>0</v>
      </c>
      <c r="D11" s="68" t="s">
        <v>0</v>
      </c>
      <c r="E11" s="68" t="s">
        <v>0</v>
      </c>
      <c r="F11" s="68" t="s">
        <v>0</v>
      </c>
      <c r="G11" s="67" t="s">
        <v>0</v>
      </c>
      <c r="H11" s="67" t="s">
        <v>0</v>
      </c>
      <c r="J11" s="122"/>
      <c r="K11" s="122"/>
    </row>
    <row r="12" spans="1:11" ht="12.75" customHeight="1">
      <c r="A12" s="57" t="s">
        <v>100</v>
      </c>
      <c r="B12" s="116" t="s">
        <v>0</v>
      </c>
      <c r="C12" s="116" t="s">
        <v>0</v>
      </c>
      <c r="D12" s="68" t="s">
        <v>0</v>
      </c>
      <c r="E12" s="68" t="s">
        <v>0</v>
      </c>
      <c r="F12" s="68" t="s">
        <v>0</v>
      </c>
      <c r="G12" s="67" t="s">
        <v>0</v>
      </c>
      <c r="H12" s="67" t="s">
        <v>0</v>
      </c>
      <c r="J12" s="122"/>
      <c r="K12" s="122"/>
    </row>
    <row r="13" spans="1:11" ht="12.75" customHeight="1">
      <c r="A13" s="57" t="s">
        <v>101</v>
      </c>
      <c r="B13" s="116" t="s">
        <v>0</v>
      </c>
      <c r="C13" s="116" t="s">
        <v>0</v>
      </c>
      <c r="D13" s="68" t="s">
        <v>0</v>
      </c>
      <c r="E13" s="68" t="s">
        <v>0</v>
      </c>
      <c r="F13" s="68" t="s">
        <v>0</v>
      </c>
      <c r="G13" s="67" t="s">
        <v>0</v>
      </c>
      <c r="H13" s="67" t="s">
        <v>0</v>
      </c>
      <c r="J13" s="122"/>
      <c r="K13" s="122"/>
    </row>
    <row r="14" spans="1:11" ht="12.75" customHeight="1">
      <c r="A14" s="144" t="s">
        <v>102</v>
      </c>
      <c r="B14" s="120">
        <v>905</v>
      </c>
      <c r="C14" s="124">
        <v>639.4</v>
      </c>
      <c r="D14" s="124">
        <v>737</v>
      </c>
      <c r="E14" s="124">
        <v>150</v>
      </c>
      <c r="F14" s="124">
        <v>100</v>
      </c>
      <c r="G14" s="67">
        <f>F14-E14</f>
        <v>-50</v>
      </c>
      <c r="H14" s="67">
        <f>+D14-C14</f>
        <v>97.60000000000002</v>
      </c>
      <c r="I14" s="11"/>
      <c r="J14" s="122"/>
      <c r="K14" s="122"/>
    </row>
    <row r="15" spans="1:11" ht="12.75" customHeight="1">
      <c r="A15" s="57" t="s">
        <v>94</v>
      </c>
      <c r="B15" s="116">
        <v>126</v>
      </c>
      <c r="C15" s="125">
        <v>126</v>
      </c>
      <c r="D15" s="116">
        <v>175</v>
      </c>
      <c r="E15" s="116" t="s">
        <v>0</v>
      </c>
      <c r="F15" s="116" t="s">
        <v>0</v>
      </c>
      <c r="G15" s="67" t="s">
        <v>0</v>
      </c>
      <c r="H15" s="67">
        <f>+D15-C15</f>
        <v>49</v>
      </c>
      <c r="I15" s="11"/>
      <c r="J15" s="122"/>
      <c r="K15" s="122"/>
    </row>
    <row r="16" spans="1:11" ht="12.75" customHeight="1">
      <c r="A16" s="57" t="s">
        <v>95</v>
      </c>
      <c r="B16" s="116">
        <v>584.3</v>
      </c>
      <c r="C16" s="125">
        <v>409.7</v>
      </c>
      <c r="D16" s="116">
        <v>462</v>
      </c>
      <c r="E16" s="116">
        <v>100</v>
      </c>
      <c r="F16" s="116">
        <v>50</v>
      </c>
      <c r="G16" s="67">
        <f>F16-E16</f>
        <v>-50</v>
      </c>
      <c r="H16" s="67">
        <f>+D16-C16</f>
        <v>52.30000000000001</v>
      </c>
      <c r="I16" s="11"/>
      <c r="J16" s="122"/>
      <c r="K16" s="122"/>
    </row>
    <row r="17" spans="1:11" ht="12.75" customHeight="1">
      <c r="A17" s="57" t="s">
        <v>96</v>
      </c>
      <c r="B17" s="116">
        <v>151.05</v>
      </c>
      <c r="C17" s="125">
        <v>60.05</v>
      </c>
      <c r="D17" s="116">
        <v>100</v>
      </c>
      <c r="E17" s="116">
        <v>50</v>
      </c>
      <c r="F17" s="116">
        <v>50</v>
      </c>
      <c r="G17" s="67">
        <f>F17-E17</f>
        <v>0</v>
      </c>
      <c r="H17" s="67">
        <f>+D17-C17</f>
        <v>39.95</v>
      </c>
      <c r="I17" s="11"/>
      <c r="J17" s="122"/>
      <c r="K17" s="122"/>
    </row>
    <row r="18" spans="1:11" ht="12.75" customHeight="1">
      <c r="A18" s="57" t="s">
        <v>97</v>
      </c>
      <c r="B18" s="116">
        <v>28.6</v>
      </c>
      <c r="C18" s="125">
        <v>28.6</v>
      </c>
      <c r="D18" s="116" t="s">
        <v>0</v>
      </c>
      <c r="E18" s="116" t="s">
        <v>0</v>
      </c>
      <c r="F18" s="116" t="s">
        <v>0</v>
      </c>
      <c r="G18" s="67" t="s">
        <v>0</v>
      </c>
      <c r="H18" s="67">
        <f>-C18</f>
        <v>-28.6</v>
      </c>
      <c r="I18" s="11"/>
      <c r="J18" s="122"/>
      <c r="K18" s="122"/>
    </row>
    <row r="19" spans="1:11" ht="12.75" customHeight="1">
      <c r="A19" s="57" t="s">
        <v>98</v>
      </c>
      <c r="B19" s="116">
        <v>15.05</v>
      </c>
      <c r="C19" s="116">
        <v>15.05</v>
      </c>
      <c r="D19" s="116" t="s">
        <v>0</v>
      </c>
      <c r="E19" s="116" t="s">
        <v>0</v>
      </c>
      <c r="F19" s="116" t="s">
        <v>0</v>
      </c>
      <c r="G19" s="67" t="s">
        <v>0</v>
      </c>
      <c r="H19" s="67">
        <f>-C19</f>
        <v>-15.05</v>
      </c>
      <c r="I19" s="11"/>
      <c r="J19" s="122"/>
      <c r="K19" s="122"/>
    </row>
    <row r="20" spans="1:11" ht="12.75" customHeight="1">
      <c r="A20" s="57" t="s">
        <v>99</v>
      </c>
      <c r="B20" s="116" t="s">
        <v>0</v>
      </c>
      <c r="C20" s="125" t="s">
        <v>0</v>
      </c>
      <c r="D20" s="116" t="s">
        <v>0</v>
      </c>
      <c r="E20" s="116" t="s">
        <v>0</v>
      </c>
      <c r="F20" s="116" t="s">
        <v>0</v>
      </c>
      <c r="G20" s="67" t="s">
        <v>0</v>
      </c>
      <c r="H20" s="67" t="s">
        <v>0</v>
      </c>
      <c r="I20" s="11"/>
      <c r="J20" s="122"/>
      <c r="K20" s="122"/>
    </row>
    <row r="21" spans="1:11" ht="12.75" customHeight="1">
      <c r="A21" s="57" t="s">
        <v>100</v>
      </c>
      <c r="B21" s="116" t="s">
        <v>0</v>
      </c>
      <c r="C21" s="125" t="s">
        <v>0</v>
      </c>
      <c r="D21" s="116" t="s">
        <v>0</v>
      </c>
      <c r="E21" s="116" t="s">
        <v>0</v>
      </c>
      <c r="F21" s="116" t="s">
        <v>0</v>
      </c>
      <c r="G21" s="67" t="s">
        <v>0</v>
      </c>
      <c r="H21" s="67" t="s">
        <v>0</v>
      </c>
      <c r="I21" s="11"/>
      <c r="J21" s="122"/>
      <c r="K21" s="122"/>
    </row>
    <row r="22" spans="1:11" ht="12.75" customHeight="1">
      <c r="A22" s="57" t="s">
        <v>101</v>
      </c>
      <c r="B22" s="116" t="s">
        <v>0</v>
      </c>
      <c r="C22" s="125" t="s">
        <v>0</v>
      </c>
      <c r="D22" s="116" t="s">
        <v>0</v>
      </c>
      <c r="E22" s="116" t="s">
        <v>0</v>
      </c>
      <c r="F22" s="116" t="s">
        <v>0</v>
      </c>
      <c r="G22" s="67" t="s">
        <v>0</v>
      </c>
      <c r="H22" s="67" t="s">
        <v>0</v>
      </c>
      <c r="I22" s="11"/>
      <c r="J22" s="122"/>
      <c r="K22" s="122"/>
    </row>
    <row r="23" spans="1:11" ht="12.75" customHeight="1">
      <c r="A23" s="144" t="s">
        <v>103</v>
      </c>
      <c r="B23" s="124">
        <v>69.1229</v>
      </c>
      <c r="C23" s="124">
        <v>46.5589</v>
      </c>
      <c r="D23" s="124">
        <v>319.3626</v>
      </c>
      <c r="E23" s="124">
        <v>32.9667</v>
      </c>
      <c r="F23" s="124" t="s">
        <v>0</v>
      </c>
      <c r="G23" s="67">
        <f>-E23</f>
        <v>-32.9667</v>
      </c>
      <c r="H23" s="67">
        <f>+D23-C23</f>
        <v>272.8037</v>
      </c>
      <c r="I23" s="114"/>
      <c r="J23" s="122"/>
      <c r="K23" s="122"/>
    </row>
    <row r="24" spans="1:11" ht="12.75" customHeight="1">
      <c r="A24" s="57" t="s">
        <v>94</v>
      </c>
      <c r="B24" s="116">
        <v>4</v>
      </c>
      <c r="C24" s="125" t="s">
        <v>0</v>
      </c>
      <c r="D24" s="116">
        <v>15.5552</v>
      </c>
      <c r="E24" s="116" t="s">
        <v>0</v>
      </c>
      <c r="F24" s="116" t="s">
        <v>0</v>
      </c>
      <c r="G24" s="67" t="s">
        <v>0</v>
      </c>
      <c r="H24" s="67">
        <f>D24</f>
        <v>15.5552</v>
      </c>
      <c r="I24" s="114"/>
      <c r="J24" s="122"/>
      <c r="K24" s="122"/>
    </row>
    <row r="25" spans="1:11" ht="12.75" customHeight="1">
      <c r="A25" s="57" t="s">
        <v>95</v>
      </c>
      <c r="B25" s="116">
        <v>28.4445</v>
      </c>
      <c r="C25" s="125">
        <v>28.4445</v>
      </c>
      <c r="D25" s="116">
        <v>233.6523</v>
      </c>
      <c r="E25" s="116">
        <v>32.9667</v>
      </c>
      <c r="F25" s="116" t="s">
        <v>0</v>
      </c>
      <c r="G25" s="67">
        <f>-E25</f>
        <v>-32.9667</v>
      </c>
      <c r="H25" s="67">
        <f>D25-C25</f>
        <v>205.2078</v>
      </c>
      <c r="I25" s="114"/>
      <c r="J25" s="122"/>
      <c r="K25" s="122"/>
    </row>
    <row r="26" spans="1:11" ht="12.75" customHeight="1">
      <c r="A26" s="57" t="s">
        <v>96</v>
      </c>
      <c r="B26" s="116" t="s">
        <v>0</v>
      </c>
      <c r="C26" s="125" t="s">
        <v>0</v>
      </c>
      <c r="D26" s="116">
        <v>46.8051</v>
      </c>
      <c r="E26" s="116" t="s">
        <v>0</v>
      </c>
      <c r="F26" s="116" t="s">
        <v>0</v>
      </c>
      <c r="G26" s="67" t="s">
        <v>0</v>
      </c>
      <c r="H26" s="67">
        <f>D26</f>
        <v>46.8051</v>
      </c>
      <c r="I26" s="114"/>
      <c r="J26" s="122"/>
      <c r="K26" s="122"/>
    </row>
    <row r="27" spans="1:11" ht="12.75" customHeight="1">
      <c r="A27" s="57" t="s">
        <v>97</v>
      </c>
      <c r="B27" s="116" t="s">
        <v>0</v>
      </c>
      <c r="C27" s="125" t="s">
        <v>0</v>
      </c>
      <c r="D27" s="116">
        <v>23.35</v>
      </c>
      <c r="E27" s="116" t="s">
        <v>0</v>
      </c>
      <c r="F27" s="116" t="s">
        <v>0</v>
      </c>
      <c r="G27" s="67" t="s">
        <v>0</v>
      </c>
      <c r="H27" s="67">
        <f>D27</f>
        <v>23.35</v>
      </c>
      <c r="I27" s="114"/>
      <c r="J27" s="122"/>
      <c r="K27" s="122"/>
    </row>
    <row r="28" spans="1:11" ht="12.75" customHeight="1">
      <c r="A28" s="57" t="s">
        <v>98</v>
      </c>
      <c r="B28" s="116">
        <v>18.564</v>
      </c>
      <c r="C28" s="125" t="s">
        <v>0</v>
      </c>
      <c r="D28" s="116" t="s">
        <v>0</v>
      </c>
      <c r="E28" s="116" t="s">
        <v>0</v>
      </c>
      <c r="F28" s="116" t="s">
        <v>0</v>
      </c>
      <c r="G28" s="67" t="s">
        <v>0</v>
      </c>
      <c r="H28" s="67" t="s">
        <v>0</v>
      </c>
      <c r="I28" s="114"/>
      <c r="J28" s="122"/>
      <c r="K28" s="122"/>
    </row>
    <row r="29" spans="1:11" ht="12.75" customHeight="1">
      <c r="A29" s="57" t="s">
        <v>99</v>
      </c>
      <c r="B29" s="116" t="s">
        <v>0</v>
      </c>
      <c r="C29" s="125" t="s">
        <v>0</v>
      </c>
      <c r="D29" s="116" t="s">
        <v>0</v>
      </c>
      <c r="E29" s="116" t="s">
        <v>0</v>
      </c>
      <c r="F29" s="116" t="s">
        <v>0</v>
      </c>
      <c r="G29" s="67" t="s">
        <v>0</v>
      </c>
      <c r="H29" s="67" t="s">
        <v>0</v>
      </c>
      <c r="I29" s="114"/>
      <c r="J29" s="122"/>
      <c r="K29" s="122"/>
    </row>
    <row r="30" spans="1:11" ht="12.75" customHeight="1">
      <c r="A30" s="57" t="s">
        <v>100</v>
      </c>
      <c r="B30" s="116">
        <v>18.1144</v>
      </c>
      <c r="C30" s="125">
        <v>18.1144</v>
      </c>
      <c r="D30" s="116" t="s">
        <v>0</v>
      </c>
      <c r="E30" s="116" t="s">
        <v>0</v>
      </c>
      <c r="F30" s="116" t="s">
        <v>0</v>
      </c>
      <c r="G30" s="67" t="s">
        <v>0</v>
      </c>
      <c r="H30" s="67">
        <f>-C30</f>
        <v>-18.1144</v>
      </c>
      <c r="I30" s="114"/>
      <c r="J30" s="122"/>
      <c r="K30" s="122"/>
    </row>
    <row r="31" spans="1:11" ht="12.75" customHeight="1">
      <c r="A31" s="57" t="s">
        <v>101</v>
      </c>
      <c r="B31" s="116" t="s">
        <v>0</v>
      </c>
      <c r="C31" s="125" t="s">
        <v>0</v>
      </c>
      <c r="D31" s="116" t="s">
        <v>0</v>
      </c>
      <c r="E31" s="116" t="s">
        <v>0</v>
      </c>
      <c r="F31" s="116" t="s">
        <v>0</v>
      </c>
      <c r="G31" s="67" t="s">
        <v>0</v>
      </c>
      <c r="H31" s="67" t="s">
        <v>0</v>
      </c>
      <c r="I31" s="114"/>
      <c r="J31" s="122"/>
      <c r="K31" s="122"/>
    </row>
    <row r="32" ht="15" customHeight="1"/>
    <row r="33" spans="1:9" ht="15" customHeight="1">
      <c r="A33" s="94" t="s">
        <v>106</v>
      </c>
      <c r="G33" s="11"/>
      <c r="I33" s="2"/>
    </row>
    <row r="34" spans="1:9" ht="12.75" customHeight="1">
      <c r="A34" s="138" t="s">
        <v>23</v>
      </c>
      <c r="G34" s="11"/>
      <c r="I34" s="2"/>
    </row>
    <row r="35" spans="1:9" ht="30">
      <c r="A35" s="54"/>
      <c r="B35" s="136">
        <v>2010</v>
      </c>
      <c r="C35" s="50" t="s">
        <v>34</v>
      </c>
      <c r="D35" s="50" t="s">
        <v>35</v>
      </c>
      <c r="E35" s="136">
        <v>2011</v>
      </c>
      <c r="F35" s="50" t="s">
        <v>4</v>
      </c>
      <c r="G35" s="50" t="s">
        <v>21</v>
      </c>
      <c r="H35" s="53" t="s">
        <v>29</v>
      </c>
      <c r="I35" s="53" t="s">
        <v>30</v>
      </c>
    </row>
    <row r="36" spans="1:13" ht="12.75" customHeight="1">
      <c r="A36" s="40" t="s">
        <v>107</v>
      </c>
      <c r="B36" s="16">
        <v>34065.042</v>
      </c>
      <c r="C36" s="16">
        <v>37602.964</v>
      </c>
      <c r="D36" s="16">
        <v>38146.159</v>
      </c>
      <c r="E36" s="16">
        <v>38675.282</v>
      </c>
      <c r="F36" s="16">
        <v>48640.718</v>
      </c>
      <c r="G36" s="16">
        <v>48627.66553885</v>
      </c>
      <c r="H36" s="15">
        <f>G36/F36-1</f>
        <v>-0.0002683443355009363</v>
      </c>
      <c r="I36" s="15">
        <f>G36/E36-1</f>
        <v>0.25733189324514827</v>
      </c>
      <c r="J36" s="11"/>
      <c r="K36" s="72"/>
      <c r="L36" s="72"/>
      <c r="M36" s="72"/>
    </row>
    <row r="37" spans="1:14" ht="12.75" customHeight="1">
      <c r="A37" s="57" t="s">
        <v>108</v>
      </c>
      <c r="B37" s="32">
        <v>16331.38</v>
      </c>
      <c r="C37" s="32">
        <v>16952.323</v>
      </c>
      <c r="D37" s="32">
        <v>17438.834</v>
      </c>
      <c r="E37" s="32">
        <v>16882.454</v>
      </c>
      <c r="F37" s="32">
        <v>23072.655</v>
      </c>
      <c r="G37" s="32">
        <v>22948.317230679997</v>
      </c>
      <c r="H37" s="15">
        <f aca="true" t="shared" si="0" ref="H37:H49">G37/F37-1</f>
        <v>-0.005388966693256614</v>
      </c>
      <c r="I37" s="15">
        <f aca="true" t="shared" si="1" ref="I37:I49">G37/E37-1</f>
        <v>0.359299852419559</v>
      </c>
      <c r="J37" s="132"/>
      <c r="K37" s="72"/>
      <c r="L37" s="72"/>
      <c r="M37" s="72"/>
      <c r="N37" s="72"/>
    </row>
    <row r="38" spans="1:14" ht="12.75" customHeight="1">
      <c r="A38" s="57" t="s">
        <v>109</v>
      </c>
      <c r="B38" s="32">
        <v>11233.951</v>
      </c>
      <c r="C38" s="32">
        <v>13559.698</v>
      </c>
      <c r="D38" s="32">
        <v>13800.953</v>
      </c>
      <c r="E38" s="32">
        <v>15214.801</v>
      </c>
      <c r="F38" s="32">
        <v>18412.407</v>
      </c>
      <c r="G38" s="32">
        <v>18577.689954229998</v>
      </c>
      <c r="H38" s="15">
        <f t="shared" si="0"/>
        <v>0.008976716310366006</v>
      </c>
      <c r="I38" s="15">
        <f t="shared" si="1"/>
        <v>0.22102746885943492</v>
      </c>
      <c r="J38" s="133"/>
      <c r="K38" s="11"/>
      <c r="L38" s="72"/>
      <c r="M38" s="72"/>
      <c r="N38" s="72"/>
    </row>
    <row r="39" spans="1:14" ht="12.75" customHeight="1">
      <c r="A39" s="57" t="s">
        <v>110</v>
      </c>
      <c r="B39" s="32">
        <v>4695.701</v>
      </c>
      <c r="C39" s="32">
        <v>4996.121</v>
      </c>
      <c r="D39" s="32">
        <v>4944.582</v>
      </c>
      <c r="E39" s="32">
        <v>4763.601</v>
      </c>
      <c r="F39" s="32">
        <v>5166.661</v>
      </c>
      <c r="G39" s="32">
        <v>5042.9244420800005</v>
      </c>
      <c r="H39" s="15">
        <f t="shared" si="0"/>
        <v>-0.023949037477008717</v>
      </c>
      <c r="I39" s="15">
        <f t="shared" si="1"/>
        <v>0.058637035738299925</v>
      </c>
      <c r="J39" s="133"/>
      <c r="K39" s="72"/>
      <c r="L39" s="72"/>
      <c r="M39" s="72"/>
      <c r="N39" s="72"/>
    </row>
    <row r="40" spans="1:14" ht="12.75" customHeight="1">
      <c r="A40" s="57" t="s">
        <v>111</v>
      </c>
      <c r="B40" s="32">
        <v>1804.01</v>
      </c>
      <c r="C40" s="32">
        <v>2094.822</v>
      </c>
      <c r="D40" s="32">
        <v>1961.79</v>
      </c>
      <c r="E40" s="32">
        <v>1814.426</v>
      </c>
      <c r="F40" s="32">
        <v>1988.995</v>
      </c>
      <c r="G40" s="32">
        <v>2058.7339118600003</v>
      </c>
      <c r="H40" s="15">
        <f t="shared" si="0"/>
        <v>0.03506238671288786</v>
      </c>
      <c r="I40" s="15">
        <f t="shared" si="1"/>
        <v>0.13464749284897826</v>
      </c>
      <c r="J40" s="133"/>
      <c r="K40" s="11"/>
      <c r="L40" s="72"/>
      <c r="M40" s="72"/>
      <c r="N40" s="72"/>
    </row>
    <row r="41" spans="1:14" ht="12.75" customHeight="1">
      <c r="A41" s="58" t="s">
        <v>112</v>
      </c>
      <c r="B41" s="42">
        <v>16330.158</v>
      </c>
      <c r="C41" s="16">
        <v>18815.017</v>
      </c>
      <c r="D41" s="16">
        <v>18677.525</v>
      </c>
      <c r="E41" s="16">
        <v>19298.968</v>
      </c>
      <c r="F41" s="16">
        <v>24168.828</v>
      </c>
      <c r="G41" s="16">
        <v>24014.17316307</v>
      </c>
      <c r="H41" s="15">
        <f t="shared" si="0"/>
        <v>-0.0063989382079263635</v>
      </c>
      <c r="I41" s="15">
        <f t="shared" si="1"/>
        <v>0.2443242127283698</v>
      </c>
      <c r="J41" s="132"/>
      <c r="K41" s="11"/>
      <c r="L41" s="72"/>
      <c r="M41" s="11"/>
      <c r="N41" s="11"/>
    </row>
    <row r="42" spans="1:13" ht="12.75" customHeight="1">
      <c r="A42" s="57" t="s">
        <v>108</v>
      </c>
      <c r="B42" s="32">
        <v>7325.222</v>
      </c>
      <c r="C42" s="32">
        <v>7814.57</v>
      </c>
      <c r="D42" s="32">
        <v>7551.094</v>
      </c>
      <c r="E42" s="32">
        <v>7373.288</v>
      </c>
      <c r="F42" s="32">
        <v>10452.703</v>
      </c>
      <c r="G42" s="32">
        <v>10152.66192622</v>
      </c>
      <c r="H42" s="15">
        <f t="shared" si="0"/>
        <v>-0.028704639726202852</v>
      </c>
      <c r="I42" s="15">
        <f t="shared" si="1"/>
        <v>0.3769517651039809</v>
      </c>
      <c r="J42" s="132"/>
      <c r="K42" s="11"/>
      <c r="L42" s="72"/>
      <c r="M42" s="11"/>
    </row>
    <row r="43" spans="1:14" ht="12.75" customHeight="1">
      <c r="A43" s="57" t="s">
        <v>109</v>
      </c>
      <c r="B43" s="32">
        <v>4848.221</v>
      </c>
      <c r="C43" s="32">
        <v>6285.4</v>
      </c>
      <c r="D43" s="32">
        <v>6402.275</v>
      </c>
      <c r="E43" s="32">
        <v>7404.83</v>
      </c>
      <c r="F43" s="32">
        <v>9176.792</v>
      </c>
      <c r="G43" s="32">
        <v>9357.30009317</v>
      </c>
      <c r="H43" s="15">
        <f t="shared" si="0"/>
        <v>0.019670064786256658</v>
      </c>
      <c r="I43" s="15">
        <f t="shared" si="1"/>
        <v>0.26367520836670133</v>
      </c>
      <c r="J43" s="132"/>
      <c r="K43" s="11"/>
      <c r="L43" s="72"/>
      <c r="M43" s="11"/>
      <c r="N43" s="11"/>
    </row>
    <row r="44" spans="1:15" ht="12.75" customHeight="1">
      <c r="A44" s="57" t="s">
        <v>110</v>
      </c>
      <c r="B44" s="32">
        <v>3943.059</v>
      </c>
      <c r="C44" s="32">
        <v>4388.847</v>
      </c>
      <c r="D44" s="32">
        <v>4420.713</v>
      </c>
      <c r="E44" s="32">
        <v>4349.468</v>
      </c>
      <c r="F44" s="32">
        <v>4334.9</v>
      </c>
      <c r="G44" s="32">
        <v>4207.51161991</v>
      </c>
      <c r="H44" s="15">
        <f t="shared" si="0"/>
        <v>-0.029386694062146668</v>
      </c>
      <c r="I44" s="15">
        <f t="shared" si="1"/>
        <v>-0.03263764214152154</v>
      </c>
      <c r="J44" s="133"/>
      <c r="K44" s="11"/>
      <c r="L44" s="72"/>
      <c r="M44" s="11"/>
      <c r="N44" s="11"/>
      <c r="O44" s="11"/>
    </row>
    <row r="45" spans="1:15" ht="12.75" customHeight="1">
      <c r="A45" s="57" t="s">
        <v>111</v>
      </c>
      <c r="B45" s="32">
        <v>213.656</v>
      </c>
      <c r="C45" s="32">
        <v>326.2</v>
      </c>
      <c r="D45" s="32">
        <v>303.443</v>
      </c>
      <c r="E45" s="32">
        <v>171.382</v>
      </c>
      <c r="F45" s="32">
        <v>204.433</v>
      </c>
      <c r="G45" s="32">
        <v>296.69952377000004</v>
      </c>
      <c r="H45" s="15">
        <f t="shared" si="0"/>
        <v>0.45132891348265725</v>
      </c>
      <c r="I45" s="15">
        <f t="shared" si="1"/>
        <v>0.731217536088971</v>
      </c>
      <c r="J45" s="132"/>
      <c r="K45" s="11"/>
      <c r="L45" s="72"/>
      <c r="M45" s="11"/>
      <c r="N45" s="11"/>
      <c r="O45" s="11"/>
    </row>
    <row r="46" spans="1:15" ht="12.75" customHeight="1">
      <c r="A46" s="58" t="s">
        <v>113</v>
      </c>
      <c r="B46" s="42">
        <v>17734.884000000002</v>
      </c>
      <c r="C46" s="42">
        <v>18787.947</v>
      </c>
      <c r="D46" s="42">
        <f>+D36-D41</f>
        <v>19468.634</v>
      </c>
      <c r="E46" s="42">
        <f aca="true" t="shared" si="2" ref="E46:G50">+E36-E41</f>
        <v>19376.314</v>
      </c>
      <c r="F46" s="42">
        <v>24471.89</v>
      </c>
      <c r="G46" s="42">
        <f t="shared" si="2"/>
        <v>24613.49237578</v>
      </c>
      <c r="H46" s="15">
        <f t="shared" si="0"/>
        <v>0.00578632773275789</v>
      </c>
      <c r="I46" s="15">
        <f t="shared" si="1"/>
        <v>0.2702876499513789</v>
      </c>
      <c r="J46" s="132"/>
      <c r="K46" s="11"/>
      <c r="L46" s="11"/>
      <c r="M46" s="11"/>
      <c r="N46" s="11"/>
      <c r="O46" s="11"/>
    </row>
    <row r="47" spans="1:15" ht="12.75" customHeight="1">
      <c r="A47" s="57" t="s">
        <v>108</v>
      </c>
      <c r="B47" s="32">
        <v>9006.158</v>
      </c>
      <c r="C47" s="32">
        <v>9137.753</v>
      </c>
      <c r="D47" s="32">
        <f>+D37-D42</f>
        <v>9887.739999999998</v>
      </c>
      <c r="E47" s="32">
        <f t="shared" si="2"/>
        <v>9509.166000000001</v>
      </c>
      <c r="F47" s="32">
        <v>12619.952</v>
      </c>
      <c r="G47" s="32">
        <f t="shared" si="2"/>
        <v>12795.655304459997</v>
      </c>
      <c r="H47" s="15">
        <f t="shared" si="0"/>
        <v>0.013922660281116661</v>
      </c>
      <c r="I47" s="15">
        <f t="shared" si="1"/>
        <v>0.3456127808116922</v>
      </c>
      <c r="J47" s="72"/>
      <c r="K47" s="11"/>
      <c r="L47" s="11"/>
      <c r="M47" s="11"/>
      <c r="N47" s="11"/>
      <c r="O47" s="11"/>
    </row>
    <row r="48" spans="1:15" ht="12.75" customHeight="1">
      <c r="A48" s="57" t="s">
        <v>109</v>
      </c>
      <c r="B48" s="32">
        <v>6385.73</v>
      </c>
      <c r="C48" s="32">
        <v>7274.298000000001</v>
      </c>
      <c r="D48" s="32">
        <f>+D38-D43</f>
        <v>7398.678</v>
      </c>
      <c r="E48" s="32">
        <f t="shared" si="2"/>
        <v>7809.971</v>
      </c>
      <c r="F48" s="32">
        <v>9235.615</v>
      </c>
      <c r="G48" s="32">
        <f t="shared" si="2"/>
        <v>9220.389861059997</v>
      </c>
      <c r="H48" s="15">
        <f t="shared" si="0"/>
        <v>-0.0016485246450834712</v>
      </c>
      <c r="I48" s="15">
        <f t="shared" si="1"/>
        <v>0.1805920740371505</v>
      </c>
      <c r="J48" s="72"/>
      <c r="K48" s="11"/>
      <c r="L48" s="11"/>
      <c r="N48" s="11"/>
      <c r="O48" s="11"/>
    </row>
    <row r="49" spans="1:13" ht="12.75" customHeight="1">
      <c r="A49" s="57" t="s">
        <v>110</v>
      </c>
      <c r="B49" s="32">
        <v>752.6419999999998</v>
      </c>
      <c r="C49" s="32">
        <v>607.2740000000003</v>
      </c>
      <c r="D49" s="32">
        <f>+D39-D44</f>
        <v>523.8690000000006</v>
      </c>
      <c r="E49" s="32">
        <f t="shared" si="2"/>
        <v>414.1329999999998</v>
      </c>
      <c r="F49" s="32">
        <v>831.7610000000004</v>
      </c>
      <c r="G49" s="32">
        <f t="shared" si="2"/>
        <v>835.4128221700003</v>
      </c>
      <c r="H49" s="15">
        <f t="shared" si="0"/>
        <v>0.004390470543821801</v>
      </c>
      <c r="I49" s="15">
        <f t="shared" si="1"/>
        <v>1.0172573114675734</v>
      </c>
      <c r="J49" s="72"/>
      <c r="K49" s="11"/>
      <c r="L49" s="11"/>
      <c r="M49" s="11"/>
    </row>
    <row r="50" spans="1:13" ht="12.75" customHeight="1">
      <c r="A50" s="57" t="s">
        <v>111</v>
      </c>
      <c r="B50" s="32">
        <v>1590.354</v>
      </c>
      <c r="C50" s="32">
        <v>1768.622</v>
      </c>
      <c r="D50" s="32">
        <f>+D40-D45</f>
        <v>1658.347</v>
      </c>
      <c r="E50" s="32">
        <f t="shared" si="2"/>
        <v>1643.0439999999999</v>
      </c>
      <c r="F50" s="32">
        <v>1784.562</v>
      </c>
      <c r="G50" s="32">
        <f t="shared" si="2"/>
        <v>1762.0343880900002</v>
      </c>
      <c r="H50" s="15">
        <f>G50/F50-1</f>
        <v>-0.012623608431648559</v>
      </c>
      <c r="I50" s="15">
        <f>G50/E50-1</f>
        <v>0.07242069481401625</v>
      </c>
      <c r="J50" s="72"/>
      <c r="K50" s="72"/>
      <c r="M50" s="11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2"/>
      <c r="M51" s="11"/>
      <c r="N51" s="11"/>
    </row>
    <row r="52" spans="1:14" ht="12.75" customHeight="1">
      <c r="A52" s="77"/>
      <c r="B52" s="75"/>
      <c r="C52" s="75"/>
      <c r="D52" s="75"/>
      <c r="E52" s="75"/>
      <c r="F52" s="75"/>
      <c r="G52" s="75"/>
      <c r="H52" s="77"/>
      <c r="I52" s="2"/>
      <c r="J52" s="74"/>
      <c r="L52" s="72"/>
      <c r="M52" s="11"/>
      <c r="N52" s="11"/>
    </row>
    <row r="53" spans="1:14" ht="12.75" customHeight="1">
      <c r="A53" s="77"/>
      <c r="B53" s="75"/>
      <c r="C53" s="75"/>
      <c r="D53" s="75"/>
      <c r="E53" s="75"/>
      <c r="F53" s="75"/>
      <c r="G53" s="75"/>
      <c r="H53" s="77"/>
      <c r="I53" s="2"/>
      <c r="J53" s="74"/>
      <c r="L53" s="72"/>
      <c r="M53" s="11"/>
      <c r="N53" s="11"/>
    </row>
    <row r="54" spans="1:14" ht="15.75" customHeight="1">
      <c r="A54" s="94" t="s">
        <v>114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38" t="s">
        <v>23</v>
      </c>
      <c r="B55" s="12"/>
      <c r="C55" s="12"/>
      <c r="D55" s="12"/>
      <c r="E55" s="12"/>
      <c r="I55" s="2"/>
      <c r="M55" s="11"/>
      <c r="N55" s="11"/>
    </row>
    <row r="56" spans="1:16" s="3" customFormat="1" ht="30">
      <c r="A56" s="54"/>
      <c r="B56" s="136">
        <v>2010</v>
      </c>
      <c r="C56" s="50" t="s">
        <v>34</v>
      </c>
      <c r="D56" s="50" t="s">
        <v>35</v>
      </c>
      <c r="E56" s="136">
        <v>2011</v>
      </c>
      <c r="F56" s="50" t="s">
        <v>4</v>
      </c>
      <c r="G56" s="50" t="s">
        <v>21</v>
      </c>
      <c r="H56" s="53" t="s">
        <v>29</v>
      </c>
      <c r="I56" s="53" t="s">
        <v>30</v>
      </c>
      <c r="J56" s="60"/>
      <c r="K56" s="60"/>
      <c r="L56" s="60"/>
      <c r="M56" s="60"/>
      <c r="N56" s="60"/>
      <c r="O56" s="60"/>
      <c r="P56" s="60"/>
    </row>
    <row r="57" spans="1:16" ht="12.75" customHeight="1">
      <c r="A57" s="40" t="s">
        <v>115</v>
      </c>
      <c r="B57" s="16">
        <v>26381.954</v>
      </c>
      <c r="C57" s="16">
        <v>28893.669</v>
      </c>
      <c r="D57" s="16">
        <v>29468.341</v>
      </c>
      <c r="E57" s="16">
        <v>31217.212</v>
      </c>
      <c r="F57" s="16">
        <v>35040.431</v>
      </c>
      <c r="G57" s="16">
        <v>35657.223580640006</v>
      </c>
      <c r="H57" s="15">
        <f>G57/F57-1</f>
        <v>0.017602311473851717</v>
      </c>
      <c r="I57" s="15">
        <f>G57/E57-1</f>
        <v>0.14222960015263397</v>
      </c>
      <c r="J57" s="73"/>
      <c r="K57" s="73"/>
      <c r="L57" s="8"/>
      <c r="M57" s="8"/>
      <c r="N57" s="8"/>
      <c r="O57" s="8"/>
      <c r="P57" s="8"/>
    </row>
    <row r="58" spans="1:16" ht="12.75" customHeight="1">
      <c r="A58" s="57" t="s">
        <v>108</v>
      </c>
      <c r="B58" s="32">
        <v>16696.243</v>
      </c>
      <c r="C58" s="32">
        <v>18565.068</v>
      </c>
      <c r="D58" s="32">
        <v>18928.223</v>
      </c>
      <c r="E58" s="32">
        <v>19864.556</v>
      </c>
      <c r="F58" s="32">
        <v>21767.42</v>
      </c>
      <c r="G58" s="32">
        <v>22186.311302160004</v>
      </c>
      <c r="H58" s="15">
        <f aca="true" t="shared" si="3" ref="H58:H67">G58/F58-1</f>
        <v>0.01924395735277784</v>
      </c>
      <c r="I58" s="15">
        <f aca="true" t="shared" si="4" ref="I58:I67">G58/E58-1</f>
        <v>0.11687929507007366</v>
      </c>
      <c r="J58" s="73"/>
      <c r="K58" s="73"/>
      <c r="L58" s="8"/>
      <c r="M58" s="8"/>
      <c r="N58" s="8"/>
      <c r="O58" s="8"/>
      <c r="P58" s="8"/>
    </row>
    <row r="59" spans="1:16" ht="12.75" customHeight="1">
      <c r="A59" s="57" t="s">
        <v>109</v>
      </c>
      <c r="B59" s="32">
        <v>9268.708</v>
      </c>
      <c r="C59" s="32">
        <v>10292.928</v>
      </c>
      <c r="D59" s="32">
        <v>10498.981</v>
      </c>
      <c r="E59" s="32">
        <v>11314.636</v>
      </c>
      <c r="F59" s="32">
        <v>13198.169</v>
      </c>
      <c r="G59" s="32">
        <v>13396.81831701</v>
      </c>
      <c r="H59" s="15">
        <f t="shared" si="3"/>
        <v>0.015051278477340224</v>
      </c>
      <c r="I59" s="15">
        <f t="shared" si="4"/>
        <v>0.1840255680350653</v>
      </c>
      <c r="J59" s="73"/>
      <c r="K59" s="73"/>
      <c r="L59" s="8"/>
      <c r="M59" s="8"/>
      <c r="N59" s="8"/>
      <c r="O59" s="8"/>
      <c r="P59" s="8"/>
    </row>
    <row r="60" spans="1:16" ht="12.75" customHeight="1">
      <c r="A60" s="57" t="s">
        <v>111</v>
      </c>
      <c r="B60" s="32">
        <v>417.003</v>
      </c>
      <c r="C60" s="32">
        <v>35.674</v>
      </c>
      <c r="D60" s="32">
        <v>41.139</v>
      </c>
      <c r="E60" s="32">
        <v>38.021</v>
      </c>
      <c r="F60" s="32">
        <v>74.842</v>
      </c>
      <c r="G60" s="32">
        <v>74.09396147</v>
      </c>
      <c r="H60" s="15">
        <f t="shared" si="3"/>
        <v>-0.009994902995644206</v>
      </c>
      <c r="I60" s="15">
        <f t="shared" si="4"/>
        <v>0.9487641427106073</v>
      </c>
      <c r="J60" s="73"/>
      <c r="K60" s="73"/>
      <c r="L60" s="8"/>
      <c r="M60" s="8"/>
      <c r="N60" s="8"/>
      <c r="O60" s="8"/>
      <c r="P60" s="8"/>
    </row>
    <row r="61" spans="1:16" ht="12.75" customHeight="1">
      <c r="A61" s="58" t="s">
        <v>112</v>
      </c>
      <c r="B61" s="16">
        <v>11665.144</v>
      </c>
      <c r="C61" s="16">
        <v>13856.185</v>
      </c>
      <c r="D61" s="16">
        <v>13949.735</v>
      </c>
      <c r="E61" s="16">
        <v>13969.178</v>
      </c>
      <c r="F61" s="16">
        <v>15408.652</v>
      </c>
      <c r="G61" s="16">
        <v>15708.50466025</v>
      </c>
      <c r="H61" s="15">
        <f t="shared" si="3"/>
        <v>0.019460018971808823</v>
      </c>
      <c r="I61" s="15">
        <f t="shared" si="4"/>
        <v>0.12451174007876498</v>
      </c>
      <c r="J61" s="73"/>
      <c r="M61" s="8"/>
      <c r="N61" s="8"/>
      <c r="P61" s="8"/>
    </row>
    <row r="62" spans="1:16" ht="12.75" customHeight="1">
      <c r="A62" s="57" t="s">
        <v>108</v>
      </c>
      <c r="B62" s="32">
        <v>7203.891</v>
      </c>
      <c r="C62" s="32">
        <v>8468.739</v>
      </c>
      <c r="D62" s="32">
        <v>8402.146</v>
      </c>
      <c r="E62" s="32">
        <v>7978.225</v>
      </c>
      <c r="F62" s="32">
        <v>8461.736</v>
      </c>
      <c r="G62" s="32">
        <v>8546.42460601</v>
      </c>
      <c r="H62" s="15">
        <f t="shared" si="3"/>
        <v>0.010008419786436074</v>
      </c>
      <c r="I62" s="15">
        <f t="shared" si="4"/>
        <v>0.07121879942092368</v>
      </c>
      <c r="J62" s="73"/>
      <c r="K62" s="73"/>
      <c r="L62" s="8"/>
      <c r="M62" s="8"/>
      <c r="N62" s="8"/>
      <c r="P62" s="8"/>
    </row>
    <row r="63" spans="1:16" ht="12.75" customHeight="1">
      <c r="A63" s="57" t="s">
        <v>109</v>
      </c>
      <c r="B63" s="32">
        <v>4458.025</v>
      </c>
      <c r="C63" s="32">
        <v>5385.31</v>
      </c>
      <c r="D63" s="32">
        <v>5545.461</v>
      </c>
      <c r="E63" s="32">
        <v>5988.087</v>
      </c>
      <c r="F63" s="32">
        <v>6943.773</v>
      </c>
      <c r="G63" s="32">
        <v>7159.30402533</v>
      </c>
      <c r="H63" s="15">
        <f t="shared" si="3"/>
        <v>0.031039468791678404</v>
      </c>
      <c r="I63" s="15">
        <f t="shared" si="4"/>
        <v>0.1955911838505351</v>
      </c>
      <c r="J63" s="73"/>
      <c r="K63" s="73"/>
      <c r="L63" s="8"/>
      <c r="M63" s="84"/>
      <c r="N63" s="8"/>
      <c r="P63" s="8"/>
    </row>
    <row r="64" spans="1:16" ht="12.75" customHeight="1">
      <c r="A64" s="57" t="s">
        <v>111</v>
      </c>
      <c r="B64" s="32">
        <v>3.23</v>
      </c>
      <c r="C64" s="32">
        <v>2.135</v>
      </c>
      <c r="D64" s="32">
        <v>2.129</v>
      </c>
      <c r="E64" s="32">
        <v>2.867</v>
      </c>
      <c r="F64" s="32">
        <v>3.141</v>
      </c>
      <c r="G64" s="32">
        <v>2.77602891</v>
      </c>
      <c r="H64" s="15">
        <f t="shared" si="3"/>
        <v>-0.11619582617000956</v>
      </c>
      <c r="I64" s="15">
        <f t="shared" si="4"/>
        <v>-0.031730411580048856</v>
      </c>
      <c r="J64" s="73"/>
      <c r="K64" s="73"/>
      <c r="L64" s="8"/>
      <c r="M64" s="84"/>
      <c r="N64" s="8"/>
      <c r="P64" s="8"/>
    </row>
    <row r="65" spans="1:16" ht="12.75" customHeight="1">
      <c r="A65" s="58" t="s">
        <v>113</v>
      </c>
      <c r="B65" s="16">
        <v>14716.810000000001</v>
      </c>
      <c r="C65" s="16">
        <v>15037.484000000002</v>
      </c>
      <c r="D65" s="16">
        <f aca="true" t="shared" si="5" ref="D65:G68">+D57-D61</f>
        <v>15518.606</v>
      </c>
      <c r="E65" s="16">
        <f t="shared" si="5"/>
        <v>17248.034</v>
      </c>
      <c r="F65" s="16">
        <v>19631.778999999995</v>
      </c>
      <c r="G65" s="16">
        <f t="shared" si="5"/>
        <v>19948.718920390005</v>
      </c>
      <c r="H65" s="15">
        <f t="shared" si="3"/>
        <v>0.016144228212329192</v>
      </c>
      <c r="I65" s="15">
        <f t="shared" si="4"/>
        <v>0.15657929016083827</v>
      </c>
      <c r="J65" s="73"/>
      <c r="K65" s="73"/>
      <c r="L65" s="8"/>
      <c r="M65" s="84"/>
      <c r="N65" s="8"/>
      <c r="O65" s="8"/>
      <c r="P65" s="8"/>
    </row>
    <row r="66" spans="1:16" ht="12.75" customHeight="1">
      <c r="A66" s="57" t="s">
        <v>108</v>
      </c>
      <c r="B66" s="32">
        <v>9492.351999999999</v>
      </c>
      <c r="C66" s="32">
        <v>10096.329</v>
      </c>
      <c r="D66" s="32">
        <f t="shared" si="5"/>
        <v>10526.077000000001</v>
      </c>
      <c r="E66" s="32">
        <f t="shared" si="5"/>
        <v>11886.331</v>
      </c>
      <c r="F66" s="32">
        <v>13305.683999999997</v>
      </c>
      <c r="G66" s="32">
        <f t="shared" si="5"/>
        <v>13639.886696150004</v>
      </c>
      <c r="H66" s="15">
        <f t="shared" si="3"/>
        <v>0.02511728793123358</v>
      </c>
      <c r="I66" s="15">
        <f t="shared" si="4"/>
        <v>0.14752707931068088</v>
      </c>
      <c r="J66" s="73"/>
      <c r="K66" s="73"/>
      <c r="L66" s="8"/>
      <c r="M66" s="84"/>
      <c r="N66" s="8"/>
      <c r="O66" s="8"/>
      <c r="P66" s="8"/>
    </row>
    <row r="67" spans="1:16" ht="12.75" customHeight="1">
      <c r="A67" s="57" t="s">
        <v>109</v>
      </c>
      <c r="B67" s="32">
        <v>4810.683000000001</v>
      </c>
      <c r="C67" s="32">
        <v>4907.6179999999995</v>
      </c>
      <c r="D67" s="32">
        <f t="shared" si="5"/>
        <v>4953.5199999999995</v>
      </c>
      <c r="E67" s="32">
        <f t="shared" si="5"/>
        <v>5326.549</v>
      </c>
      <c r="F67" s="32">
        <v>6254.396</v>
      </c>
      <c r="G67" s="32">
        <f t="shared" si="5"/>
        <v>6237.5142916800005</v>
      </c>
      <c r="H67" s="15">
        <f t="shared" si="3"/>
        <v>-0.002699174839584706</v>
      </c>
      <c r="I67" s="15">
        <f t="shared" si="4"/>
        <v>0.17102354482799287</v>
      </c>
      <c r="J67" s="73"/>
      <c r="K67" s="73"/>
      <c r="L67" s="8"/>
      <c r="M67" s="8"/>
      <c r="N67" s="8"/>
      <c r="O67" s="8"/>
      <c r="P67" s="8"/>
    </row>
    <row r="68" spans="1:16" ht="12.75" customHeight="1">
      <c r="A68" s="57" t="s">
        <v>111</v>
      </c>
      <c r="B68" s="32">
        <v>413.77299999999997</v>
      </c>
      <c r="C68" s="32">
        <v>33.539</v>
      </c>
      <c r="D68" s="32">
        <f t="shared" si="5"/>
        <v>39.010000000000005</v>
      </c>
      <c r="E68" s="32">
        <f t="shared" si="5"/>
        <v>35.154</v>
      </c>
      <c r="F68" s="32">
        <v>71.701</v>
      </c>
      <c r="G68" s="32">
        <f t="shared" si="5"/>
        <v>71.31793256</v>
      </c>
      <c r="H68" s="15">
        <f>G68/F68-1</f>
        <v>-0.0053425676071462425</v>
      </c>
      <c r="I68" s="15">
        <f>G68/E68-1</f>
        <v>1.0287288092393467</v>
      </c>
      <c r="J68" s="73"/>
      <c r="K68" s="73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23"/>
      <c r="I69" s="77"/>
      <c r="J69"/>
      <c r="K69" s="8"/>
      <c r="L69" s="84"/>
      <c r="M69" s="73"/>
      <c r="N69" s="61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7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32"/>
    </row>
    <row r="73" spans="2:9" ht="9.75">
      <c r="B73" s="32"/>
      <c r="C73" s="16"/>
      <c r="D73" s="32"/>
      <c r="E73" s="32"/>
      <c r="F73" s="32"/>
      <c r="G73" s="32"/>
      <c r="H73" s="32"/>
      <c r="I73" s="32"/>
    </row>
    <row r="74" spans="2:9" ht="9.75">
      <c r="B74" s="32"/>
      <c r="C74" s="32"/>
      <c r="D74" s="32"/>
      <c r="E74" s="32"/>
      <c r="F74" s="32"/>
      <c r="G74" s="32"/>
      <c r="H74" s="32"/>
      <c r="I74" s="32"/>
    </row>
    <row r="75" spans="2:9" ht="9.75">
      <c r="B75" s="32"/>
      <c r="C75" s="32"/>
      <c r="D75" s="32"/>
      <c r="E75" s="32"/>
      <c r="F75" s="32"/>
      <c r="G75" s="32"/>
      <c r="H75" s="32"/>
      <c r="I75" s="16"/>
    </row>
    <row r="76" spans="2:9" ht="9.75">
      <c r="B76" s="16"/>
      <c r="C76" s="16"/>
      <c r="D76" s="16"/>
      <c r="E76" s="16"/>
      <c r="F76" s="16"/>
      <c r="G76" s="16"/>
      <c r="I76" s="32"/>
    </row>
    <row r="77" spans="2:9" ht="9.75">
      <c r="B77" s="32"/>
      <c r="C77" s="32"/>
      <c r="D77" s="32"/>
      <c r="E77" s="32"/>
      <c r="F77" s="32"/>
      <c r="G77" s="32"/>
      <c r="I77" s="32"/>
    </row>
    <row r="78" spans="2:9" ht="9.75">
      <c r="B78" s="32"/>
      <c r="C78" s="32"/>
      <c r="D78" s="32"/>
      <c r="E78" s="32"/>
      <c r="F78" s="32"/>
      <c r="G78" s="32"/>
      <c r="I78" s="32"/>
    </row>
    <row r="79" spans="2:9" ht="9.75">
      <c r="B79" s="32"/>
      <c r="C79" s="32"/>
      <c r="D79" s="32"/>
      <c r="E79" s="32"/>
      <c r="F79" s="32"/>
      <c r="G79" s="32"/>
      <c r="I79" s="16"/>
    </row>
    <row r="80" spans="2:9" ht="9.75">
      <c r="B80" s="16"/>
      <c r="C80" s="16"/>
      <c r="D80" s="16"/>
      <c r="E80" s="16"/>
      <c r="F80" s="16"/>
      <c r="G80" s="16"/>
      <c r="I80" s="32"/>
    </row>
    <row r="81" spans="2:9" ht="9.75">
      <c r="B81" s="32"/>
      <c r="C81" s="32"/>
      <c r="D81" s="32"/>
      <c r="E81" s="32"/>
      <c r="F81" s="32"/>
      <c r="G81" s="32"/>
      <c r="I81" s="32"/>
    </row>
    <row r="82" spans="2:9" ht="9.75">
      <c r="B82" s="32"/>
      <c r="C82" s="32"/>
      <c r="D82" s="32"/>
      <c r="E82" s="32"/>
      <c r="F82" s="32"/>
      <c r="G82" s="32"/>
      <c r="I82" s="32"/>
    </row>
    <row r="83" spans="2:9" ht="9.75">
      <c r="B83" s="32"/>
      <c r="C83" s="32"/>
      <c r="D83" s="32"/>
      <c r="E83" s="32"/>
      <c r="F83" s="32"/>
      <c r="G83" s="32"/>
      <c r="I83" s="16"/>
    </row>
    <row r="84" spans="2:9" ht="9.75">
      <c r="B84" s="59"/>
      <c r="C84" s="59"/>
      <c r="D84" s="59"/>
      <c r="E84" s="59"/>
      <c r="F84" s="59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2012-09-10T09:10:00Z</cp:lastPrinted>
  <dcterms:created xsi:type="dcterms:W3CDTF">2008-11-05T07:26:31Z</dcterms:created>
  <dcterms:modified xsi:type="dcterms:W3CDTF">2012-09-10T11:14:25Z</dcterms:modified>
  <cp:category/>
  <cp:version/>
  <cp:contentType/>
  <cp:contentStatus/>
</cp:coreProperties>
</file>