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970" windowHeight="613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  <externalReference r:id="rId8"/>
  </externalReferences>
  <definedNames>
    <definedName name="_xlnm.Print_Area" localSheetId="3">'Deposits, loans'!$A$1:$H$71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credits'!$A$1:$H$61</definedName>
  </definedNames>
  <calcPr fullCalcOnLoad="1"/>
</workbook>
</file>

<file path=xl/sharedStrings.xml><?xml version="1.0" encoding="utf-8"?>
<sst xmlns="http://schemas.openxmlformats.org/spreadsheetml/2006/main" count="720" uniqueCount="114">
  <si>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</si>
  <si>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</si>
  <si>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</si>
  <si>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</si>
  <si>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</si>
  <si>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</si>
  <si>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February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</si>
  <si>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</si>
  <si>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</si>
  <si>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</si>
  <si>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</si>
  <si>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</si>
  <si>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</si>
  <si>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</si>
  <si>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</si>
  <si>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</si>
  <si>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</si>
  <si>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</si>
  <si>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Table 2. Monetary Aggregates (end of period)</t>
  </si>
  <si>
    <t>(mln. of soms)</t>
  </si>
  <si>
    <t>Jan 2014</t>
  </si>
  <si>
    <t>Feb 2014</t>
  </si>
  <si>
    <t>Growth for the month</t>
  </si>
  <si>
    <t>Growth from the beginning of the year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</si>
  <si>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</si>
  <si>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</si>
  <si>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</si>
  <si>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</si>
  <si>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</si>
  <si>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</si>
  <si>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</si>
  <si>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</si>
  <si>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</si>
  <si>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</si>
  <si>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</si>
  <si>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</si>
  <si>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</si>
  <si>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</si>
  <si>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</si>
  <si>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</si>
  <si>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</si>
  <si>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</si>
  <si>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</si>
  <si>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</si>
  <si>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</si>
  <si>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</si>
  <si>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</si>
  <si>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</si>
  <si>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</si>
  <si>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Jan-Feb 2014</t>
  </si>
  <si>
    <t>Jan-Feb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</si>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</sst>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108310"/>
        <c:axId val="1486592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9108310"/>
        <c:axId val="14865927"/>
      </c:lineChart>
      <c:catAx>
        <c:axId val="91083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65927"/>
        <c:crosses val="autoZero"/>
        <c:auto val="1"/>
        <c:lblOffset val="100"/>
        <c:tickLblSkip val="1"/>
        <c:noMultiLvlLbl val="0"/>
      </c:catAx>
      <c:valAx>
        <c:axId val="1486592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083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6684480"/>
        <c:axId val="6328940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6684480"/>
        <c:axId val="63289409"/>
      </c:lineChart>
      <c:catAx>
        <c:axId val="666844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9409"/>
        <c:crosses val="autoZero"/>
        <c:auto val="1"/>
        <c:lblOffset val="100"/>
        <c:tickLblSkip val="1"/>
        <c:noMultiLvlLbl val="0"/>
      </c:catAx>
      <c:valAx>
        <c:axId val="6328940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844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2733770"/>
        <c:axId val="26168475"/>
      </c:lineChart>
      <c:catAx>
        <c:axId val="3273377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8475"/>
        <c:crosses val="autoZero"/>
        <c:auto val="0"/>
        <c:lblOffset val="100"/>
        <c:tickLblSkip val="1"/>
        <c:noMultiLvlLbl val="0"/>
      </c:catAx>
      <c:valAx>
        <c:axId val="2616847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3377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4189684"/>
        <c:axId val="3927170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7900990"/>
        <c:axId val="26891183"/>
      </c:lineChart>
      <c:catAx>
        <c:axId val="341896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71701"/>
        <c:crosses val="autoZero"/>
        <c:auto val="0"/>
        <c:lblOffset val="100"/>
        <c:tickLblSkip val="5"/>
        <c:noMultiLvlLbl val="0"/>
      </c:catAx>
      <c:valAx>
        <c:axId val="3927170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684"/>
        <c:crossesAt val="1"/>
        <c:crossBetween val="between"/>
        <c:dispUnits/>
        <c:majorUnit val="2000"/>
        <c:minorUnit val="100"/>
      </c:valAx>
      <c:catAx>
        <c:axId val="17900990"/>
        <c:scaling>
          <c:orientation val="minMax"/>
        </c:scaling>
        <c:axPos val="b"/>
        <c:delete val="1"/>
        <c:majorTickMark val="out"/>
        <c:minorTickMark val="none"/>
        <c:tickLblPos val="none"/>
        <c:crossAx val="26891183"/>
        <c:crossesAt val="39"/>
        <c:auto val="0"/>
        <c:lblOffset val="100"/>
        <c:tickLblSkip val="1"/>
        <c:noMultiLvlLbl val="0"/>
      </c:catAx>
      <c:valAx>
        <c:axId val="2689118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0099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694056"/>
        <c:axId val="3070218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0694056"/>
        <c:axId val="3070218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7884210"/>
        <c:axId val="3849027"/>
      </c:line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2185"/>
        <c:crosses val="autoZero"/>
        <c:auto val="0"/>
        <c:lblOffset val="100"/>
        <c:tickLblSkip val="1"/>
        <c:noMultiLvlLbl val="0"/>
      </c:catAx>
      <c:valAx>
        <c:axId val="3070218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4056"/>
        <c:crossesAt val="1"/>
        <c:crossBetween val="between"/>
        <c:dispUnits/>
        <c:majorUnit val="1"/>
      </c:valAx>
      <c:catAx>
        <c:axId val="7884210"/>
        <c:scaling>
          <c:orientation val="minMax"/>
        </c:scaling>
        <c:axPos val="b"/>
        <c:delete val="1"/>
        <c:majorTickMark val="out"/>
        <c:minorTickMark val="none"/>
        <c:tickLblPos val="none"/>
        <c:crossAx val="3849027"/>
        <c:crosses val="autoZero"/>
        <c:auto val="0"/>
        <c:lblOffset val="100"/>
        <c:tickLblSkip val="1"/>
        <c:noMultiLvlLbl val="0"/>
      </c:catAx>
      <c:valAx>
        <c:axId val="384902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8421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4641244"/>
        <c:axId val="4333574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4641244"/>
        <c:axId val="43335741"/>
      </c:lineChart>
      <c:catAx>
        <c:axId val="346412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35741"/>
        <c:crosses val="autoZero"/>
        <c:auto val="1"/>
        <c:lblOffset val="100"/>
        <c:tickLblSkip val="1"/>
        <c:noMultiLvlLbl val="0"/>
      </c:catAx>
      <c:valAx>
        <c:axId val="4333574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412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" sqref="F8"/>
    </sheetView>
  </sheetViews>
  <sheetFormatPr defaultColWidth="8.00390625" defaultRowHeight="12.75"/>
  <cols>
    <col min="1" max="1" width="37.87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15" ht="15.75">
      <c r="A1" s="156" t="s">
        <v>5</v>
      </c>
      <c r="B1" s="156"/>
      <c r="C1" s="156"/>
      <c r="D1" s="156"/>
      <c r="E1" s="156"/>
      <c r="F1" s="156"/>
      <c r="G1" s="156"/>
      <c r="H1" s="117"/>
      <c r="I1" s="148"/>
      <c r="J1" s="148"/>
      <c r="K1" s="148"/>
      <c r="L1" s="148"/>
      <c r="M1" s="148"/>
      <c r="N1" s="148"/>
      <c r="O1" s="148"/>
    </row>
    <row r="2" spans="1:15" ht="15.75">
      <c r="A2" s="157" t="s">
        <v>6</v>
      </c>
      <c r="B2" s="157"/>
      <c r="C2" s="157"/>
      <c r="D2" s="157"/>
      <c r="E2" s="157"/>
      <c r="F2" s="157"/>
      <c r="G2" s="157"/>
      <c r="H2" s="118"/>
      <c r="I2" s="149"/>
      <c r="J2" s="149"/>
      <c r="K2" s="149"/>
      <c r="L2" s="149"/>
      <c r="M2" s="149"/>
      <c r="N2" s="149"/>
      <c r="O2" s="14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50" t="s">
        <v>8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2"/>
      <c r="B6" s="151">
        <v>2013</v>
      </c>
      <c r="C6" s="151">
        <v>2014</v>
      </c>
      <c r="D6" s="53" t="s">
        <v>16</v>
      </c>
      <c r="E6" s="53" t="s">
        <v>17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26.25" customHeight="1">
      <c r="A7" s="29" t="s">
        <v>9</v>
      </c>
      <c r="B7" s="96">
        <v>10.9</v>
      </c>
      <c r="C7" s="96">
        <v>3.6</v>
      </c>
      <c r="D7" s="96">
        <v>8.4</v>
      </c>
      <c r="E7" s="96">
        <v>9.5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26.25" customHeight="1">
      <c r="A8" s="29" t="s">
        <v>10</v>
      </c>
      <c r="B8" s="67">
        <v>103.96993473357605</v>
      </c>
      <c r="C8" s="67">
        <v>110.47536836915444</v>
      </c>
      <c r="D8" s="67">
        <v>101.46183886280357</v>
      </c>
      <c r="E8" s="67">
        <v>101.73689363415515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5" ht="26.25" customHeight="1">
      <c r="A9" s="29" t="s">
        <v>11</v>
      </c>
      <c r="B9" s="68" t="s">
        <v>0</v>
      </c>
      <c r="C9" s="68" t="s">
        <v>0</v>
      </c>
      <c r="D9" s="67">
        <v>101.46183886280357</v>
      </c>
      <c r="E9" s="67">
        <v>100.27109184540161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1:16" ht="26.25" customHeight="1">
      <c r="A10" s="29" t="s">
        <v>12</v>
      </c>
      <c r="B10" s="68">
        <v>4.17</v>
      </c>
      <c r="C10" s="68">
        <v>10.5</v>
      </c>
      <c r="D10" s="68">
        <v>11</v>
      </c>
      <c r="E10" s="68">
        <v>11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68"/>
    </row>
    <row r="11" spans="1:15" ht="26.25" customHeight="1">
      <c r="A11" s="29" t="s">
        <v>13</v>
      </c>
      <c r="B11" s="97">
        <v>49.247</v>
      </c>
      <c r="C11" s="97">
        <v>58.8865</v>
      </c>
      <c r="D11" s="97">
        <v>59.81</v>
      </c>
      <c r="E11" s="97">
        <v>61.2914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s="25" customFormat="1" ht="26.25" customHeight="1">
      <c r="A12" s="29" t="s">
        <v>14</v>
      </c>
      <c r="B12" s="98">
        <v>3.89399424487142</v>
      </c>
      <c r="C12" s="98">
        <f>C11/B11*100-100</f>
        <v>19.573781144029084</v>
      </c>
      <c r="D12" s="98">
        <f>D11/C11*100-100</f>
        <v>1.568271165717121</v>
      </c>
      <c r="E12" s="98">
        <f>E11/C11*100-100</f>
        <v>4.0839581228295145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3" spans="1:15" s="25" customFormat="1" ht="26.25" customHeight="1">
      <c r="A13" s="29" t="s">
        <v>15</v>
      </c>
      <c r="B13" s="98" t="s">
        <v>0</v>
      </c>
      <c r="C13" s="98" t="s">
        <v>0</v>
      </c>
      <c r="D13" s="98">
        <f>D11/C11*100-100</f>
        <v>1.568271165717121</v>
      </c>
      <c r="E13" s="98">
        <f>E11/D11*100-100</f>
        <v>2.4768433372345697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23" s="25" customFormat="1" ht="15" customHeight="1">
      <c r="A14" s="30"/>
      <c r="B14" s="48"/>
      <c r="C14" s="72"/>
      <c r="D14" s="72"/>
      <c r="E14" s="78"/>
      <c r="F14" s="76"/>
      <c r="G14" s="76"/>
      <c r="H14" s="76"/>
      <c r="I14" s="7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52" t="s">
        <v>18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79"/>
      <c r="Y15" s="79"/>
      <c r="Z15" s="79"/>
    </row>
    <row r="16" spans="1:23" s="25" customFormat="1" ht="12.75" customHeight="1">
      <c r="A16" s="150" t="s">
        <v>19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51">
        <v>2013</v>
      </c>
      <c r="C17" s="53" t="s">
        <v>20</v>
      </c>
      <c r="D17" s="53" t="s">
        <v>21</v>
      </c>
      <c r="E17" s="151">
        <v>2014</v>
      </c>
      <c r="F17" s="53" t="s">
        <v>16</v>
      </c>
      <c r="G17" s="53" t="s">
        <v>17</v>
      </c>
      <c r="H17" s="56" t="s">
        <v>22</v>
      </c>
      <c r="I17" s="56" t="s">
        <v>23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24</v>
      </c>
      <c r="B18" s="68">
        <v>66954.15370000001</v>
      </c>
      <c r="C18" s="68">
        <v>62551.1424</v>
      </c>
      <c r="D18" s="68">
        <v>60286.2436</v>
      </c>
      <c r="E18" s="68">
        <v>57074.5912</v>
      </c>
      <c r="F18" s="68">
        <v>50990.480299999996</v>
      </c>
      <c r="G18" s="68">
        <v>50356.562</v>
      </c>
      <c r="H18" s="70">
        <f>G18-F18</f>
        <v>-633.9182999999975</v>
      </c>
      <c r="I18" s="70">
        <f>G18-E18</f>
        <v>-6718.0292000000045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25</v>
      </c>
      <c r="B19" s="68">
        <v>73139.397</v>
      </c>
      <c r="C19" s="68">
        <v>70525.0811</v>
      </c>
      <c r="D19" s="68">
        <v>66721.2049</v>
      </c>
      <c r="E19" s="68">
        <v>64471.911799999994</v>
      </c>
      <c r="F19" s="68">
        <v>58947.7885</v>
      </c>
      <c r="G19" s="68">
        <v>57872.044200000004</v>
      </c>
      <c r="H19" s="70">
        <f>G19-F19</f>
        <v>-1075.7442999999985</v>
      </c>
      <c r="I19" s="70">
        <f>G19-E19</f>
        <v>-6599.8675999999905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26</v>
      </c>
      <c r="B20" s="68">
        <v>120903.44435374001</v>
      </c>
      <c r="C20" s="68">
        <v>120157.38573380998</v>
      </c>
      <c r="D20" s="68">
        <v>117487.35556018999</v>
      </c>
      <c r="E20" s="68">
        <v>124544.35376750001</v>
      </c>
      <c r="F20" s="68">
        <v>118760.44169131998</v>
      </c>
      <c r="G20" s="68">
        <v>118990.28999129</v>
      </c>
      <c r="H20" s="70">
        <f>G20-F20</f>
        <v>229.8482999700209</v>
      </c>
      <c r="I20" s="70">
        <f>G20-E20</f>
        <v>-5554.063776210009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27</v>
      </c>
      <c r="B21" s="90">
        <v>30.359294647302747</v>
      </c>
      <c r="C21" s="90">
        <v>30.76113224164137</v>
      </c>
      <c r="D21" s="90">
        <v>31.045329618956185</v>
      </c>
      <c r="E21" s="90">
        <v>30.9202192521429</v>
      </c>
      <c r="F21" s="90">
        <v>30.54706753595259</v>
      </c>
      <c r="G21" s="90">
        <v>30.294659508993043</v>
      </c>
      <c r="H21" s="83"/>
      <c r="I21" s="83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0"/>
      <c r="C22" s="90"/>
      <c r="D22" s="90"/>
      <c r="E22" s="90"/>
      <c r="F22" s="90"/>
      <c r="G22" s="90"/>
      <c r="H22" s="90"/>
      <c r="I22" s="90"/>
      <c r="J22" s="88"/>
      <c r="K22" s="88"/>
      <c r="L22" s="88"/>
      <c r="M22" s="88"/>
      <c r="N22" s="88"/>
      <c r="O22" s="88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3" t="s">
        <v>28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4"/>
      <c r="F24" s="93"/>
      <c r="G24" s="93"/>
      <c r="I24" s="100"/>
      <c r="K24" s="94"/>
    </row>
    <row r="25" spans="1:8" s="35" customFormat="1" ht="15" customHeight="1">
      <c r="A25" s="34" t="s">
        <v>29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30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51">
        <v>2013</v>
      </c>
      <c r="C27" s="53" t="s">
        <v>20</v>
      </c>
      <c r="D27" s="53" t="s">
        <v>21</v>
      </c>
      <c r="E27" s="151">
        <v>2014</v>
      </c>
      <c r="F27" s="53" t="s">
        <v>16</v>
      </c>
      <c r="G27" s="53" t="s">
        <v>17</v>
      </c>
      <c r="H27" s="56" t="s">
        <v>22</v>
      </c>
      <c r="I27" s="56" t="s">
        <v>23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31</v>
      </c>
      <c r="B28" s="87">
        <v>2238.35003959054</v>
      </c>
      <c r="C28" s="87">
        <v>2212.23637104119</v>
      </c>
      <c r="D28" s="87">
        <v>2095.96100099175</v>
      </c>
      <c r="E28" s="87">
        <v>1957.55597687923</v>
      </c>
      <c r="F28" s="87">
        <v>1874.7924917599998</v>
      </c>
      <c r="G28" s="87">
        <v>1820.9839300800002</v>
      </c>
      <c r="H28" s="70">
        <f>G28-F28</f>
        <v>-53.808561679999684</v>
      </c>
      <c r="I28" s="70">
        <f>G28-E28</f>
        <v>-136.57204679922984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41" t="s">
        <v>32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51">
        <v>2013</v>
      </c>
      <c r="C32" s="53" t="s">
        <v>20</v>
      </c>
      <c r="D32" s="53" t="s">
        <v>21</v>
      </c>
      <c r="E32" s="151">
        <v>2014</v>
      </c>
      <c r="F32" s="53" t="s">
        <v>16</v>
      </c>
      <c r="G32" s="53" t="s">
        <v>17</v>
      </c>
      <c r="H32" s="56" t="s">
        <v>22</v>
      </c>
      <c r="I32" s="56" t="s">
        <v>23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33</v>
      </c>
      <c r="B33" s="95">
        <v>49.247</v>
      </c>
      <c r="C33" s="95">
        <v>50.4158</v>
      </c>
      <c r="D33" s="95">
        <v>52.4359</v>
      </c>
      <c r="E33" s="95">
        <v>58.8865</v>
      </c>
      <c r="F33" s="95">
        <v>59.81</v>
      </c>
      <c r="G33" s="95">
        <v>61.2914</v>
      </c>
      <c r="H33" s="70">
        <f>G33-F33</f>
        <v>1.4814000000000007</v>
      </c>
      <c r="I33" s="70">
        <f>G33-E33</f>
        <v>2.404900000000005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34</v>
      </c>
      <c r="B34" s="95">
        <v>49.1894</v>
      </c>
      <c r="C34" s="95">
        <v>50.3893</v>
      </c>
      <c r="D34" s="95">
        <v>53.959</v>
      </c>
      <c r="E34" s="95">
        <v>58.8956</v>
      </c>
      <c r="F34" s="95">
        <v>59.81</v>
      </c>
      <c r="G34" s="95">
        <v>61.2914</v>
      </c>
      <c r="H34" s="70">
        <f>G34-F34</f>
        <v>1.4814000000000007</v>
      </c>
      <c r="I34" s="70">
        <f aca="true" t="shared" si="0" ref="I34:I40">G34-E34</f>
        <v>2.3958000000000013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35</v>
      </c>
      <c r="B35" s="95">
        <v>1.3745</v>
      </c>
      <c r="C35" s="95">
        <v>1.3485</v>
      </c>
      <c r="D35" s="95">
        <v>1.3802</v>
      </c>
      <c r="E35" s="95">
        <v>1.2097</v>
      </c>
      <c r="F35" s="95">
        <v>1.1286</v>
      </c>
      <c r="G35" s="95">
        <v>1.1193</v>
      </c>
      <c r="H35" s="70">
        <f>G35-F35</f>
        <v>-0.009300000000000086</v>
      </c>
      <c r="I35" s="70">
        <f t="shared" si="0"/>
        <v>-0.09040000000000004</v>
      </c>
      <c r="J35" s="95"/>
      <c r="K35" s="95"/>
      <c r="L35" s="9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36</v>
      </c>
      <c r="B36" s="95"/>
      <c r="C36" s="95"/>
      <c r="D36" s="95"/>
      <c r="E36" s="95"/>
      <c r="F36" s="95"/>
      <c r="G36" s="95"/>
      <c r="H36" s="70"/>
      <c r="I36" s="7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37</v>
      </c>
      <c r="B37" s="95">
        <v>49.37299928771657</v>
      </c>
      <c r="C37" s="95">
        <v>50.37833173139421</v>
      </c>
      <c r="D37" s="95">
        <v>54.3957</v>
      </c>
      <c r="E37" s="95">
        <v>59.2205</v>
      </c>
      <c r="F37" s="95">
        <v>60.4026</v>
      </c>
      <c r="G37" s="95">
        <v>61.331</v>
      </c>
      <c r="H37" s="70">
        <f>G37-F37</f>
        <v>0.9284000000000034</v>
      </c>
      <c r="I37" s="70">
        <f>G37-E37</f>
        <v>2.110500000000002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38</v>
      </c>
      <c r="B38" s="95">
        <v>67.50965123083661</v>
      </c>
      <c r="C38" s="95">
        <v>68.65965583658601</v>
      </c>
      <c r="D38" s="95">
        <v>74.4988</v>
      </c>
      <c r="E38" s="95">
        <v>71.5211</v>
      </c>
      <c r="F38" s="95">
        <v>68.673</v>
      </c>
      <c r="G38" s="95">
        <v>69.0872</v>
      </c>
      <c r="H38" s="70">
        <f>G38-F38</f>
        <v>0.4141999999999939</v>
      </c>
      <c r="I38" s="70">
        <f t="shared" si="0"/>
        <v>-2.4339000000000084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39</v>
      </c>
      <c r="B39" s="95">
        <v>1.4906328389036205</v>
      </c>
      <c r="C39" s="95">
        <v>1.4346520656493693</v>
      </c>
      <c r="D39" s="95">
        <v>1.4945</v>
      </c>
      <c r="E39" s="95">
        <v>1.0176</v>
      </c>
      <c r="F39" s="95">
        <v>0.8871</v>
      </c>
      <c r="G39" s="95">
        <v>1.0045</v>
      </c>
      <c r="H39" s="70">
        <f>G39-F39</f>
        <v>0.11739999999999995</v>
      </c>
      <c r="I39" s="70">
        <f t="shared" si="0"/>
        <v>-0.013100000000000112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40</v>
      </c>
      <c r="B40" s="95">
        <v>0.3170441936065914</v>
      </c>
      <c r="C40" s="95">
        <v>0.3239527871391447</v>
      </c>
      <c r="D40" s="95">
        <v>0.2932</v>
      </c>
      <c r="E40" s="95">
        <v>0.3198</v>
      </c>
      <c r="F40" s="95">
        <v>0.3255</v>
      </c>
      <c r="G40" s="95">
        <v>0.33</v>
      </c>
      <c r="H40" s="70">
        <f>G40-F40</f>
        <v>0.004500000000000004</v>
      </c>
      <c r="I40" s="70">
        <f t="shared" si="0"/>
        <v>0.010200000000000042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99"/>
      <c r="D42" s="99"/>
      <c r="E42" s="99"/>
    </row>
    <row r="43" spans="3:7" ht="15">
      <c r="C43" s="99"/>
      <c r="D43" s="99"/>
      <c r="E43" s="99"/>
      <c r="G43" s="132"/>
    </row>
    <row r="44" spans="3:7" ht="15">
      <c r="C44" s="99"/>
      <c r="D44" s="99"/>
      <c r="E44" s="99"/>
      <c r="G44" s="132"/>
    </row>
    <row r="45" spans="3:7" ht="15.75">
      <c r="C45" s="99"/>
      <c r="D45" s="99"/>
      <c r="E45" s="99"/>
      <c r="G45" s="134"/>
    </row>
    <row r="46" ht="15.75">
      <c r="G46" s="134"/>
    </row>
    <row r="47" ht="15.75">
      <c r="G47" s="134"/>
    </row>
    <row r="48" ht="15.75">
      <c r="G48" s="13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37" sqref="B37:F3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41</v>
      </c>
      <c r="B1" s="1"/>
    </row>
    <row r="2" spans="1:7" s="6" customFormat="1" ht="12.75" customHeight="1">
      <c r="A2" s="5" t="s">
        <v>42</v>
      </c>
      <c r="B2" s="5"/>
      <c r="C2" s="7"/>
      <c r="D2" s="7"/>
      <c r="E2" s="7"/>
      <c r="F2" s="7"/>
      <c r="G2" s="7"/>
    </row>
    <row r="3" spans="1:10" ht="26.25" customHeight="1">
      <c r="A3" s="55"/>
      <c r="B3" s="151">
        <v>2014</v>
      </c>
      <c r="C3" s="53" t="s">
        <v>49</v>
      </c>
      <c r="D3" s="53" t="s">
        <v>50</v>
      </c>
      <c r="E3" s="53" t="s">
        <v>16</v>
      </c>
      <c r="F3" s="53" t="s">
        <v>17</v>
      </c>
      <c r="G3" s="56" t="s">
        <v>22</v>
      </c>
      <c r="H3" s="56" t="s">
        <v>48</v>
      </c>
      <c r="J3" s="128"/>
    </row>
    <row r="4" spans="1:12" ht="13.5" customHeight="1">
      <c r="A4" s="8" t="s">
        <v>43</v>
      </c>
      <c r="B4" s="69">
        <f>B6+B7</f>
        <v>557.1744640000001</v>
      </c>
      <c r="C4" s="69">
        <f>C6+C7</f>
        <v>123.88</v>
      </c>
      <c r="D4" s="69">
        <f>D6+D7</f>
        <v>108.82</v>
      </c>
      <c r="E4" s="69">
        <f>E6+E7</f>
        <v>60.47</v>
      </c>
      <c r="F4" s="69">
        <f>F6+F7</f>
        <v>48.35</v>
      </c>
      <c r="G4" s="70">
        <f>F4-E4</f>
        <v>-12.119999999999997</v>
      </c>
      <c r="H4" s="70">
        <f>D4-C4</f>
        <v>-15.060000000000002</v>
      </c>
      <c r="I4" s="69"/>
      <c r="K4" s="124"/>
      <c r="L4" s="124"/>
    </row>
    <row r="5" spans="1:12" ht="13.5" customHeight="1">
      <c r="A5" s="45" t="s">
        <v>44</v>
      </c>
      <c r="B5" s="67">
        <f>B6-B7</f>
        <v>-516.274464</v>
      </c>
      <c r="C5" s="67">
        <f>C6-C7</f>
        <v>-123.88</v>
      </c>
      <c r="D5" s="67">
        <f>D6-D7</f>
        <v>-108.82</v>
      </c>
      <c r="E5" s="67">
        <f>E6-E7</f>
        <v>-60.47</v>
      </c>
      <c r="F5" s="67">
        <f>F6-F7</f>
        <v>-48.35</v>
      </c>
      <c r="G5" s="70">
        <f>F5-E5</f>
        <v>12.119999999999997</v>
      </c>
      <c r="H5" s="70">
        <f>D5-C5</f>
        <v>15.060000000000002</v>
      </c>
      <c r="I5" s="67"/>
      <c r="J5" s="129"/>
      <c r="K5" s="124"/>
      <c r="L5" s="124"/>
    </row>
    <row r="6" spans="1:12" ht="13.5" customHeight="1">
      <c r="A6" s="50" t="s">
        <v>45</v>
      </c>
      <c r="B6" s="68">
        <v>20.45</v>
      </c>
      <c r="C6" s="68">
        <v>0</v>
      </c>
      <c r="D6" s="68">
        <v>0</v>
      </c>
      <c r="E6" s="68">
        <v>0</v>
      </c>
      <c r="F6" s="68">
        <v>0</v>
      </c>
      <c r="G6" s="70">
        <f>F6-E6</f>
        <v>0</v>
      </c>
      <c r="H6" s="70">
        <f>D6-C6</f>
        <v>0</v>
      </c>
      <c r="I6" s="86"/>
      <c r="K6" s="124"/>
      <c r="L6" s="124"/>
    </row>
    <row r="7" spans="1:12" ht="13.5" customHeight="1">
      <c r="A7" s="50" t="s">
        <v>46</v>
      </c>
      <c r="B7" s="68">
        <v>536.724464</v>
      </c>
      <c r="C7" s="68">
        <v>123.88</v>
      </c>
      <c r="D7" s="68">
        <v>108.82</v>
      </c>
      <c r="E7" s="68">
        <v>60.47</v>
      </c>
      <c r="F7" s="68">
        <v>48.35</v>
      </c>
      <c r="G7" s="70">
        <f>F7-E7</f>
        <v>-12.119999999999997</v>
      </c>
      <c r="H7" s="70">
        <f>D7-C7</f>
        <v>-15.060000000000002</v>
      </c>
      <c r="I7" s="86"/>
      <c r="K7" s="124"/>
      <c r="L7" s="124"/>
    </row>
    <row r="8" spans="1:12" ht="13.5" customHeight="1">
      <c r="A8" s="45" t="s">
        <v>47</v>
      </c>
      <c r="B8" s="86" t="s">
        <v>0</v>
      </c>
      <c r="C8" s="86" t="s">
        <v>0</v>
      </c>
      <c r="D8" s="86" t="s">
        <v>0</v>
      </c>
      <c r="E8" s="86" t="s">
        <v>0</v>
      </c>
      <c r="F8" s="86" t="s">
        <v>0</v>
      </c>
      <c r="G8" s="86" t="s">
        <v>0</v>
      </c>
      <c r="H8" s="86" t="s">
        <v>0</v>
      </c>
      <c r="I8" s="86"/>
      <c r="J8" s="86"/>
      <c r="K8" s="124"/>
      <c r="L8" s="124"/>
    </row>
    <row r="9" spans="1:12" ht="13.5" customHeight="1">
      <c r="A9" s="45"/>
      <c r="B9" s="86"/>
      <c r="C9" s="86"/>
      <c r="D9" s="86"/>
      <c r="E9" s="86"/>
      <c r="F9" s="86"/>
      <c r="G9" s="86"/>
      <c r="H9" s="86"/>
      <c r="I9" s="86"/>
      <c r="J9" s="86"/>
      <c r="K9" s="124"/>
      <c r="L9" s="124"/>
    </row>
    <row r="10" spans="1:12" s="9" customFormat="1" ht="15" customHeight="1">
      <c r="A10" s="91" t="s">
        <v>51</v>
      </c>
      <c r="B10" s="92"/>
      <c r="K10" s="104"/>
      <c r="L10" s="104"/>
    </row>
    <row r="11" spans="1:12" s="6" customFormat="1" ht="12.75" customHeight="1">
      <c r="A11" s="153" t="s">
        <v>52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5"/>
      <c r="B12" s="151">
        <v>2014</v>
      </c>
      <c r="C12" s="53" t="s">
        <v>49</v>
      </c>
      <c r="D12" s="53" t="s">
        <v>50</v>
      </c>
      <c r="E12" s="53" t="s">
        <v>16</v>
      </c>
      <c r="F12" s="53" t="s">
        <v>17</v>
      </c>
      <c r="G12" s="56" t="s">
        <v>22</v>
      </c>
      <c r="H12" s="56" t="s">
        <v>48</v>
      </c>
      <c r="K12" s="124"/>
      <c r="L12" s="124"/>
    </row>
    <row r="13" spans="1:12" ht="12.75" customHeight="1">
      <c r="A13" s="8" t="s">
        <v>43</v>
      </c>
      <c r="B13" s="69">
        <f>+B14+B18+B19+B20+B21+B23</f>
        <v>243750.71245112</v>
      </c>
      <c r="C13" s="69">
        <f>+C14+C19+C20+C23</f>
        <v>2363.4706863499996</v>
      </c>
      <c r="D13" s="69">
        <f>+D19+D21</f>
        <v>53918.94909085</v>
      </c>
      <c r="E13" s="69">
        <f>+E19+E21</f>
        <v>30550.27272727</v>
      </c>
      <c r="F13" s="69">
        <f>+F19+F21</f>
        <v>23368.67636358</v>
      </c>
      <c r="G13" s="70">
        <f>F13-E13</f>
        <v>-7181.596363689998</v>
      </c>
      <c r="H13" s="70">
        <f>+D13-C13</f>
        <v>51555.4784045</v>
      </c>
      <c r="I13" s="139"/>
      <c r="J13" s="9"/>
      <c r="K13" s="124"/>
      <c r="L13" s="124"/>
    </row>
    <row r="14" spans="1:10" ht="12.75" customHeight="1">
      <c r="A14" s="45" t="s">
        <v>53</v>
      </c>
      <c r="B14" s="68">
        <v>421.43302</v>
      </c>
      <c r="C14" s="68">
        <f>+C16</f>
        <v>421.43302</v>
      </c>
      <c r="D14" s="68" t="s">
        <v>0</v>
      </c>
      <c r="E14" s="68" t="s">
        <v>0</v>
      </c>
      <c r="F14" s="68" t="s">
        <v>0</v>
      </c>
      <c r="G14" s="70" t="s">
        <v>0</v>
      </c>
      <c r="H14" s="70">
        <f>-C14</f>
        <v>-421.43302</v>
      </c>
      <c r="I14" s="140"/>
      <c r="J14" s="9"/>
    </row>
    <row r="15" spans="1:10" ht="12.75" customHeight="1">
      <c r="A15" s="50" t="s">
        <v>45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0" t="s">
        <v>0</v>
      </c>
      <c r="H15" s="70" t="s">
        <v>0</v>
      </c>
      <c r="I15" s="140"/>
      <c r="J15" s="9"/>
    </row>
    <row r="16" spans="1:10" ht="12.75" customHeight="1">
      <c r="A16" s="50" t="s">
        <v>46</v>
      </c>
      <c r="B16" s="68">
        <v>421.43302</v>
      </c>
      <c r="C16" s="68">
        <v>421.43302</v>
      </c>
      <c r="D16" s="68" t="s">
        <v>0</v>
      </c>
      <c r="E16" s="68" t="s">
        <v>0</v>
      </c>
      <c r="F16" s="68" t="s">
        <v>0</v>
      </c>
      <c r="G16" s="70" t="s">
        <v>0</v>
      </c>
      <c r="H16" s="70">
        <f>-C16</f>
        <v>-421.43302</v>
      </c>
      <c r="I16" s="140"/>
      <c r="J16" s="9"/>
    </row>
    <row r="17" spans="1:10" ht="12.75" customHeight="1" hidden="1">
      <c r="A17" s="102" t="s">
        <v>54</v>
      </c>
      <c r="B17" s="86" t="s">
        <v>0</v>
      </c>
      <c r="C17" s="86" t="s">
        <v>0</v>
      </c>
      <c r="D17" s="68" t="s">
        <v>0</v>
      </c>
      <c r="E17" s="68" t="s">
        <v>0</v>
      </c>
      <c r="F17" s="68" t="s">
        <v>0</v>
      </c>
      <c r="G17" s="70" t="s">
        <v>0</v>
      </c>
      <c r="H17" s="70" t="s">
        <v>0</v>
      </c>
      <c r="I17" s="140"/>
      <c r="J17" s="9"/>
    </row>
    <row r="18" spans="1:10" ht="12.75" customHeight="1">
      <c r="A18" s="45" t="s">
        <v>55</v>
      </c>
      <c r="B18" s="86">
        <v>4345.58918121</v>
      </c>
      <c r="C18" s="86" t="s">
        <v>0</v>
      </c>
      <c r="D18" s="86" t="s">
        <v>0</v>
      </c>
      <c r="E18" s="86" t="s">
        <v>0</v>
      </c>
      <c r="F18" s="86" t="s">
        <v>0</v>
      </c>
      <c r="G18" s="70" t="s">
        <v>0</v>
      </c>
      <c r="H18" s="70" t="s">
        <v>0</v>
      </c>
      <c r="I18" s="140"/>
      <c r="J18" s="9"/>
    </row>
    <row r="19" spans="1:10" ht="12.75" customHeight="1">
      <c r="A19" s="45" t="s">
        <v>56</v>
      </c>
      <c r="B19" s="86">
        <v>56724.64658991</v>
      </c>
      <c r="C19" s="86">
        <v>1548.1976663499997</v>
      </c>
      <c r="D19" s="86">
        <v>6702.54909085</v>
      </c>
      <c r="E19" s="86">
        <v>1967.27272727</v>
      </c>
      <c r="F19" s="86">
        <v>4735.276363579999</v>
      </c>
      <c r="G19" s="70">
        <f>F19-E19</f>
        <v>2768.0036363099994</v>
      </c>
      <c r="H19" s="70">
        <f>+D19-C19</f>
        <v>5154.3514245</v>
      </c>
      <c r="I19" s="141"/>
      <c r="J19" s="11"/>
    </row>
    <row r="20" spans="1:10" ht="12.75" customHeight="1">
      <c r="A20" s="45" t="s">
        <v>57</v>
      </c>
      <c r="B20" s="86">
        <v>3260</v>
      </c>
      <c r="C20" s="86">
        <v>290</v>
      </c>
      <c r="D20" s="86" t="s">
        <v>0</v>
      </c>
      <c r="E20" s="86" t="s">
        <v>0</v>
      </c>
      <c r="F20" s="86" t="s">
        <v>0</v>
      </c>
      <c r="G20" s="70" t="s">
        <v>0</v>
      </c>
      <c r="H20" s="70">
        <f>-C20</f>
        <v>-290</v>
      </c>
      <c r="I20" s="141"/>
      <c r="J20" s="9"/>
    </row>
    <row r="21" spans="1:10" ht="12.75" customHeight="1">
      <c r="A21" s="101" t="s">
        <v>58</v>
      </c>
      <c r="B21" s="86">
        <v>137629.5</v>
      </c>
      <c r="C21" s="86">
        <v>790</v>
      </c>
      <c r="D21" s="86">
        <v>47216.4</v>
      </c>
      <c r="E21" s="86">
        <v>28583</v>
      </c>
      <c r="F21" s="86">
        <v>18633.4</v>
      </c>
      <c r="G21" s="70">
        <f>F21-E21</f>
        <v>-9949.599999999999</v>
      </c>
      <c r="H21" s="70">
        <f>+D21-C21</f>
        <v>46426.4</v>
      </c>
      <c r="I21" s="141"/>
      <c r="J21" s="9"/>
    </row>
    <row r="22" spans="1:10" s="9" customFormat="1" ht="27" customHeight="1" hidden="1">
      <c r="A22" s="101" t="s">
        <v>59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70" t="s">
        <v>0</v>
      </c>
      <c r="H22" s="70" t="s">
        <v>0</v>
      </c>
      <c r="I22" s="141"/>
      <c r="J22" s="11"/>
    </row>
    <row r="23" spans="1:10" ht="25.5" customHeight="1">
      <c r="A23" s="101" t="s">
        <v>60</v>
      </c>
      <c r="B23" s="68">
        <v>41369.54366</v>
      </c>
      <c r="C23" s="68">
        <v>103.84</v>
      </c>
      <c r="D23" s="31" t="s">
        <v>0</v>
      </c>
      <c r="E23" s="68" t="s">
        <v>0</v>
      </c>
      <c r="F23" s="68" t="s">
        <v>0</v>
      </c>
      <c r="G23" s="70" t="s">
        <v>0</v>
      </c>
      <c r="H23" s="70">
        <f>-C23</f>
        <v>-103.84</v>
      </c>
      <c r="I23" s="142"/>
      <c r="J23" s="11"/>
    </row>
    <row r="24" spans="1:10" ht="12.75" customHeight="1">
      <c r="A24" s="130" t="s">
        <v>61</v>
      </c>
      <c r="B24" s="31"/>
      <c r="C24" s="31"/>
      <c r="D24" s="68"/>
      <c r="E24" s="31"/>
      <c r="F24" s="31"/>
      <c r="G24" s="70"/>
      <c r="H24" s="70"/>
      <c r="I24" s="6"/>
      <c r="J24" s="11"/>
    </row>
    <row r="25" spans="1:10" ht="26.25" customHeight="1">
      <c r="A25" s="101" t="s">
        <v>62</v>
      </c>
      <c r="B25" s="31">
        <v>10.5</v>
      </c>
      <c r="C25" s="31">
        <v>4.47</v>
      </c>
      <c r="D25" s="31">
        <v>11</v>
      </c>
      <c r="E25" s="31">
        <v>11</v>
      </c>
      <c r="F25" s="31">
        <v>11</v>
      </c>
      <c r="G25" s="70">
        <f>F25-E25</f>
        <v>0</v>
      </c>
      <c r="H25" s="70">
        <f>+D25-C25</f>
        <v>6.53</v>
      </c>
      <c r="I25" s="143"/>
      <c r="J25" s="11"/>
    </row>
    <row r="26" spans="1:10" ht="12.75" customHeight="1">
      <c r="A26" s="101" t="s">
        <v>63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0" t="s">
        <v>0</v>
      </c>
      <c r="H26" s="70" t="s">
        <v>0</v>
      </c>
      <c r="I26" s="143"/>
      <c r="J26" s="11"/>
    </row>
    <row r="27" spans="1:10" ht="12.75" customHeight="1">
      <c r="A27" s="101" t="s">
        <v>64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0" t="s">
        <v>0</v>
      </c>
      <c r="H27" s="70" t="s">
        <v>0</v>
      </c>
      <c r="I27" s="144"/>
      <c r="J27" s="127"/>
    </row>
    <row r="28" spans="1:10" ht="12.75" customHeight="1" hidden="1">
      <c r="A28" s="101" t="s">
        <v>54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0" t="s">
        <v>0</v>
      </c>
      <c r="H28" s="70" t="s">
        <v>0</v>
      </c>
      <c r="I28" s="144"/>
      <c r="J28" s="127"/>
    </row>
    <row r="29" spans="1:10" ht="26.25" customHeight="1">
      <c r="A29" s="101" t="s">
        <v>65</v>
      </c>
      <c r="B29" s="31">
        <v>11.5</v>
      </c>
      <c r="C29" s="31">
        <v>9</v>
      </c>
      <c r="D29" s="31">
        <v>12</v>
      </c>
      <c r="E29" s="31">
        <v>12</v>
      </c>
      <c r="F29" s="31">
        <v>12</v>
      </c>
      <c r="G29" s="70">
        <f>F29-E29</f>
        <v>0</v>
      </c>
      <c r="H29" s="70">
        <f>+D29-C29</f>
        <v>3</v>
      </c>
      <c r="I29" s="144"/>
      <c r="J29" s="127"/>
    </row>
    <row r="30" spans="1:10" ht="11.25">
      <c r="A30" s="101" t="s">
        <v>57</v>
      </c>
      <c r="B30" s="31">
        <v>10.27573458502427</v>
      </c>
      <c r="C30" s="31">
        <v>6.1899999999999995</v>
      </c>
      <c r="D30" s="31" t="s">
        <v>0</v>
      </c>
      <c r="E30" s="31" t="s">
        <v>0</v>
      </c>
      <c r="F30" s="31" t="s">
        <v>0</v>
      </c>
      <c r="G30" s="70" t="s">
        <v>0</v>
      </c>
      <c r="H30" s="70" t="s">
        <v>0</v>
      </c>
      <c r="I30" s="144"/>
      <c r="J30" s="9"/>
    </row>
    <row r="31" spans="1:10" ht="11.25">
      <c r="A31" s="101" t="s">
        <v>58</v>
      </c>
      <c r="B31" s="31">
        <v>2.0076398266359448</v>
      </c>
      <c r="C31" s="31">
        <v>1</v>
      </c>
      <c r="D31" s="31">
        <v>4.8040880943218</v>
      </c>
      <c r="E31" s="31">
        <v>4.6081761886436</v>
      </c>
      <c r="F31" s="31">
        <v>5</v>
      </c>
      <c r="G31" s="70">
        <f>F31-E31</f>
        <v>0.3918238113564003</v>
      </c>
      <c r="H31" s="70">
        <f>+D31-C31</f>
        <v>3.8040880943218003</v>
      </c>
      <c r="I31" s="144"/>
      <c r="J31" s="9"/>
    </row>
    <row r="32" spans="1:10" ht="27" customHeight="1" hidden="1">
      <c r="A32" s="45" t="s">
        <v>59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0" t="s">
        <v>0</v>
      </c>
      <c r="H32" s="70" t="s">
        <v>0</v>
      </c>
      <c r="I32" s="32"/>
      <c r="J32" s="11"/>
    </row>
    <row r="33" spans="1:4" ht="12" customHeight="1">
      <c r="A33" s="13" t="s">
        <v>66</v>
      </c>
      <c r="D33" s="31"/>
    </row>
    <row r="34" spans="1:4" ht="15" customHeight="1">
      <c r="A34" s="13"/>
      <c r="D34" s="31"/>
    </row>
    <row r="35" spans="1:2" ht="15" customHeight="1">
      <c r="A35" s="91" t="s">
        <v>67</v>
      </c>
      <c r="B35" s="1"/>
    </row>
    <row r="36" spans="1:9" s="6" customFormat="1" ht="12.75" customHeight="1">
      <c r="A36" s="153" t="s">
        <v>52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5"/>
      <c r="B37" s="151">
        <v>2014</v>
      </c>
      <c r="C37" s="53" t="s">
        <v>49</v>
      </c>
      <c r="D37" s="53" t="s">
        <v>50</v>
      </c>
      <c r="E37" s="53" t="s">
        <v>16</v>
      </c>
      <c r="F37" s="53" t="s">
        <v>17</v>
      </c>
      <c r="G37" s="56" t="s">
        <v>22</v>
      </c>
      <c r="H37" s="56" t="s">
        <v>48</v>
      </c>
      <c r="J37" s="6"/>
    </row>
    <row r="38" spans="1:8" ht="23.25" customHeight="1">
      <c r="A38" s="130" t="s">
        <v>68</v>
      </c>
      <c r="B38" s="110">
        <f>SUM(B39:B41)</f>
        <v>137500</v>
      </c>
      <c r="C38" s="110">
        <f>SUM(C39:C41)</f>
        <v>18700</v>
      </c>
      <c r="D38" s="110">
        <f>SUM(D39:D41)</f>
        <v>24000</v>
      </c>
      <c r="E38" s="110">
        <f>SUM(E39:E41)</f>
        <v>10500</v>
      </c>
      <c r="F38" s="110">
        <f>SUM(F39:F41)</f>
        <v>13500</v>
      </c>
      <c r="G38" s="70">
        <f>F38-E38</f>
        <v>3000</v>
      </c>
      <c r="H38" s="70">
        <f>D38-C38</f>
        <v>5300</v>
      </c>
    </row>
    <row r="39" spans="1:8" ht="12.75" customHeight="1">
      <c r="A39" s="154" t="s">
        <v>69</v>
      </c>
      <c r="B39" s="107">
        <v>125200</v>
      </c>
      <c r="C39" s="107">
        <v>7100</v>
      </c>
      <c r="D39" s="107">
        <v>24000</v>
      </c>
      <c r="E39" s="107">
        <v>10500</v>
      </c>
      <c r="F39" s="107">
        <v>13500</v>
      </c>
      <c r="G39" s="70">
        <f>F39-E39</f>
        <v>3000</v>
      </c>
      <c r="H39" s="70">
        <f>D39-C39</f>
        <v>16900</v>
      </c>
    </row>
    <row r="40" spans="1:10" ht="12.75" customHeight="1">
      <c r="A40" s="154" t="s">
        <v>70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107" t="s">
        <v>0</v>
      </c>
      <c r="H40" s="70" t="s">
        <v>0</v>
      </c>
      <c r="J40" s="84"/>
    </row>
    <row r="41" spans="1:10" ht="12.75" customHeight="1">
      <c r="A41" s="154" t="s">
        <v>71</v>
      </c>
      <c r="B41" s="107">
        <v>12300</v>
      </c>
      <c r="C41" s="107">
        <v>11600</v>
      </c>
      <c r="D41" s="107" t="s">
        <v>0</v>
      </c>
      <c r="E41" s="107" t="s">
        <v>0</v>
      </c>
      <c r="F41" s="107" t="s">
        <v>0</v>
      </c>
      <c r="G41" s="107" t="s">
        <v>0</v>
      </c>
      <c r="H41" s="70">
        <f>-C41</f>
        <v>-11600</v>
      </c>
      <c r="J41" s="84"/>
    </row>
    <row r="42" spans="1:10" ht="12.75" customHeight="1" hidden="1">
      <c r="A42" s="154" t="s">
        <v>72</v>
      </c>
      <c r="B42" s="107"/>
      <c r="C42" s="107"/>
      <c r="D42" s="145"/>
      <c r="E42" s="145"/>
      <c r="F42" s="145"/>
      <c r="G42" s="70">
        <f>F42-E42</f>
        <v>0</v>
      </c>
      <c r="H42" s="70">
        <f>D42-C42</f>
        <v>0</v>
      </c>
      <c r="J42" s="84"/>
    </row>
    <row r="43" spans="1:10" ht="12.75" customHeight="1" hidden="1">
      <c r="A43" s="154" t="s">
        <v>73</v>
      </c>
      <c r="B43" s="114"/>
      <c r="C43" s="114"/>
      <c r="D43" s="146"/>
      <c r="E43" s="146"/>
      <c r="F43" s="146"/>
      <c r="G43" s="70">
        <f>F43-E43</f>
        <v>0</v>
      </c>
      <c r="H43" s="70">
        <f>D43-C43</f>
        <v>0</v>
      </c>
      <c r="J43" s="84"/>
    </row>
    <row r="44" spans="1:10" ht="12.75" customHeight="1">
      <c r="A44" s="130" t="s">
        <v>74</v>
      </c>
      <c r="B44" s="110">
        <f>SUM(B45:B47)</f>
        <v>81773.20000000001</v>
      </c>
      <c r="C44" s="110">
        <f>SUM(C45:C47)</f>
        <v>17363.35</v>
      </c>
      <c r="D44" s="110">
        <f>SUM(D45:D47)</f>
        <v>9448.5</v>
      </c>
      <c r="E44" s="110">
        <f>SUM(E45:E47)</f>
        <v>3478</v>
      </c>
      <c r="F44" s="110">
        <f>SUM(F45:F47)</f>
        <v>5970</v>
      </c>
      <c r="G44" s="70">
        <f>F44-E44</f>
        <v>2492</v>
      </c>
      <c r="H44" s="70">
        <f>D44-C44</f>
        <v>-7914.8499999999985</v>
      </c>
      <c r="J44" s="84"/>
    </row>
    <row r="45" spans="1:10" ht="12.75" customHeight="1">
      <c r="A45" s="154" t="s">
        <v>69</v>
      </c>
      <c r="B45" s="107">
        <v>69340.85</v>
      </c>
      <c r="C45" s="107">
        <v>5351</v>
      </c>
      <c r="D45" s="107">
        <v>9448.5</v>
      </c>
      <c r="E45" s="107">
        <v>3478</v>
      </c>
      <c r="F45" s="107">
        <v>5970</v>
      </c>
      <c r="G45" s="70">
        <f>F45-E45</f>
        <v>2492</v>
      </c>
      <c r="H45" s="70">
        <f>D45-C45</f>
        <v>4097.5</v>
      </c>
      <c r="J45" s="84"/>
    </row>
    <row r="46" spans="1:10" ht="12.75" customHeight="1">
      <c r="A46" s="154" t="s">
        <v>70</v>
      </c>
      <c r="B46" s="107" t="s">
        <v>0</v>
      </c>
      <c r="C46" s="107" t="s">
        <v>0</v>
      </c>
      <c r="D46" s="107" t="s">
        <v>0</v>
      </c>
      <c r="E46" s="107" t="s">
        <v>0</v>
      </c>
      <c r="F46" s="107" t="s">
        <v>0</v>
      </c>
      <c r="G46" s="107" t="s">
        <v>0</v>
      </c>
      <c r="H46" s="70" t="s">
        <v>0</v>
      </c>
      <c r="J46" s="84"/>
    </row>
    <row r="47" spans="1:10" ht="12.75" customHeight="1">
      <c r="A47" s="154" t="s">
        <v>71</v>
      </c>
      <c r="B47" s="107">
        <v>12432.35</v>
      </c>
      <c r="C47" s="107">
        <v>12012.35</v>
      </c>
      <c r="D47" s="107" t="s">
        <v>0</v>
      </c>
      <c r="E47" s="107" t="s">
        <v>0</v>
      </c>
      <c r="F47" s="107" t="s">
        <v>0</v>
      </c>
      <c r="G47" s="107" t="s">
        <v>0</v>
      </c>
      <c r="H47" s="70">
        <f>-C47</f>
        <v>-12012.35</v>
      </c>
      <c r="J47" s="84"/>
    </row>
    <row r="48" spans="1:10" ht="12.75" customHeight="1" hidden="1">
      <c r="A48" s="154" t="s">
        <v>72</v>
      </c>
      <c r="B48" s="114"/>
      <c r="C48" s="114"/>
      <c r="D48" s="146"/>
      <c r="E48" s="146"/>
      <c r="F48" s="146"/>
      <c r="G48" s="70">
        <f>F48-E48</f>
        <v>0</v>
      </c>
      <c r="H48" s="70">
        <f>D48-C48</f>
        <v>0</v>
      </c>
      <c r="I48" s="2">
        <v>7421</v>
      </c>
      <c r="J48" s="84"/>
    </row>
    <row r="49" spans="1:10" ht="12.75" customHeight="1" hidden="1">
      <c r="A49" s="154" t="s">
        <v>73</v>
      </c>
      <c r="B49" s="114"/>
      <c r="C49" s="114"/>
      <c r="D49" s="146"/>
      <c r="E49" s="146"/>
      <c r="F49" s="146"/>
      <c r="G49" s="70">
        <f>F49-E49</f>
        <v>0</v>
      </c>
      <c r="H49" s="70">
        <f>D49-C49</f>
        <v>0</v>
      </c>
      <c r="J49" s="84"/>
    </row>
    <row r="50" spans="1:10" ht="12.75" customHeight="1">
      <c r="A50" s="130" t="s">
        <v>75</v>
      </c>
      <c r="B50" s="110">
        <f>SUM(B51:B53)</f>
        <v>78756.17</v>
      </c>
      <c r="C50" s="110">
        <f>SUM(C51:C53)</f>
        <v>15411.5</v>
      </c>
      <c r="D50" s="110">
        <f>SUM(D51:D53)</f>
        <v>9448.5</v>
      </c>
      <c r="E50" s="110">
        <f>SUM(E51:E53)</f>
        <v>3478</v>
      </c>
      <c r="F50" s="110">
        <f>SUM(F51:F53)</f>
        <v>5970</v>
      </c>
      <c r="G50" s="70">
        <f>F50-E50</f>
        <v>2492</v>
      </c>
      <c r="H50" s="70">
        <f>D50-C50</f>
        <v>-5963</v>
      </c>
      <c r="J50" s="84"/>
    </row>
    <row r="51" spans="1:10" ht="12.75" customHeight="1">
      <c r="A51" s="154" t="s">
        <v>69</v>
      </c>
      <c r="B51" s="107">
        <v>68172.62</v>
      </c>
      <c r="C51" s="107">
        <v>5248</v>
      </c>
      <c r="D51" s="107">
        <v>9448.5</v>
      </c>
      <c r="E51" s="107">
        <v>3478</v>
      </c>
      <c r="F51" s="107">
        <v>5970</v>
      </c>
      <c r="G51" s="70">
        <f>F51-E51</f>
        <v>2492</v>
      </c>
      <c r="H51" s="70">
        <f>D51-C51</f>
        <v>4200.5</v>
      </c>
      <c r="J51" s="84"/>
    </row>
    <row r="52" spans="1:10" ht="12.75" customHeight="1">
      <c r="A52" s="154" t="s">
        <v>70</v>
      </c>
      <c r="B52" s="107" t="s">
        <v>0</v>
      </c>
      <c r="C52" s="107" t="s">
        <v>0</v>
      </c>
      <c r="D52" s="107" t="s">
        <v>0</v>
      </c>
      <c r="E52" s="107" t="s">
        <v>0</v>
      </c>
      <c r="F52" s="107" t="s">
        <v>0</v>
      </c>
      <c r="G52" s="107" t="s">
        <v>0</v>
      </c>
      <c r="H52" s="70" t="s">
        <v>0</v>
      </c>
      <c r="J52" s="84"/>
    </row>
    <row r="53" spans="1:10" ht="12.75" customHeight="1">
      <c r="A53" s="154" t="s">
        <v>71</v>
      </c>
      <c r="B53" s="107">
        <v>10583.55</v>
      </c>
      <c r="C53" s="107">
        <v>10163.5</v>
      </c>
      <c r="D53" s="107" t="s">
        <v>0</v>
      </c>
      <c r="E53" s="107" t="s">
        <v>0</v>
      </c>
      <c r="F53" s="107" t="s">
        <v>0</v>
      </c>
      <c r="G53" s="107" t="s">
        <v>0</v>
      </c>
      <c r="H53" s="70">
        <f>-C53</f>
        <v>-10163.5</v>
      </c>
      <c r="J53" s="84"/>
    </row>
    <row r="54" spans="1:10" ht="12.75" customHeight="1" hidden="1">
      <c r="A54" s="154" t="s">
        <v>72</v>
      </c>
      <c r="B54" s="114"/>
      <c r="C54" s="114"/>
      <c r="D54" s="146"/>
      <c r="E54" s="146"/>
      <c r="F54" s="146"/>
      <c r="G54" s="70">
        <f>F54-E54</f>
        <v>0</v>
      </c>
      <c r="H54" s="70">
        <f>D54-C54</f>
        <v>0</v>
      </c>
      <c r="J54" s="84"/>
    </row>
    <row r="55" spans="1:10" ht="12.75" customHeight="1" hidden="1">
      <c r="A55" s="154" t="s">
        <v>73</v>
      </c>
      <c r="B55" s="114"/>
      <c r="C55" s="114"/>
      <c r="D55" s="146"/>
      <c r="E55" s="146"/>
      <c r="F55" s="146"/>
      <c r="G55" s="70">
        <f>F55-E55</f>
        <v>0</v>
      </c>
      <c r="H55" s="70">
        <f>D55-C55</f>
        <v>0</v>
      </c>
      <c r="J55" s="84"/>
    </row>
    <row r="56" spans="1:10" ht="23.25" customHeight="1">
      <c r="A56" s="130" t="s">
        <v>76</v>
      </c>
      <c r="B56" s="110">
        <v>6.35</v>
      </c>
      <c r="C56" s="110">
        <v>3.58</v>
      </c>
      <c r="D56" s="110">
        <v>11</v>
      </c>
      <c r="E56" s="110">
        <v>10.99832757389992</v>
      </c>
      <c r="F56" s="110">
        <v>10.99832757389992</v>
      </c>
      <c r="G56" s="70">
        <f>F56-E56</f>
        <v>0</v>
      </c>
      <c r="H56" s="70">
        <f>D56-C56</f>
        <v>7.42</v>
      </c>
      <c r="I56" s="64"/>
      <c r="J56" s="84"/>
    </row>
    <row r="57" spans="1:10" ht="12" customHeight="1">
      <c r="A57" s="154" t="s">
        <v>69</v>
      </c>
      <c r="B57" s="107">
        <v>6.11</v>
      </c>
      <c r="C57" s="107">
        <v>2.17</v>
      </c>
      <c r="D57" s="107">
        <v>11</v>
      </c>
      <c r="E57" s="107">
        <v>10.99832757389992</v>
      </c>
      <c r="F57" s="107">
        <v>11</v>
      </c>
      <c r="G57" s="70">
        <f>F57-E57</f>
        <v>0.0016724261000806706</v>
      </c>
      <c r="H57" s="70">
        <f>D57-C57</f>
        <v>8.83</v>
      </c>
      <c r="I57" s="64"/>
      <c r="J57" s="84"/>
    </row>
    <row r="58" spans="1:10" ht="12" customHeight="1">
      <c r="A58" s="154" t="s">
        <v>70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107" t="s">
        <v>0</v>
      </c>
      <c r="H58" s="70" t="s">
        <v>0</v>
      </c>
      <c r="I58" s="64"/>
      <c r="J58" s="84"/>
    </row>
    <row r="59" spans="1:10" ht="12" customHeight="1">
      <c r="A59" s="154" t="s">
        <v>71</v>
      </c>
      <c r="B59" s="107">
        <v>4.81</v>
      </c>
      <c r="C59" s="107">
        <v>4.23</v>
      </c>
      <c r="D59" s="107" t="s">
        <v>0</v>
      </c>
      <c r="E59" s="107" t="s">
        <v>0</v>
      </c>
      <c r="F59" s="107" t="s">
        <v>0</v>
      </c>
      <c r="G59" s="107" t="s">
        <v>0</v>
      </c>
      <c r="H59" s="70">
        <f>-C59</f>
        <v>-4.23</v>
      </c>
      <c r="I59" s="64"/>
      <c r="J59" s="84"/>
    </row>
    <row r="60" spans="1:11" ht="12" customHeight="1" hidden="1">
      <c r="A60" s="49" t="s">
        <v>1</v>
      </c>
      <c r="B60" s="81">
        <v>0</v>
      </c>
      <c r="C60" s="81">
        <v>0</v>
      </c>
      <c r="D60" s="107" t="s">
        <v>0</v>
      </c>
      <c r="E60" s="81">
        <v>0</v>
      </c>
      <c r="F60" s="81">
        <v>0</v>
      </c>
      <c r="G60" s="70">
        <f>F60-E60</f>
        <v>0</v>
      </c>
      <c r="H60" s="70">
        <f>G60-F60</f>
        <v>0</v>
      </c>
      <c r="I60" s="84"/>
      <c r="J60" s="64"/>
      <c r="K60" s="84"/>
    </row>
    <row r="61" spans="1:8" ht="12" customHeight="1" hidden="1">
      <c r="A61" s="49" t="s">
        <v>2</v>
      </c>
      <c r="B61" s="81">
        <v>0</v>
      </c>
      <c r="C61" s="81">
        <v>0</v>
      </c>
      <c r="D61" s="107" t="s">
        <v>0</v>
      </c>
      <c r="E61" s="81">
        <v>0</v>
      </c>
      <c r="F61" s="81">
        <v>0</v>
      </c>
      <c r="G61" s="70">
        <f>F61-E61</f>
        <v>0</v>
      </c>
      <c r="H61" s="70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F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77</v>
      </c>
      <c r="B1" s="1"/>
      <c r="J1"/>
    </row>
    <row r="2" spans="1:7" s="6" customFormat="1" ht="12.75" customHeight="1">
      <c r="A2" s="5" t="s">
        <v>78</v>
      </c>
      <c r="B2" s="5"/>
      <c r="C2" s="7"/>
      <c r="D2" s="7"/>
      <c r="E2" s="7"/>
      <c r="F2" s="7"/>
      <c r="G2" s="7"/>
    </row>
    <row r="3" spans="1:8" ht="26.25" customHeight="1">
      <c r="A3" s="55"/>
      <c r="B3" s="151">
        <v>2014</v>
      </c>
      <c r="C3" s="53" t="s">
        <v>49</v>
      </c>
      <c r="D3" s="53" t="s">
        <v>50</v>
      </c>
      <c r="E3" s="53" t="s">
        <v>16</v>
      </c>
      <c r="F3" s="53" t="s">
        <v>17</v>
      </c>
      <c r="G3" s="56" t="s">
        <v>22</v>
      </c>
      <c r="H3" s="56" t="s">
        <v>48</v>
      </c>
    </row>
    <row r="4" spans="1:13" ht="12.75" customHeight="1">
      <c r="A4" s="62" t="s">
        <v>79</v>
      </c>
      <c r="B4" s="110">
        <f>SUM(B5:B7)</f>
        <v>5375.5</v>
      </c>
      <c r="C4" s="110">
        <f>SUM(C5:C7)</f>
        <v>1005</v>
      </c>
      <c r="D4" s="110">
        <f>SUM(D5:D7)</f>
        <v>1094.4</v>
      </c>
      <c r="E4" s="110">
        <f>SUM(E5:E7)</f>
        <v>576.4</v>
      </c>
      <c r="F4" s="110">
        <f>SUM(F5:F7)</f>
        <v>518</v>
      </c>
      <c r="G4" s="70">
        <f>F4-E4</f>
        <v>-58.39999999999998</v>
      </c>
      <c r="H4" s="70">
        <f>+D4-C4</f>
        <v>89.40000000000009</v>
      </c>
      <c r="K4" s="85"/>
      <c r="L4" s="85"/>
      <c r="M4" s="85"/>
    </row>
    <row r="5" spans="1:13" ht="12.75" customHeight="1">
      <c r="A5" s="63" t="s">
        <v>80</v>
      </c>
      <c r="B5" s="107">
        <v>233</v>
      </c>
      <c r="C5" s="107">
        <v>25</v>
      </c>
      <c r="D5" s="107">
        <v>46</v>
      </c>
      <c r="E5" s="107">
        <v>22</v>
      </c>
      <c r="F5" s="107">
        <v>24</v>
      </c>
      <c r="G5" s="70">
        <f>F5-E5</f>
        <v>2</v>
      </c>
      <c r="H5" s="70">
        <f aca="true" t="shared" si="0" ref="H5:H25">+D5-C5</f>
        <v>21</v>
      </c>
      <c r="K5" s="85"/>
      <c r="L5" s="85"/>
      <c r="M5" s="85"/>
    </row>
    <row r="6" spans="1:13" ht="12.75" customHeight="1">
      <c r="A6" s="63" t="s">
        <v>81</v>
      </c>
      <c r="B6" s="107">
        <v>1332</v>
      </c>
      <c r="C6" s="107">
        <v>300</v>
      </c>
      <c r="D6" s="107">
        <v>317</v>
      </c>
      <c r="E6" s="107">
        <v>187</v>
      </c>
      <c r="F6" s="107">
        <v>130</v>
      </c>
      <c r="G6" s="70">
        <f>F6-E6</f>
        <v>-57</v>
      </c>
      <c r="H6" s="70">
        <f t="shared" si="0"/>
        <v>17</v>
      </c>
      <c r="K6" s="85"/>
      <c r="L6" s="85"/>
      <c r="M6" s="85"/>
    </row>
    <row r="7" spans="1:13" ht="12.75" customHeight="1">
      <c r="A7" s="63" t="s">
        <v>82</v>
      </c>
      <c r="B7" s="107">
        <v>3810.5</v>
      </c>
      <c r="C7" s="107">
        <v>680</v>
      </c>
      <c r="D7" s="107">
        <v>731.4</v>
      </c>
      <c r="E7" s="107">
        <v>367.4</v>
      </c>
      <c r="F7" s="107">
        <v>364</v>
      </c>
      <c r="G7" s="70">
        <f>F7-E7</f>
        <v>-3.3999999999999773</v>
      </c>
      <c r="H7" s="70">
        <f t="shared" si="0"/>
        <v>51.39999999999998</v>
      </c>
      <c r="K7" s="85"/>
      <c r="L7" s="85"/>
      <c r="M7" s="85"/>
    </row>
    <row r="8" spans="1:13" ht="13.5" customHeight="1" hidden="1">
      <c r="A8" s="63" t="s">
        <v>83</v>
      </c>
      <c r="B8" s="107"/>
      <c r="C8" s="107"/>
      <c r="D8" s="107"/>
      <c r="E8" s="107"/>
      <c r="F8" s="107"/>
      <c r="G8" s="70">
        <f>F8-E8</f>
        <v>0</v>
      </c>
      <c r="H8" s="70">
        <f t="shared" si="0"/>
        <v>0</v>
      </c>
      <c r="K8" s="85"/>
      <c r="L8" s="85"/>
      <c r="M8" s="85"/>
    </row>
    <row r="9" spans="1:13" ht="12.75" customHeight="1" hidden="1">
      <c r="A9" s="63" t="s">
        <v>84</v>
      </c>
      <c r="B9" s="107"/>
      <c r="C9" s="107"/>
      <c r="D9" s="107"/>
      <c r="E9" s="107"/>
      <c r="F9" s="107"/>
      <c r="G9" s="70">
        <f>F9-E9</f>
        <v>0</v>
      </c>
      <c r="H9" s="70">
        <f t="shared" si="0"/>
        <v>0</v>
      </c>
      <c r="K9" s="85"/>
      <c r="L9" s="85"/>
      <c r="M9" s="85"/>
    </row>
    <row r="10" spans="1:13" ht="12.75" customHeight="1">
      <c r="A10" s="62" t="s">
        <v>85</v>
      </c>
      <c r="B10" s="110">
        <f>SUM(B11:B13)</f>
        <v>7739.4349999999995</v>
      </c>
      <c r="C10" s="110">
        <f>SUM(C11:C13)</f>
        <v>2014.04</v>
      </c>
      <c r="D10" s="110">
        <f>SUM(D11:D13)</f>
        <v>798.67</v>
      </c>
      <c r="E10" s="110">
        <v>433.2901</v>
      </c>
      <c r="F10" s="110">
        <f>SUM(F11:F13)</f>
        <v>365.38</v>
      </c>
      <c r="G10" s="70">
        <f>F10-E10</f>
        <v>-67.9101</v>
      </c>
      <c r="H10" s="70">
        <f t="shared" si="0"/>
        <v>-1215.37</v>
      </c>
      <c r="J10" s="12"/>
      <c r="K10" s="85"/>
      <c r="L10" s="85"/>
      <c r="M10" s="85"/>
    </row>
    <row r="11" spans="1:13" ht="12.75" customHeight="1">
      <c r="A11" s="63" t="s">
        <v>86</v>
      </c>
      <c r="B11" s="107">
        <v>56.27</v>
      </c>
      <c r="C11" s="107">
        <v>24</v>
      </c>
      <c r="D11" s="107">
        <v>7.5</v>
      </c>
      <c r="E11" s="107" t="s">
        <v>0</v>
      </c>
      <c r="F11" s="107" t="s">
        <v>0</v>
      </c>
      <c r="G11" s="107" t="s">
        <v>0</v>
      </c>
      <c r="H11" s="70">
        <f t="shared" si="0"/>
        <v>-16.5</v>
      </c>
      <c r="J11" s="12"/>
      <c r="K11" s="85"/>
      <c r="L11" s="85"/>
      <c r="M11" s="85"/>
    </row>
    <row r="12" spans="1:13" ht="12.75" customHeight="1">
      <c r="A12" s="63" t="s">
        <v>81</v>
      </c>
      <c r="B12" s="107">
        <v>1522.705</v>
      </c>
      <c r="C12" s="107">
        <v>317.83</v>
      </c>
      <c r="D12" s="107">
        <v>247.37</v>
      </c>
      <c r="E12" s="107">
        <v>55.0001</v>
      </c>
      <c r="F12" s="107">
        <v>75</v>
      </c>
      <c r="G12" s="70">
        <f>F12-E12</f>
        <v>19.999899999999997</v>
      </c>
      <c r="H12" s="70">
        <f t="shared" si="0"/>
        <v>-70.45999999999998</v>
      </c>
      <c r="K12" s="85"/>
      <c r="L12" s="85"/>
      <c r="M12" s="85"/>
    </row>
    <row r="13" spans="1:13" ht="12.75" customHeight="1">
      <c r="A13" s="119" t="s">
        <v>82</v>
      </c>
      <c r="B13" s="107">
        <v>6160.46</v>
      </c>
      <c r="C13" s="107">
        <v>1672.21</v>
      </c>
      <c r="D13" s="107">
        <v>543.8</v>
      </c>
      <c r="E13" s="107">
        <v>253.42</v>
      </c>
      <c r="F13" s="107">
        <v>290.38</v>
      </c>
      <c r="G13" s="70">
        <f>F13-E13</f>
        <v>36.96000000000001</v>
      </c>
      <c r="H13" s="70">
        <f t="shared" si="0"/>
        <v>-1128.41</v>
      </c>
      <c r="K13" s="85"/>
      <c r="L13" s="85"/>
      <c r="M13" s="85"/>
    </row>
    <row r="14" spans="1:13" ht="12.75" customHeight="1" hidden="1">
      <c r="A14" s="119" t="s">
        <v>83</v>
      </c>
      <c r="B14" s="107"/>
      <c r="C14" s="107"/>
      <c r="D14" s="107"/>
      <c r="E14" s="107"/>
      <c r="F14" s="107"/>
      <c r="G14" s="70">
        <f>F14-E14</f>
        <v>0</v>
      </c>
      <c r="H14" s="70">
        <f t="shared" si="0"/>
        <v>0</v>
      </c>
      <c r="K14" s="85"/>
      <c r="L14" s="85"/>
      <c r="M14" s="85"/>
    </row>
    <row r="15" spans="1:13" ht="12.75" customHeight="1" hidden="1">
      <c r="A15" s="119" t="s">
        <v>84</v>
      </c>
      <c r="B15" s="107"/>
      <c r="C15" s="107"/>
      <c r="D15" s="107"/>
      <c r="E15" s="107"/>
      <c r="F15" s="107"/>
      <c r="G15" s="70">
        <f>F15-E15</f>
        <v>0</v>
      </c>
      <c r="H15" s="70">
        <f t="shared" si="0"/>
        <v>0</v>
      </c>
      <c r="K15" s="85"/>
      <c r="L15" s="85"/>
      <c r="M15" s="85"/>
    </row>
    <row r="16" spans="1:13" ht="12.75" customHeight="1">
      <c r="A16" s="108" t="s">
        <v>87</v>
      </c>
      <c r="B16" s="110">
        <f>SUM(B17:B19)</f>
        <v>3419.86</v>
      </c>
      <c r="C16" s="110">
        <f>SUM(C17:C19)</f>
        <v>664</v>
      </c>
      <c r="D16" s="110">
        <f>SUM(D17:D19)</f>
        <v>603.77</v>
      </c>
      <c r="E16" s="110">
        <f>SUM(E17:E19)</f>
        <v>282.52</v>
      </c>
      <c r="F16" s="110">
        <f>SUM(F17:F19)</f>
        <v>321.25</v>
      </c>
      <c r="G16" s="70">
        <f>F16-E16</f>
        <v>38.73000000000002</v>
      </c>
      <c r="H16" s="70">
        <f t="shared" si="0"/>
        <v>-60.23000000000002</v>
      </c>
      <c r="K16" s="85"/>
      <c r="L16" s="85"/>
      <c r="M16" s="85"/>
    </row>
    <row r="17" spans="1:13" ht="12.75" customHeight="1">
      <c r="A17" s="63" t="s">
        <v>86</v>
      </c>
      <c r="B17" s="107">
        <v>15</v>
      </c>
      <c r="C17" s="107">
        <v>7</v>
      </c>
      <c r="D17" s="107">
        <v>4</v>
      </c>
      <c r="E17" s="107">
        <v>4</v>
      </c>
      <c r="F17" s="107" t="s">
        <v>0</v>
      </c>
      <c r="G17" s="70">
        <f>-E17</f>
        <v>-4</v>
      </c>
      <c r="H17" s="70">
        <f t="shared" si="0"/>
        <v>-3</v>
      </c>
      <c r="K17" s="85"/>
      <c r="L17" s="85"/>
      <c r="M17" s="85"/>
    </row>
    <row r="18" spans="1:13" ht="12.75" customHeight="1">
      <c r="A18" s="63" t="s">
        <v>81</v>
      </c>
      <c r="B18" s="107">
        <v>615.46</v>
      </c>
      <c r="C18" s="107">
        <v>120</v>
      </c>
      <c r="D18" s="107">
        <v>111</v>
      </c>
      <c r="E18" s="107">
        <v>61</v>
      </c>
      <c r="F18" s="107">
        <v>50</v>
      </c>
      <c r="G18" s="70">
        <f>F18-E18</f>
        <v>-11</v>
      </c>
      <c r="H18" s="70">
        <f t="shared" si="0"/>
        <v>-9</v>
      </c>
      <c r="I18" s="116"/>
      <c r="K18" s="85"/>
      <c r="L18" s="85"/>
      <c r="M18" s="85"/>
    </row>
    <row r="19" spans="1:13" ht="12.75" customHeight="1">
      <c r="A19" s="119" t="s">
        <v>82</v>
      </c>
      <c r="B19" s="107">
        <v>2789.4</v>
      </c>
      <c r="C19" s="107">
        <v>537</v>
      </c>
      <c r="D19" s="107">
        <v>488.77</v>
      </c>
      <c r="E19" s="107">
        <v>217.52</v>
      </c>
      <c r="F19" s="107">
        <v>271.25</v>
      </c>
      <c r="G19" s="70">
        <f>F19-E19</f>
        <v>53.72999999999999</v>
      </c>
      <c r="H19" s="70">
        <f t="shared" si="0"/>
        <v>-48.23000000000002</v>
      </c>
      <c r="K19" s="85"/>
      <c r="L19" s="85"/>
      <c r="M19" s="85"/>
    </row>
    <row r="20" spans="1:13" ht="12.75" customHeight="1" hidden="1">
      <c r="A20" s="119" t="s">
        <v>83</v>
      </c>
      <c r="B20" s="107"/>
      <c r="C20" s="107"/>
      <c r="D20" s="107"/>
      <c r="E20" s="107"/>
      <c r="F20" s="107"/>
      <c r="G20" s="70">
        <f>F20-E20</f>
        <v>0</v>
      </c>
      <c r="H20" s="70">
        <f t="shared" si="0"/>
        <v>0</v>
      </c>
      <c r="K20" s="85"/>
      <c r="L20" s="85"/>
      <c r="M20" s="85"/>
    </row>
    <row r="21" spans="1:13" ht="12.75" customHeight="1" hidden="1">
      <c r="A21" s="119" t="s">
        <v>84</v>
      </c>
      <c r="B21" s="107"/>
      <c r="C21" s="107"/>
      <c r="D21" s="107"/>
      <c r="E21" s="107"/>
      <c r="F21" s="107"/>
      <c r="G21" s="70">
        <f>F21-E21</f>
        <v>0</v>
      </c>
      <c r="H21" s="70">
        <f t="shared" si="0"/>
        <v>0</v>
      </c>
      <c r="K21" s="85"/>
      <c r="L21" s="85"/>
      <c r="M21" s="85"/>
    </row>
    <row r="22" spans="1:13" ht="12.75" customHeight="1">
      <c r="A22" s="108" t="s">
        <v>88</v>
      </c>
      <c r="B22" s="110">
        <v>9.46</v>
      </c>
      <c r="C22" s="110">
        <v>7.8</v>
      </c>
      <c r="D22" s="110">
        <v>11.67</v>
      </c>
      <c r="E22" s="110">
        <v>11.340327056491574</v>
      </c>
      <c r="F22" s="110">
        <v>11.99</v>
      </c>
      <c r="G22" s="70">
        <f>F22-E22</f>
        <v>0.6496729435084259</v>
      </c>
      <c r="H22" s="70">
        <f t="shared" si="0"/>
        <v>3.87</v>
      </c>
      <c r="J22" s="64"/>
      <c r="K22" s="85"/>
      <c r="L22" s="85"/>
      <c r="M22" s="85"/>
    </row>
    <row r="23" spans="1:13" ht="12.75" customHeight="1">
      <c r="A23" s="63" t="s">
        <v>86</v>
      </c>
      <c r="B23" s="107">
        <v>5.17</v>
      </c>
      <c r="C23" s="107">
        <v>4.5</v>
      </c>
      <c r="D23" s="107">
        <v>4.63</v>
      </c>
      <c r="E23" s="107">
        <v>4.63</v>
      </c>
      <c r="F23" s="107" t="s">
        <v>0</v>
      </c>
      <c r="G23" s="107">
        <f>-E23</f>
        <v>-4.63</v>
      </c>
      <c r="H23" s="70">
        <f t="shared" si="0"/>
        <v>0.1299999999999999</v>
      </c>
      <c r="J23" s="64"/>
      <c r="K23" s="85"/>
      <c r="L23" s="85"/>
      <c r="M23" s="85"/>
    </row>
    <row r="24" spans="1:13" ht="12.75" customHeight="1">
      <c r="A24" s="63" t="s">
        <v>81</v>
      </c>
      <c r="B24" s="107">
        <v>8.77</v>
      </c>
      <c r="C24" s="107">
        <v>6.1</v>
      </c>
      <c r="D24" s="107">
        <v>11.44</v>
      </c>
      <c r="E24" s="107">
        <v>11.17</v>
      </c>
      <c r="F24" s="107">
        <v>11.7</v>
      </c>
      <c r="G24" s="70">
        <f>F24-E24</f>
        <v>0.5299999999999994</v>
      </c>
      <c r="H24" s="70">
        <f t="shared" si="0"/>
        <v>5.34</v>
      </c>
      <c r="J24" s="64"/>
      <c r="K24" s="85"/>
      <c r="L24" s="85"/>
      <c r="M24" s="85"/>
    </row>
    <row r="25" spans="1:13" ht="12.75" customHeight="1">
      <c r="A25" s="63" t="s">
        <v>82</v>
      </c>
      <c r="B25" s="107">
        <v>9.74</v>
      </c>
      <c r="C25" s="107">
        <v>8.35</v>
      </c>
      <c r="D25" s="107">
        <v>11.78</v>
      </c>
      <c r="E25" s="107">
        <v>11.511489518205222</v>
      </c>
      <c r="F25" s="107">
        <v>12.04</v>
      </c>
      <c r="G25" s="70">
        <f>F25-E25</f>
        <v>0.5285104817947772</v>
      </c>
      <c r="H25" s="70">
        <f t="shared" si="0"/>
        <v>3.4299999999999997</v>
      </c>
      <c r="J25" s="64"/>
      <c r="K25" s="85"/>
      <c r="L25" s="85"/>
      <c r="M25" s="85"/>
    </row>
    <row r="26" spans="1:15" ht="12.75" customHeight="1" hidden="1">
      <c r="A26" s="63" t="s">
        <v>3</v>
      </c>
      <c r="B26" s="82">
        <v>0</v>
      </c>
      <c r="C26" s="80">
        <v>0</v>
      </c>
      <c r="D26" s="82">
        <v>0</v>
      </c>
      <c r="E26" s="82">
        <v>0</v>
      </c>
      <c r="F26" s="82"/>
      <c r="G26" s="70">
        <f>F26-E26</f>
        <v>0</v>
      </c>
      <c r="H26" s="70">
        <f>+D26-C26</f>
        <v>0</v>
      </c>
      <c r="I26"/>
      <c r="K26" s="2" t="b">
        <f>B26=C26</f>
        <v>1</v>
      </c>
      <c r="M26" s="85"/>
      <c r="N26" s="85"/>
      <c r="O26" s="85"/>
    </row>
    <row r="27" spans="1:15" ht="12.75" customHeight="1" hidden="1">
      <c r="A27" s="63" t="s">
        <v>4</v>
      </c>
      <c r="B27" s="82">
        <v>0</v>
      </c>
      <c r="C27" s="80">
        <v>0</v>
      </c>
      <c r="D27" s="82">
        <v>0</v>
      </c>
      <c r="E27" s="82">
        <v>0</v>
      </c>
      <c r="F27" s="82"/>
      <c r="G27" s="70">
        <f>F27-E27</f>
        <v>0</v>
      </c>
      <c r="H27" s="70">
        <f>+D27-C27</f>
        <v>0</v>
      </c>
      <c r="I27"/>
      <c r="K27" s="2" t="b">
        <f>B27=C27</f>
        <v>1</v>
      </c>
      <c r="M27" s="85"/>
      <c r="N27" s="85"/>
      <c r="O27" s="85"/>
    </row>
    <row r="28" ht="15" customHeight="1">
      <c r="C28" s="9"/>
    </row>
    <row r="29" spans="1:10" ht="15" customHeight="1">
      <c r="A29" s="91" t="s">
        <v>89</v>
      </c>
      <c r="B29" s="1"/>
      <c r="J29"/>
    </row>
    <row r="30" spans="1:11" s="6" customFormat="1" ht="12.75" customHeight="1">
      <c r="A30" s="153" t="s">
        <v>90</v>
      </c>
      <c r="B30" s="5"/>
      <c r="C30" s="7"/>
      <c r="D30" s="7"/>
      <c r="E30" s="7"/>
      <c r="F30" s="7"/>
      <c r="G30" s="7"/>
      <c r="K30" s="125"/>
    </row>
    <row r="31" spans="1:13" ht="26.25" customHeight="1">
      <c r="A31" s="55"/>
      <c r="B31" s="151">
        <v>2014</v>
      </c>
      <c r="C31" s="53" t="s">
        <v>49</v>
      </c>
      <c r="D31" s="53" t="s">
        <v>50</v>
      </c>
      <c r="E31" s="53" t="s">
        <v>16</v>
      </c>
      <c r="F31" s="53" t="s">
        <v>17</v>
      </c>
      <c r="G31" s="56" t="s">
        <v>22</v>
      </c>
      <c r="H31" s="56" t="s">
        <v>48</v>
      </c>
      <c r="I31" s="17"/>
      <c r="J31" s="71"/>
      <c r="K31" s="31"/>
      <c r="L31" s="133"/>
      <c r="M31" s="105"/>
    </row>
    <row r="32" spans="1:12" ht="12.75" customHeight="1">
      <c r="A32" s="108" t="s">
        <v>53</v>
      </c>
      <c r="B32" s="66">
        <v>6.772092990287637</v>
      </c>
      <c r="C32" s="66">
        <v>4.25777150651898</v>
      </c>
      <c r="D32" s="66">
        <v>10.368706120678098</v>
      </c>
      <c r="E32" s="66">
        <v>10.024792173272749</v>
      </c>
      <c r="F32" s="66">
        <v>10.712620068083499</v>
      </c>
      <c r="G32" s="70">
        <f>F32-E32</f>
        <v>0.6878278948107504</v>
      </c>
      <c r="H32" s="70">
        <f>+D32-C32</f>
        <v>6.1109346141591185</v>
      </c>
      <c r="I32" s="110"/>
      <c r="J32" s="107"/>
      <c r="K32" s="31"/>
      <c r="L32" s="133"/>
    </row>
    <row r="33" spans="1:12" ht="12.75" customHeight="1">
      <c r="A33" s="60" t="s">
        <v>91</v>
      </c>
      <c r="B33" s="31">
        <v>6.750200943585271</v>
      </c>
      <c r="C33" s="31">
        <v>4.416567524585719</v>
      </c>
      <c r="D33" s="31">
        <v>10.2559773953744</v>
      </c>
      <c r="E33" s="31">
        <v>10.002983789057994</v>
      </c>
      <c r="F33" s="31">
        <v>10.508971001690798</v>
      </c>
      <c r="G33" s="70">
        <f>F33-E33</f>
        <v>0.5059872126328031</v>
      </c>
      <c r="H33" s="70">
        <f>+D33-C33</f>
        <v>5.83940987078868</v>
      </c>
      <c r="I33" s="71"/>
      <c r="J33" s="107"/>
      <c r="K33" s="103"/>
      <c r="L33" s="133"/>
    </row>
    <row r="34" spans="1:12" ht="12.75" customHeight="1">
      <c r="A34" s="60" t="s">
        <v>92</v>
      </c>
      <c r="B34" s="31">
        <v>6.80237807562149</v>
      </c>
      <c r="C34" s="31">
        <v>4.252084216510555</v>
      </c>
      <c r="D34" s="31">
        <v>10.43146672938765</v>
      </c>
      <c r="E34" s="31">
        <v>10.04137484378593</v>
      </c>
      <c r="F34" s="31">
        <v>10.8215586149894</v>
      </c>
      <c r="G34" s="70">
        <f>F34-E34</f>
        <v>0.78018377120347</v>
      </c>
      <c r="H34" s="70">
        <f>+D34-C34</f>
        <v>6.179382512877094</v>
      </c>
      <c r="I34" s="107"/>
      <c r="J34" s="107"/>
      <c r="K34" s="103"/>
      <c r="L34" s="133"/>
    </row>
    <row r="35" spans="1:12" ht="12.75" customHeight="1">
      <c r="A35" s="60" t="s">
        <v>93</v>
      </c>
      <c r="B35" s="31">
        <v>7.665585444741197</v>
      </c>
      <c r="C35" s="31">
        <v>5</v>
      </c>
      <c r="D35" s="31">
        <v>10.04628134692875</v>
      </c>
      <c r="E35" s="31">
        <v>10.092562693857502</v>
      </c>
      <c r="F35" s="31">
        <v>10</v>
      </c>
      <c r="G35" s="70">
        <f>F35-E35</f>
        <v>-0.09256269385750215</v>
      </c>
      <c r="H35" s="70">
        <f>+D35-C35</f>
        <v>5.046281346928749</v>
      </c>
      <c r="I35" s="107"/>
      <c r="J35" s="71"/>
      <c r="K35" s="133"/>
      <c r="L35" s="133"/>
    </row>
    <row r="36" spans="1:12" ht="12.75" customHeight="1">
      <c r="A36" s="60" t="s">
        <v>94</v>
      </c>
      <c r="B36" s="103">
        <v>9.474465523938452</v>
      </c>
      <c r="C36" s="115" t="s">
        <v>0</v>
      </c>
      <c r="D36" s="115">
        <v>10</v>
      </c>
      <c r="E36" s="115">
        <v>10</v>
      </c>
      <c r="F36" s="115" t="s">
        <v>0</v>
      </c>
      <c r="G36" s="70">
        <f>-E36</f>
        <v>-10</v>
      </c>
      <c r="H36" s="70">
        <f>D36</f>
        <v>10</v>
      </c>
      <c r="I36" s="107"/>
      <c r="J36" s="71"/>
      <c r="K36" s="133"/>
      <c r="L36" s="133"/>
    </row>
    <row r="37" spans="1:12" ht="12.75" customHeight="1">
      <c r="A37" s="60" t="s">
        <v>95</v>
      </c>
      <c r="B37" s="104" t="s">
        <v>0</v>
      </c>
      <c r="C37" s="104" t="s">
        <v>0</v>
      </c>
      <c r="D37" s="104" t="s">
        <v>0</v>
      </c>
      <c r="E37" s="104" t="s">
        <v>0</v>
      </c>
      <c r="F37" s="104" t="s">
        <v>0</v>
      </c>
      <c r="G37" s="70" t="s">
        <v>0</v>
      </c>
      <c r="H37" s="70" t="s">
        <v>0</v>
      </c>
      <c r="I37" s="71"/>
      <c r="J37" s="71"/>
      <c r="K37" s="133"/>
      <c r="L37" s="133"/>
    </row>
    <row r="38" spans="1:12" ht="12.75" customHeight="1">
      <c r="A38" s="60" t="s">
        <v>96</v>
      </c>
      <c r="B38" s="104" t="s">
        <v>0</v>
      </c>
      <c r="C38" s="104" t="s">
        <v>0</v>
      </c>
      <c r="D38" s="104" t="s">
        <v>0</v>
      </c>
      <c r="E38" s="104" t="s">
        <v>0</v>
      </c>
      <c r="F38" s="104" t="s">
        <v>0</v>
      </c>
      <c r="G38" s="70" t="s">
        <v>0</v>
      </c>
      <c r="H38" s="70" t="s">
        <v>0</v>
      </c>
      <c r="I38" s="71"/>
      <c r="J38" s="71"/>
      <c r="K38" s="133"/>
      <c r="L38" s="133"/>
    </row>
    <row r="39" spans="1:12" ht="12.75" customHeight="1">
      <c r="A39" s="60" t="s">
        <v>97</v>
      </c>
      <c r="B39" s="104" t="s">
        <v>0</v>
      </c>
      <c r="C39" s="104" t="s">
        <v>0</v>
      </c>
      <c r="D39" s="104" t="s">
        <v>0</v>
      </c>
      <c r="E39" s="104" t="s">
        <v>0</v>
      </c>
      <c r="F39" s="104" t="s">
        <v>0</v>
      </c>
      <c r="G39" s="70" t="s">
        <v>0</v>
      </c>
      <c r="H39" s="70" t="s">
        <v>0</v>
      </c>
      <c r="I39" s="71"/>
      <c r="J39" s="71"/>
      <c r="K39" s="133"/>
      <c r="L39" s="133"/>
    </row>
    <row r="40" spans="1:12" ht="12.75" customHeight="1">
      <c r="A40" s="60" t="s">
        <v>98</v>
      </c>
      <c r="B40" s="104" t="s">
        <v>0</v>
      </c>
      <c r="C40" s="104" t="s">
        <v>0</v>
      </c>
      <c r="D40" s="104" t="s">
        <v>0</v>
      </c>
      <c r="E40" s="104" t="s">
        <v>0</v>
      </c>
      <c r="F40" s="104" t="s">
        <v>0</v>
      </c>
      <c r="G40" s="70" t="s">
        <v>0</v>
      </c>
      <c r="H40" s="70" t="s">
        <v>0</v>
      </c>
      <c r="I40" s="71"/>
      <c r="J40" s="113"/>
      <c r="K40" s="133"/>
      <c r="L40" s="133"/>
    </row>
    <row r="41" spans="1:12" ht="12.75" customHeight="1">
      <c r="A41" s="60" t="s">
        <v>99</v>
      </c>
      <c r="B41" s="104" t="s">
        <v>0</v>
      </c>
      <c r="C41" s="104" t="s">
        <v>0</v>
      </c>
      <c r="D41" s="104" t="s">
        <v>0</v>
      </c>
      <c r="E41" s="104" t="s">
        <v>0</v>
      </c>
      <c r="F41" s="104" t="s">
        <v>0</v>
      </c>
      <c r="G41" s="70" t="s">
        <v>0</v>
      </c>
      <c r="H41" s="70" t="s">
        <v>0</v>
      </c>
      <c r="I41" s="71"/>
      <c r="J41" s="107"/>
      <c r="K41" s="133"/>
      <c r="L41" s="133"/>
    </row>
    <row r="42" spans="1:12" ht="12.75" customHeight="1">
      <c r="A42" s="108" t="s">
        <v>100</v>
      </c>
      <c r="B42" s="89">
        <v>10.548093168631008</v>
      </c>
      <c r="C42" s="89">
        <v>7.33665218041705</v>
      </c>
      <c r="D42" s="89" t="s">
        <v>0</v>
      </c>
      <c r="E42" s="89" t="s">
        <v>0</v>
      </c>
      <c r="F42" s="89" t="s">
        <v>0</v>
      </c>
      <c r="G42" s="70" t="s">
        <v>0</v>
      </c>
      <c r="H42" s="70">
        <f>-C42</f>
        <v>-7.33665218041705</v>
      </c>
      <c r="I42" s="113"/>
      <c r="J42" s="107"/>
      <c r="K42" s="133"/>
      <c r="L42" s="133"/>
    </row>
    <row r="43" spans="1:12" ht="12.75" customHeight="1">
      <c r="A43" s="60" t="s">
        <v>91</v>
      </c>
      <c r="B43" s="109" t="s">
        <v>0</v>
      </c>
      <c r="C43" s="109" t="s">
        <v>0</v>
      </c>
      <c r="D43" s="109" t="s">
        <v>0</v>
      </c>
      <c r="E43" s="109" t="s">
        <v>0</v>
      </c>
      <c r="F43" s="109" t="s">
        <v>0</v>
      </c>
      <c r="G43" s="70" t="s">
        <v>0</v>
      </c>
      <c r="H43" s="70" t="s">
        <v>0</v>
      </c>
      <c r="I43" s="107"/>
      <c r="J43" s="107"/>
      <c r="K43" s="133"/>
      <c r="L43" s="133"/>
    </row>
    <row r="44" spans="1:12" ht="12.75" customHeight="1">
      <c r="A44" s="60" t="s">
        <v>92</v>
      </c>
      <c r="B44" s="109">
        <v>7</v>
      </c>
      <c r="C44" s="109" t="s">
        <v>0</v>
      </c>
      <c r="D44" s="109" t="s">
        <v>0</v>
      </c>
      <c r="E44" s="109" t="s">
        <v>0</v>
      </c>
      <c r="F44" s="109" t="s">
        <v>0</v>
      </c>
      <c r="G44" s="70" t="s">
        <v>0</v>
      </c>
      <c r="H44" s="70" t="s">
        <v>0</v>
      </c>
      <c r="I44" s="107"/>
      <c r="J44" s="107"/>
      <c r="K44" s="133"/>
      <c r="L44" s="133"/>
    </row>
    <row r="45" spans="1:12" ht="12.75" customHeight="1">
      <c r="A45" s="60" t="s">
        <v>93</v>
      </c>
      <c r="B45" s="109">
        <v>11.75</v>
      </c>
      <c r="C45" s="109" t="s">
        <v>0</v>
      </c>
      <c r="D45" s="109" t="s">
        <v>0</v>
      </c>
      <c r="E45" s="109" t="s">
        <v>0</v>
      </c>
      <c r="F45" s="109" t="s">
        <v>0</v>
      </c>
      <c r="G45" s="70" t="s">
        <v>0</v>
      </c>
      <c r="H45" s="70" t="s">
        <v>0</v>
      </c>
      <c r="I45" s="107"/>
      <c r="J45" s="107"/>
      <c r="K45" s="133"/>
      <c r="L45" s="133"/>
    </row>
    <row r="46" spans="1:12" ht="12.75" customHeight="1">
      <c r="A46" s="60" t="s">
        <v>94</v>
      </c>
      <c r="B46" s="109" t="s">
        <v>0</v>
      </c>
      <c r="C46" s="109" t="s">
        <v>0</v>
      </c>
      <c r="D46" s="109" t="s">
        <v>0</v>
      </c>
      <c r="E46" s="109" t="s">
        <v>0</v>
      </c>
      <c r="F46" s="109" t="s">
        <v>0</v>
      </c>
      <c r="G46" s="70" t="s">
        <v>0</v>
      </c>
      <c r="H46" s="70" t="s">
        <v>0</v>
      </c>
      <c r="I46" s="107"/>
      <c r="J46" s="107"/>
      <c r="K46" s="133"/>
      <c r="L46" s="133"/>
    </row>
    <row r="47" spans="1:12" ht="12.75" customHeight="1">
      <c r="A47" s="60" t="s">
        <v>95</v>
      </c>
      <c r="B47" s="103" t="s">
        <v>0</v>
      </c>
      <c r="C47" s="103" t="s">
        <v>0</v>
      </c>
      <c r="D47" s="103" t="s">
        <v>0</v>
      </c>
      <c r="E47" s="103" t="s">
        <v>0</v>
      </c>
      <c r="F47" s="103" t="s">
        <v>0</v>
      </c>
      <c r="G47" s="70" t="s">
        <v>0</v>
      </c>
      <c r="H47" s="70" t="s">
        <v>0</v>
      </c>
      <c r="I47" s="107"/>
      <c r="J47" s="107"/>
      <c r="K47" s="133"/>
      <c r="L47" s="133"/>
    </row>
    <row r="48" spans="1:12" ht="12.75" customHeight="1">
      <c r="A48" s="60" t="s">
        <v>96</v>
      </c>
      <c r="B48" s="104" t="s">
        <v>0</v>
      </c>
      <c r="C48" s="104" t="s">
        <v>0</v>
      </c>
      <c r="D48" s="104" t="s">
        <v>0</v>
      </c>
      <c r="E48" s="104" t="s">
        <v>0</v>
      </c>
      <c r="F48" s="104" t="s">
        <v>0</v>
      </c>
      <c r="G48" s="70" t="s">
        <v>0</v>
      </c>
      <c r="H48" s="70" t="s">
        <v>0</v>
      </c>
      <c r="I48" s="107"/>
      <c r="J48" s="107"/>
      <c r="K48" s="133"/>
      <c r="L48" s="133"/>
    </row>
    <row r="49" spans="1:12" ht="12.75" customHeight="1">
      <c r="A49" s="60" t="s">
        <v>97</v>
      </c>
      <c r="B49" s="103">
        <v>7.50369781915604</v>
      </c>
      <c r="C49" s="103">
        <v>7.50369781915604</v>
      </c>
      <c r="D49" s="103" t="s">
        <v>0</v>
      </c>
      <c r="E49" s="103" t="s">
        <v>0</v>
      </c>
      <c r="F49" s="103" t="s">
        <v>0</v>
      </c>
      <c r="G49" s="70" t="s">
        <v>0</v>
      </c>
      <c r="H49" s="70">
        <f>-C49</f>
        <v>-7.50369781915604</v>
      </c>
      <c r="I49" s="107"/>
      <c r="J49" s="107"/>
      <c r="K49" s="133"/>
      <c r="L49" s="133"/>
    </row>
    <row r="50" spans="1:12" ht="12.75" customHeight="1">
      <c r="A50" s="60" t="s">
        <v>98</v>
      </c>
      <c r="B50" s="103">
        <v>9.75</v>
      </c>
      <c r="C50" s="103">
        <v>7</v>
      </c>
      <c r="D50" s="103" t="s">
        <v>0</v>
      </c>
      <c r="E50" s="103" t="s">
        <v>0</v>
      </c>
      <c r="F50" s="103" t="s">
        <v>0</v>
      </c>
      <c r="G50" s="70" t="s">
        <v>0</v>
      </c>
      <c r="H50" s="70">
        <f>-C50</f>
        <v>-7</v>
      </c>
      <c r="I50" s="107"/>
      <c r="J50" s="113"/>
      <c r="K50" s="133"/>
      <c r="L50" s="133"/>
    </row>
    <row r="51" spans="1:9" ht="12.75" customHeight="1">
      <c r="A51" s="60" t="s">
        <v>99</v>
      </c>
      <c r="B51" s="103" t="s">
        <v>0</v>
      </c>
      <c r="C51" s="104" t="s">
        <v>0</v>
      </c>
      <c r="D51" s="104" t="s">
        <v>0</v>
      </c>
      <c r="E51" s="104" t="s">
        <v>0</v>
      </c>
      <c r="F51" s="104" t="s">
        <v>0</v>
      </c>
      <c r="G51" s="70" t="s">
        <v>0</v>
      </c>
      <c r="H51" s="70" t="s">
        <v>0</v>
      </c>
      <c r="I51" s="107"/>
    </row>
    <row r="52" spans="1:12" ht="12.75" customHeight="1">
      <c r="A52" s="108" t="s">
        <v>101</v>
      </c>
      <c r="B52" s="89">
        <v>0.5</v>
      </c>
      <c r="C52" s="89" t="s">
        <v>0</v>
      </c>
      <c r="D52" s="89">
        <v>1.405653102541816</v>
      </c>
      <c r="E52" s="89">
        <v>0.8113062050836319</v>
      </c>
      <c r="F52" s="89">
        <v>2</v>
      </c>
      <c r="G52" s="70">
        <f>F52-E52</f>
        <v>1.188693794916368</v>
      </c>
      <c r="H52" s="70">
        <f>D52</f>
        <v>1.405653102541816</v>
      </c>
      <c r="I52" s="113"/>
      <c r="J52" s="107"/>
      <c r="K52" s="105"/>
      <c r="L52" s="105"/>
    </row>
    <row r="53" spans="1:12" ht="12.75" customHeight="1">
      <c r="A53" s="60" t="s">
        <v>91</v>
      </c>
      <c r="B53" s="109" t="s">
        <v>0</v>
      </c>
      <c r="C53" s="109" t="s">
        <v>0</v>
      </c>
      <c r="D53" s="109" t="s">
        <v>0</v>
      </c>
      <c r="E53" s="109" t="s">
        <v>0</v>
      </c>
      <c r="F53" s="109" t="s">
        <v>0</v>
      </c>
      <c r="G53" s="70" t="s">
        <v>0</v>
      </c>
      <c r="H53" s="70" t="s">
        <v>0</v>
      </c>
      <c r="I53" s="107"/>
      <c r="J53" s="107"/>
      <c r="K53" s="105"/>
      <c r="L53" s="105"/>
    </row>
    <row r="54" spans="1:12" ht="12.75" customHeight="1">
      <c r="A54" s="60" t="s">
        <v>92</v>
      </c>
      <c r="B54" s="109">
        <v>0.5</v>
      </c>
      <c r="C54" s="109" t="s">
        <v>0</v>
      </c>
      <c r="D54" s="109">
        <v>1.405653102541816</v>
      </c>
      <c r="E54" s="109">
        <v>0.8113062050836319</v>
      </c>
      <c r="F54" s="109">
        <v>2</v>
      </c>
      <c r="G54" s="70">
        <f>F54-E54</f>
        <v>1.188693794916368</v>
      </c>
      <c r="H54" s="70">
        <f>D54</f>
        <v>1.405653102541816</v>
      </c>
      <c r="I54" s="107"/>
      <c r="J54" s="107"/>
      <c r="K54" s="105"/>
      <c r="L54" s="105"/>
    </row>
    <row r="55" spans="1:12" ht="12.75" customHeight="1">
      <c r="A55" s="60" t="s">
        <v>93</v>
      </c>
      <c r="B55" s="109" t="s">
        <v>0</v>
      </c>
      <c r="C55" s="109" t="s">
        <v>0</v>
      </c>
      <c r="D55" s="109" t="s">
        <v>0</v>
      </c>
      <c r="E55" s="109" t="s">
        <v>0</v>
      </c>
      <c r="F55" s="109" t="s">
        <v>0</v>
      </c>
      <c r="G55" s="70" t="s">
        <v>0</v>
      </c>
      <c r="H55" s="70" t="s">
        <v>0</v>
      </c>
      <c r="I55" s="107"/>
      <c r="J55" s="107"/>
      <c r="K55" s="105"/>
      <c r="L55" s="105"/>
    </row>
    <row r="56" spans="1:12" ht="12.75" customHeight="1">
      <c r="A56" s="60" t="s">
        <v>94</v>
      </c>
      <c r="B56" s="109" t="s">
        <v>0</v>
      </c>
      <c r="C56" s="109" t="s">
        <v>0</v>
      </c>
      <c r="D56" s="109" t="s">
        <v>0</v>
      </c>
      <c r="E56" s="109" t="s">
        <v>0</v>
      </c>
      <c r="F56" s="109" t="s">
        <v>0</v>
      </c>
      <c r="G56" s="70" t="s">
        <v>0</v>
      </c>
      <c r="H56" s="70" t="s">
        <v>0</v>
      </c>
      <c r="I56" s="107"/>
      <c r="J56" s="107"/>
      <c r="K56" s="105"/>
      <c r="L56" s="105"/>
    </row>
    <row r="57" spans="1:12" ht="12.75" customHeight="1">
      <c r="A57" s="60" t="s">
        <v>95</v>
      </c>
      <c r="B57" s="103" t="s">
        <v>0</v>
      </c>
      <c r="C57" s="103" t="s">
        <v>0</v>
      </c>
      <c r="D57" s="103" t="s">
        <v>0</v>
      </c>
      <c r="E57" s="103" t="s">
        <v>0</v>
      </c>
      <c r="F57" s="103" t="s">
        <v>0</v>
      </c>
      <c r="G57" s="70" t="s">
        <v>0</v>
      </c>
      <c r="H57" s="70" t="s">
        <v>0</v>
      </c>
      <c r="I57" s="107"/>
      <c r="J57" s="107"/>
      <c r="K57" s="105"/>
      <c r="L57" s="105"/>
    </row>
    <row r="58" spans="1:12" ht="12.75" customHeight="1">
      <c r="A58" s="60" t="s">
        <v>96</v>
      </c>
      <c r="B58" s="104" t="s">
        <v>0</v>
      </c>
      <c r="C58" s="104" t="s">
        <v>0</v>
      </c>
      <c r="D58" s="104" t="s">
        <v>0</v>
      </c>
      <c r="E58" s="104" t="s">
        <v>0</v>
      </c>
      <c r="F58" s="104" t="s">
        <v>0</v>
      </c>
      <c r="G58" s="70" t="s">
        <v>0</v>
      </c>
      <c r="H58" s="70" t="s">
        <v>0</v>
      </c>
      <c r="I58" s="107"/>
      <c r="J58" s="107"/>
      <c r="K58" s="105"/>
      <c r="L58" s="105"/>
    </row>
    <row r="59" spans="1:12" ht="12.75" customHeight="1">
      <c r="A59" s="60" t="s">
        <v>97</v>
      </c>
      <c r="B59" s="103" t="s">
        <v>0</v>
      </c>
      <c r="C59" s="103" t="s">
        <v>0</v>
      </c>
      <c r="D59" s="103" t="s">
        <v>0</v>
      </c>
      <c r="E59" s="103" t="s">
        <v>0</v>
      </c>
      <c r="F59" s="103" t="s">
        <v>0</v>
      </c>
      <c r="G59" s="70" t="s">
        <v>0</v>
      </c>
      <c r="H59" s="70" t="s">
        <v>0</v>
      </c>
      <c r="I59" s="107"/>
      <c r="J59" s="107"/>
      <c r="K59" s="105"/>
      <c r="L59" s="105"/>
    </row>
    <row r="60" spans="1:12" ht="12.75" customHeight="1">
      <c r="A60" s="60" t="s">
        <v>98</v>
      </c>
      <c r="B60" s="104" t="s">
        <v>0</v>
      </c>
      <c r="C60" s="103" t="s">
        <v>0</v>
      </c>
      <c r="D60" s="103" t="s">
        <v>0</v>
      </c>
      <c r="E60" s="104" t="s">
        <v>0</v>
      </c>
      <c r="F60" s="104" t="s">
        <v>0</v>
      </c>
      <c r="G60" s="70" t="s">
        <v>0</v>
      </c>
      <c r="H60" s="70" t="s">
        <v>0</v>
      </c>
      <c r="I60" s="107"/>
      <c r="J60" s="107"/>
      <c r="K60" s="105"/>
      <c r="L60" s="105"/>
    </row>
    <row r="61" spans="1:9" ht="12.75" customHeight="1">
      <c r="A61" s="60" t="s">
        <v>99</v>
      </c>
      <c r="B61" s="104" t="s">
        <v>0</v>
      </c>
      <c r="C61" s="104" t="s">
        <v>0</v>
      </c>
      <c r="D61" s="104" t="s">
        <v>0</v>
      </c>
      <c r="E61" s="104" t="s">
        <v>0</v>
      </c>
      <c r="F61" s="104" t="s">
        <v>0</v>
      </c>
      <c r="G61" s="70" t="s">
        <v>0</v>
      </c>
      <c r="H61" s="70" t="s">
        <v>0</v>
      </c>
      <c r="I61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57" sqref="K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1" t="s">
        <v>102</v>
      </c>
      <c r="B1" s="1"/>
    </row>
    <row r="2" spans="1:6" s="6" customFormat="1" ht="12.75" customHeight="1">
      <c r="A2" s="153" t="s">
        <v>19</v>
      </c>
      <c r="B2" s="5"/>
      <c r="C2" s="7"/>
      <c r="D2" s="7"/>
      <c r="E2" s="7"/>
      <c r="F2" s="7"/>
    </row>
    <row r="3" spans="1:9" ht="26.25" customHeight="1">
      <c r="A3" s="55"/>
      <c r="B3" s="151">
        <v>2014</v>
      </c>
      <c r="C3" s="53" t="s">
        <v>49</v>
      </c>
      <c r="D3" s="53" t="s">
        <v>50</v>
      </c>
      <c r="E3" s="53" t="s">
        <v>16</v>
      </c>
      <c r="F3" s="53" t="s">
        <v>17</v>
      </c>
      <c r="G3" s="56" t="s">
        <v>22</v>
      </c>
      <c r="H3" s="56" t="s">
        <v>48</v>
      </c>
      <c r="I3" s="2"/>
    </row>
    <row r="4" spans="1:9" ht="12.75" customHeight="1">
      <c r="A4" s="108" t="s">
        <v>103</v>
      </c>
      <c r="B4" s="17">
        <f>B5+B15+B25</f>
        <v>50138.2695</v>
      </c>
      <c r="C4" s="17">
        <v>1883.9797</v>
      </c>
      <c r="D4" s="17">
        <v>9300.745700000001</v>
      </c>
      <c r="E4" s="17">
        <v>5374.5116</v>
      </c>
      <c r="F4" s="17">
        <v>3926.2341</v>
      </c>
      <c r="G4" s="70">
        <f>F4-E4</f>
        <v>-1448.2774999999997</v>
      </c>
      <c r="H4" s="70">
        <f>+D4-C4</f>
        <v>7416.766000000001</v>
      </c>
      <c r="I4" s="12"/>
    </row>
    <row r="5" spans="1:10" ht="12.75" customHeight="1">
      <c r="A5" s="155" t="s">
        <v>53</v>
      </c>
      <c r="B5" s="110">
        <v>49459.660200000006</v>
      </c>
      <c r="C5" s="110">
        <v>1728.2228</v>
      </c>
      <c r="D5" s="110">
        <v>8879.9927</v>
      </c>
      <c r="E5" s="110">
        <v>4997.143599999999</v>
      </c>
      <c r="F5" s="110">
        <v>3882.8491</v>
      </c>
      <c r="G5" s="70">
        <f>F5-E5</f>
        <v>-1114.2944999999995</v>
      </c>
      <c r="H5" s="70">
        <f>+D5-C5</f>
        <v>7151.769900000001</v>
      </c>
      <c r="I5" s="12"/>
      <c r="J5" s="111"/>
    </row>
    <row r="6" spans="1:10" ht="12.75" customHeight="1">
      <c r="A6" s="60" t="s">
        <v>91</v>
      </c>
      <c r="B6" s="71">
        <v>16820.9875</v>
      </c>
      <c r="C6" s="71">
        <v>574.1731</v>
      </c>
      <c r="D6" s="71">
        <v>3201.8114</v>
      </c>
      <c r="E6" s="71">
        <v>2180.1139</v>
      </c>
      <c r="F6" s="71">
        <v>1021.6975</v>
      </c>
      <c r="G6" s="70">
        <f>F6-E6</f>
        <v>-1158.4163999999998</v>
      </c>
      <c r="H6" s="70">
        <f>+D6-C6</f>
        <v>2627.6383</v>
      </c>
      <c r="I6" s="12"/>
      <c r="J6" s="111"/>
    </row>
    <row r="7" spans="1:10" ht="12.75" customHeight="1">
      <c r="A7" s="60" t="s">
        <v>92</v>
      </c>
      <c r="B7" s="107">
        <v>31286.0543</v>
      </c>
      <c r="C7" s="107">
        <v>1095.6097</v>
      </c>
      <c r="D7" s="107">
        <v>5522.9442</v>
      </c>
      <c r="E7" s="107">
        <v>2787.9211000000005</v>
      </c>
      <c r="F7" s="107">
        <v>2735.0231</v>
      </c>
      <c r="G7" s="70">
        <f>F7-E7</f>
        <v>-52.89800000000059</v>
      </c>
      <c r="H7" s="70">
        <f>+D7-C7</f>
        <v>4427.3345</v>
      </c>
      <c r="I7" s="12"/>
      <c r="J7" s="111"/>
    </row>
    <row r="8" spans="1:10" ht="12.75" customHeight="1">
      <c r="A8" s="60" t="s">
        <v>93</v>
      </c>
      <c r="B8" s="107">
        <v>1277.4213</v>
      </c>
      <c r="C8" s="107">
        <v>58.4</v>
      </c>
      <c r="D8" s="107">
        <v>148.1163</v>
      </c>
      <c r="E8" s="107">
        <v>21.987800000000004</v>
      </c>
      <c r="F8" s="107">
        <v>126.1285</v>
      </c>
      <c r="G8" s="70">
        <f>F8-E8</f>
        <v>104.1407</v>
      </c>
      <c r="H8" s="70">
        <f>+D8-C8</f>
        <v>89.71629999999999</v>
      </c>
      <c r="I8" s="12"/>
      <c r="J8" s="111"/>
    </row>
    <row r="9" spans="1:10" ht="12.75" customHeight="1">
      <c r="A9" s="60" t="s">
        <v>94</v>
      </c>
      <c r="B9" s="107">
        <v>75.1971</v>
      </c>
      <c r="C9" s="107" t="s">
        <v>0</v>
      </c>
      <c r="D9" s="107">
        <v>7.1208</v>
      </c>
      <c r="E9" s="107">
        <v>7.1208</v>
      </c>
      <c r="F9" s="107" t="s">
        <v>0</v>
      </c>
      <c r="G9" s="70">
        <f>-E9</f>
        <v>-7.1208</v>
      </c>
      <c r="H9" s="70">
        <f>D9</f>
        <v>7.1208</v>
      </c>
      <c r="I9" s="12"/>
      <c r="J9" s="111"/>
    </row>
    <row r="10" spans="1:10" ht="12.75" customHeight="1">
      <c r="A10" s="60" t="s">
        <v>95</v>
      </c>
      <c r="B10" s="71" t="s">
        <v>0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1"/>
    </row>
    <row r="11" spans="1:10" ht="12.75" customHeight="1">
      <c r="A11" s="60" t="s">
        <v>96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1"/>
    </row>
    <row r="12" spans="1:10" ht="12.75" customHeight="1">
      <c r="A12" s="60" t="s">
        <v>97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1"/>
    </row>
    <row r="13" spans="1:10" ht="12.75" customHeight="1">
      <c r="A13" s="60" t="s">
        <v>98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1"/>
    </row>
    <row r="14" spans="1:10" ht="12.75" customHeight="1">
      <c r="A14" s="60" t="s">
        <v>99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1"/>
    </row>
    <row r="15" spans="1:10" ht="12.75" customHeight="1">
      <c r="A15" s="155" t="s">
        <v>100</v>
      </c>
      <c r="B15" s="113">
        <v>563.4093</v>
      </c>
      <c r="C15" s="113">
        <v>155.7569</v>
      </c>
      <c r="D15" s="113" t="s">
        <v>0</v>
      </c>
      <c r="E15" s="113" t="s">
        <v>0</v>
      </c>
      <c r="F15" s="113" t="s">
        <v>0</v>
      </c>
      <c r="G15" s="70" t="s">
        <v>0</v>
      </c>
      <c r="H15" s="70">
        <f>-C15</f>
        <v>-155.7569</v>
      </c>
      <c r="I15" s="12"/>
      <c r="J15" s="111"/>
    </row>
    <row r="16" spans="1:10" ht="12.75" customHeight="1">
      <c r="A16" s="60" t="s">
        <v>91</v>
      </c>
      <c r="B16" s="107" t="s">
        <v>0</v>
      </c>
      <c r="C16" s="107" t="s">
        <v>0</v>
      </c>
      <c r="D16" s="107" t="s">
        <v>0</v>
      </c>
      <c r="E16" s="107" t="s">
        <v>0</v>
      </c>
      <c r="F16" s="107" t="s">
        <v>0</v>
      </c>
      <c r="G16" s="70" t="s">
        <v>0</v>
      </c>
      <c r="H16" s="70" t="s">
        <v>0</v>
      </c>
      <c r="I16" s="12"/>
      <c r="J16" s="111"/>
    </row>
    <row r="17" spans="1:10" ht="12.75" customHeight="1">
      <c r="A17" s="60" t="s">
        <v>92</v>
      </c>
      <c r="B17" s="107">
        <v>104</v>
      </c>
      <c r="C17" s="107" t="s">
        <v>0</v>
      </c>
      <c r="D17" s="107" t="s">
        <v>0</v>
      </c>
      <c r="E17" s="107" t="s">
        <v>0</v>
      </c>
      <c r="F17" s="107" t="s">
        <v>0</v>
      </c>
      <c r="G17" s="70" t="s">
        <v>0</v>
      </c>
      <c r="H17" s="70" t="s">
        <v>0</v>
      </c>
      <c r="I17" s="12"/>
      <c r="J17" s="111"/>
    </row>
    <row r="18" spans="1:10" ht="12.75" customHeight="1">
      <c r="A18" s="60" t="s">
        <v>93</v>
      </c>
      <c r="B18" s="107">
        <v>224.8404</v>
      </c>
      <c r="C18" s="107" t="s">
        <v>0</v>
      </c>
      <c r="D18" s="107" t="s">
        <v>0</v>
      </c>
      <c r="E18" s="107" t="s">
        <v>0</v>
      </c>
      <c r="F18" s="107" t="s">
        <v>0</v>
      </c>
      <c r="G18" s="70" t="s">
        <v>0</v>
      </c>
      <c r="H18" s="70" t="s">
        <v>0</v>
      </c>
      <c r="I18" s="12"/>
      <c r="J18" s="111"/>
    </row>
    <row r="19" spans="1:10" ht="12.75" customHeight="1">
      <c r="A19" s="60" t="s">
        <v>94</v>
      </c>
      <c r="B19" s="107" t="s">
        <v>0</v>
      </c>
      <c r="C19" s="107" t="s">
        <v>0</v>
      </c>
      <c r="D19" s="107" t="s">
        <v>0</v>
      </c>
      <c r="E19" s="107" t="s">
        <v>0</v>
      </c>
      <c r="F19" s="107" t="s">
        <v>0</v>
      </c>
      <c r="G19" s="70" t="s">
        <v>0</v>
      </c>
      <c r="H19" s="70" t="s">
        <v>0</v>
      </c>
      <c r="I19" s="12"/>
      <c r="J19" s="111"/>
    </row>
    <row r="20" spans="1:10" ht="12.75" customHeight="1">
      <c r="A20" s="60" t="s">
        <v>95</v>
      </c>
      <c r="B20" s="107" t="s">
        <v>0</v>
      </c>
      <c r="C20" s="107" t="s">
        <v>0</v>
      </c>
      <c r="D20" s="107" t="s">
        <v>0</v>
      </c>
      <c r="E20" s="107" t="s">
        <v>0</v>
      </c>
      <c r="F20" s="107" t="s">
        <v>0</v>
      </c>
      <c r="G20" s="70" t="s">
        <v>0</v>
      </c>
      <c r="H20" s="70" t="s">
        <v>0</v>
      </c>
      <c r="I20" s="12"/>
      <c r="J20" s="111"/>
    </row>
    <row r="21" spans="1:10" ht="12.75" customHeight="1">
      <c r="A21" s="60" t="s">
        <v>96</v>
      </c>
      <c r="B21" s="107" t="s">
        <v>0</v>
      </c>
      <c r="C21" s="107" t="s">
        <v>0</v>
      </c>
      <c r="D21" s="107" t="s">
        <v>0</v>
      </c>
      <c r="E21" s="107" t="s">
        <v>0</v>
      </c>
      <c r="F21" s="107" t="s">
        <v>0</v>
      </c>
      <c r="G21" s="70" t="s">
        <v>0</v>
      </c>
      <c r="H21" s="70" t="s">
        <v>0</v>
      </c>
      <c r="I21" s="12"/>
      <c r="J21" s="111"/>
    </row>
    <row r="22" spans="1:10" ht="12.75" customHeight="1">
      <c r="A22" s="60" t="s">
        <v>97</v>
      </c>
      <c r="B22" s="107">
        <v>104.10190000000001</v>
      </c>
      <c r="C22" s="107">
        <v>104.1019</v>
      </c>
      <c r="D22" s="107" t="s">
        <v>0</v>
      </c>
      <c r="E22" s="107" t="s">
        <v>0</v>
      </c>
      <c r="F22" s="107" t="s">
        <v>0</v>
      </c>
      <c r="G22" s="70" t="s">
        <v>0</v>
      </c>
      <c r="H22" s="70">
        <f>-C22</f>
        <v>-104.1019</v>
      </c>
      <c r="I22" s="12"/>
      <c r="J22" s="111"/>
    </row>
    <row r="23" spans="1:10" ht="12.75" customHeight="1">
      <c r="A23" s="60" t="s">
        <v>98</v>
      </c>
      <c r="B23" s="107">
        <v>130.467</v>
      </c>
      <c r="C23" s="107">
        <v>51.655</v>
      </c>
      <c r="D23" s="107" t="s">
        <v>0</v>
      </c>
      <c r="E23" s="107" t="s">
        <v>0</v>
      </c>
      <c r="F23" s="107" t="s">
        <v>0</v>
      </c>
      <c r="G23" s="70" t="s">
        <v>0</v>
      </c>
      <c r="H23" s="70">
        <f>-C23</f>
        <v>-51.655</v>
      </c>
      <c r="I23" s="12"/>
      <c r="J23" s="111"/>
    </row>
    <row r="24" spans="1:10" ht="12.75" customHeight="1">
      <c r="A24" s="60" t="s">
        <v>99</v>
      </c>
      <c r="B24" s="107" t="s">
        <v>0</v>
      </c>
      <c r="C24" s="107" t="s">
        <v>0</v>
      </c>
      <c r="D24" s="107" t="s">
        <v>0</v>
      </c>
      <c r="E24" s="107" t="s">
        <v>0</v>
      </c>
      <c r="F24" s="107" t="s">
        <v>0</v>
      </c>
      <c r="G24" s="70" t="s">
        <v>0</v>
      </c>
      <c r="H24" s="70" t="s">
        <v>0</v>
      </c>
      <c r="I24" s="12"/>
      <c r="J24" s="111"/>
    </row>
    <row r="25" spans="1:10" ht="12.75" customHeight="1">
      <c r="A25" s="155" t="s">
        <v>101</v>
      </c>
      <c r="B25" s="113">
        <v>115.2</v>
      </c>
      <c r="C25" s="113" t="s">
        <v>0</v>
      </c>
      <c r="D25" s="113">
        <v>420.753</v>
      </c>
      <c r="E25" s="113">
        <v>377.368</v>
      </c>
      <c r="F25" s="113">
        <v>43.385</v>
      </c>
      <c r="G25" s="70">
        <f>F25-E25</f>
        <v>-333.983</v>
      </c>
      <c r="H25" s="70">
        <f>D25</f>
        <v>420.753</v>
      </c>
      <c r="I25" s="106"/>
      <c r="J25" s="111"/>
    </row>
    <row r="26" spans="1:10" ht="12.75" customHeight="1">
      <c r="A26" s="60" t="s">
        <v>91</v>
      </c>
      <c r="B26" s="107" t="s">
        <v>0</v>
      </c>
      <c r="C26" s="107" t="s">
        <v>0</v>
      </c>
      <c r="D26" s="107" t="s">
        <v>0</v>
      </c>
      <c r="E26" s="107" t="s">
        <v>0</v>
      </c>
      <c r="F26" s="107" t="s">
        <v>0</v>
      </c>
      <c r="G26" s="70" t="s">
        <v>0</v>
      </c>
      <c r="H26" s="70" t="s">
        <v>0</v>
      </c>
      <c r="I26" s="106"/>
      <c r="J26" s="111"/>
    </row>
    <row r="27" spans="1:10" ht="12.75" customHeight="1">
      <c r="A27" s="60" t="s">
        <v>92</v>
      </c>
      <c r="B27" s="107">
        <v>115.2</v>
      </c>
      <c r="C27" s="107" t="s">
        <v>0</v>
      </c>
      <c r="D27" s="107">
        <v>420.753</v>
      </c>
      <c r="E27" s="107">
        <v>377.368</v>
      </c>
      <c r="F27" s="107">
        <v>43.385</v>
      </c>
      <c r="G27" s="70">
        <f>F27-E27</f>
        <v>-333.983</v>
      </c>
      <c r="H27" s="70">
        <f>D27</f>
        <v>420.753</v>
      </c>
      <c r="I27" s="106"/>
      <c r="J27" s="111"/>
    </row>
    <row r="28" spans="1:10" ht="12.75" customHeight="1">
      <c r="A28" s="60" t="s">
        <v>93</v>
      </c>
      <c r="B28" s="107" t="s">
        <v>0</v>
      </c>
      <c r="C28" s="107" t="s">
        <v>0</v>
      </c>
      <c r="D28" s="107" t="s">
        <v>0</v>
      </c>
      <c r="E28" s="107" t="s">
        <v>0</v>
      </c>
      <c r="F28" s="107" t="s">
        <v>0</v>
      </c>
      <c r="G28" s="70" t="s">
        <v>0</v>
      </c>
      <c r="H28" s="70" t="s">
        <v>0</v>
      </c>
      <c r="I28" s="106"/>
      <c r="J28" s="111"/>
    </row>
    <row r="29" spans="1:10" ht="12.75" customHeight="1">
      <c r="A29" s="60" t="s">
        <v>94</v>
      </c>
      <c r="B29" s="107" t="s">
        <v>0</v>
      </c>
      <c r="C29" s="107" t="s">
        <v>0</v>
      </c>
      <c r="D29" s="107" t="s">
        <v>0</v>
      </c>
      <c r="E29" s="107" t="s">
        <v>0</v>
      </c>
      <c r="F29" s="107" t="s">
        <v>0</v>
      </c>
      <c r="G29" s="70" t="s">
        <v>0</v>
      </c>
      <c r="H29" s="70" t="s">
        <v>0</v>
      </c>
      <c r="I29" s="106"/>
      <c r="J29" s="111"/>
    </row>
    <row r="30" spans="1:10" ht="12.75" customHeight="1">
      <c r="A30" s="60" t="s">
        <v>95</v>
      </c>
      <c r="B30" s="107" t="s">
        <v>0</v>
      </c>
      <c r="C30" s="107" t="s">
        <v>0</v>
      </c>
      <c r="D30" s="107" t="s">
        <v>0</v>
      </c>
      <c r="E30" s="107" t="s">
        <v>0</v>
      </c>
      <c r="F30" s="107" t="s">
        <v>0</v>
      </c>
      <c r="G30" s="70" t="s">
        <v>0</v>
      </c>
      <c r="H30" s="70" t="s">
        <v>0</v>
      </c>
      <c r="I30" s="106"/>
      <c r="J30" s="111"/>
    </row>
    <row r="31" spans="1:10" ht="12.75" customHeight="1">
      <c r="A31" s="60" t="s">
        <v>96</v>
      </c>
      <c r="B31" s="107" t="s">
        <v>0</v>
      </c>
      <c r="C31" s="107" t="s">
        <v>0</v>
      </c>
      <c r="D31" s="107" t="s">
        <v>0</v>
      </c>
      <c r="E31" s="107" t="s">
        <v>0</v>
      </c>
      <c r="F31" s="107" t="s">
        <v>0</v>
      </c>
      <c r="G31" s="70" t="s">
        <v>0</v>
      </c>
      <c r="H31" s="70" t="s">
        <v>0</v>
      </c>
      <c r="I31" s="106"/>
      <c r="J31" s="111"/>
    </row>
    <row r="32" spans="1:10" ht="12.75" customHeight="1">
      <c r="A32" s="60" t="s">
        <v>97</v>
      </c>
      <c r="B32" s="107" t="s">
        <v>0</v>
      </c>
      <c r="C32" s="107" t="s">
        <v>0</v>
      </c>
      <c r="D32" s="107" t="s">
        <v>0</v>
      </c>
      <c r="E32" s="107" t="s">
        <v>0</v>
      </c>
      <c r="F32" s="107" t="s">
        <v>0</v>
      </c>
      <c r="G32" s="70" t="s">
        <v>0</v>
      </c>
      <c r="H32" s="70" t="s">
        <v>0</v>
      </c>
      <c r="I32" s="106"/>
      <c r="J32" s="111"/>
    </row>
    <row r="33" spans="1:10" ht="12.75" customHeight="1">
      <c r="A33" s="60" t="s">
        <v>98</v>
      </c>
      <c r="B33" s="107" t="s">
        <v>0</v>
      </c>
      <c r="C33" s="107" t="s">
        <v>0</v>
      </c>
      <c r="D33" s="107" t="s">
        <v>0</v>
      </c>
      <c r="E33" s="107" t="s">
        <v>0</v>
      </c>
      <c r="F33" s="107" t="s">
        <v>0</v>
      </c>
      <c r="G33" s="70" t="s">
        <v>0</v>
      </c>
      <c r="H33" s="70" t="s">
        <v>0</v>
      </c>
      <c r="I33" s="106"/>
      <c r="J33" s="111"/>
    </row>
    <row r="34" spans="1:10" ht="12.75" customHeight="1">
      <c r="A34" s="60" t="s">
        <v>99</v>
      </c>
      <c r="B34" s="107" t="s">
        <v>0</v>
      </c>
      <c r="C34" s="107" t="s">
        <v>0</v>
      </c>
      <c r="D34" s="107" t="s">
        <v>0</v>
      </c>
      <c r="E34" s="107" t="s">
        <v>0</v>
      </c>
      <c r="F34" s="107" t="s">
        <v>0</v>
      </c>
      <c r="G34" s="70" t="s">
        <v>0</v>
      </c>
      <c r="H34" s="70" t="s">
        <v>0</v>
      </c>
      <c r="I34" s="106"/>
      <c r="J34" s="111"/>
    </row>
    <row r="35" ht="15" customHeight="1">
      <c r="F35" s="9"/>
    </row>
    <row r="36" spans="1:9" ht="15" customHeight="1">
      <c r="A36" s="91" t="s">
        <v>104</v>
      </c>
      <c r="G36" s="12"/>
      <c r="I36" s="2"/>
    </row>
    <row r="37" spans="1:7" ht="12.75" customHeight="1">
      <c r="A37" s="153" t="s">
        <v>19</v>
      </c>
      <c r="G37" s="12"/>
    </row>
    <row r="38" spans="1:9" ht="31.5" customHeight="1">
      <c r="A38" s="57"/>
      <c r="B38" s="151">
        <v>2013</v>
      </c>
      <c r="C38" s="53" t="s">
        <v>20</v>
      </c>
      <c r="D38" s="53" t="s">
        <v>21</v>
      </c>
      <c r="E38" s="151">
        <v>2014</v>
      </c>
      <c r="F38" s="53" t="s">
        <v>16</v>
      </c>
      <c r="G38" s="53" t="s">
        <v>17</v>
      </c>
      <c r="H38" s="56" t="s">
        <v>22</v>
      </c>
      <c r="I38" s="56" t="s">
        <v>23</v>
      </c>
    </row>
    <row r="39" spans="1:14" ht="12.75" customHeight="1">
      <c r="A39" s="42" t="s">
        <v>105</v>
      </c>
      <c r="B39" s="17">
        <v>67334.18303821</v>
      </c>
      <c r="C39" s="17">
        <v>70280.4859214</v>
      </c>
      <c r="D39" s="17">
        <v>70243.80411998</v>
      </c>
      <c r="E39" s="17">
        <v>82534.65401928</v>
      </c>
      <c r="F39" s="17">
        <v>81916.99259441</v>
      </c>
      <c r="G39" s="17">
        <v>83296.66635036</v>
      </c>
      <c r="H39" s="16">
        <f>G39/F39-1</f>
        <v>0.016842338961112535</v>
      </c>
      <c r="I39" s="16">
        <f>G39/E39-1</f>
        <v>0.009232634947521356</v>
      </c>
      <c r="K39" s="122"/>
      <c r="L39" s="122"/>
      <c r="M39" s="122"/>
      <c r="N39" s="122"/>
    </row>
    <row r="40" spans="1:14" ht="12.75" customHeight="1">
      <c r="A40" s="60" t="s">
        <v>106</v>
      </c>
      <c r="B40" s="33">
        <v>30229.96764498</v>
      </c>
      <c r="C40" s="33">
        <v>32306.251907169997</v>
      </c>
      <c r="D40" s="33">
        <v>31372.311837830002</v>
      </c>
      <c r="E40" s="33">
        <v>37501.240316719995</v>
      </c>
      <c r="F40" s="33">
        <v>36517.844393249994</v>
      </c>
      <c r="G40" s="33">
        <v>36719.940601129994</v>
      </c>
      <c r="H40" s="16">
        <f aca="true" t="shared" si="0" ref="H40:H53">G40/F40-1</f>
        <v>0.005534176817878045</v>
      </c>
      <c r="I40" s="16">
        <f aca="true" t="shared" si="1" ref="I40:I53">G40/E40-1</f>
        <v>-0.020833969996497892</v>
      </c>
      <c r="K40" s="122"/>
      <c r="L40" s="122"/>
      <c r="M40" s="122"/>
      <c r="N40" s="122"/>
    </row>
    <row r="41" spans="1:14" ht="12.75" customHeight="1">
      <c r="A41" s="60" t="s">
        <v>107</v>
      </c>
      <c r="B41" s="33">
        <v>28351.13450765</v>
      </c>
      <c r="C41" s="33">
        <v>29295.81499526</v>
      </c>
      <c r="D41" s="33">
        <v>30088.998798940003</v>
      </c>
      <c r="E41" s="33">
        <v>34615.5947059</v>
      </c>
      <c r="F41" s="33">
        <v>34957.32407011</v>
      </c>
      <c r="G41" s="33">
        <v>35484.74187836</v>
      </c>
      <c r="H41" s="16">
        <f t="shared" si="0"/>
        <v>0.01508747658122278</v>
      </c>
      <c r="I41" s="16">
        <f t="shared" si="1"/>
        <v>0.025108543702467623</v>
      </c>
      <c r="K41" s="122"/>
      <c r="L41" s="122"/>
      <c r="M41" s="122"/>
      <c r="N41" s="122"/>
    </row>
    <row r="42" spans="1:14" ht="12.75" customHeight="1">
      <c r="A42" s="60" t="s">
        <v>108</v>
      </c>
      <c r="B42" s="33">
        <v>6033.29587517</v>
      </c>
      <c r="C42" s="33">
        <v>5500.27204387</v>
      </c>
      <c r="D42" s="33">
        <v>5601.48905904</v>
      </c>
      <c r="E42" s="33">
        <v>6252.777393280001</v>
      </c>
      <c r="F42" s="33">
        <v>5805.108411619999</v>
      </c>
      <c r="G42" s="33">
        <v>6070.516480380001</v>
      </c>
      <c r="H42" s="16">
        <f t="shared" si="0"/>
        <v>0.04571974370517151</v>
      </c>
      <c r="I42" s="16">
        <f t="shared" si="1"/>
        <v>-0.029148792838184168</v>
      </c>
      <c r="K42" s="122"/>
      <c r="L42" s="122"/>
      <c r="M42" s="122"/>
      <c r="N42" s="122"/>
    </row>
    <row r="43" spans="1:14" ht="12.75" customHeight="1">
      <c r="A43" s="60" t="s">
        <v>109</v>
      </c>
      <c r="B43" s="33">
        <v>2719.7850104100003</v>
      </c>
      <c r="C43" s="33">
        <v>3178.1469751</v>
      </c>
      <c r="D43" s="33">
        <v>3181.00442417</v>
      </c>
      <c r="E43" s="33">
        <v>4165.04160338</v>
      </c>
      <c r="F43" s="33">
        <v>4636.71571943</v>
      </c>
      <c r="G43" s="33">
        <v>5021.46739049</v>
      </c>
      <c r="H43" s="16">
        <f t="shared" si="0"/>
        <v>0.08297935313301852</v>
      </c>
      <c r="I43" s="16">
        <f t="shared" si="1"/>
        <v>0.20562238475961347</v>
      </c>
      <c r="K43" s="122"/>
      <c r="L43" s="122"/>
      <c r="M43" s="122"/>
      <c r="N43" s="122"/>
    </row>
    <row r="44" spans="1:14" ht="12.75" customHeight="1">
      <c r="A44" s="61" t="s">
        <v>110</v>
      </c>
      <c r="B44" s="17">
        <v>34485.862418690005</v>
      </c>
      <c r="C44" s="17">
        <v>35681.585050860005</v>
      </c>
      <c r="D44" s="17">
        <v>33417.85907719</v>
      </c>
      <c r="E44" s="17">
        <v>36033.658588289996</v>
      </c>
      <c r="F44" s="17">
        <v>35608.22838051</v>
      </c>
      <c r="G44" s="17">
        <v>33884.982746409994</v>
      </c>
      <c r="H44" s="16">
        <f t="shared" si="0"/>
        <v>-0.0483945905897194</v>
      </c>
      <c r="I44" s="16">
        <f t="shared" si="1"/>
        <v>-0.05962968863168017</v>
      </c>
      <c r="K44" s="122"/>
      <c r="L44" s="122"/>
      <c r="M44" s="122"/>
      <c r="N44" s="122"/>
    </row>
    <row r="45" spans="1:14" ht="12.75" customHeight="1">
      <c r="A45" s="60" t="s">
        <v>106</v>
      </c>
      <c r="B45" s="33">
        <v>14289.9706816</v>
      </c>
      <c r="C45" s="33">
        <v>15608.78708709</v>
      </c>
      <c r="D45" s="33">
        <v>13706.20155548</v>
      </c>
      <c r="E45" s="33">
        <v>16204.947857129999</v>
      </c>
      <c r="F45" s="33">
        <v>16310.17403201</v>
      </c>
      <c r="G45" s="33">
        <v>14371.71858742</v>
      </c>
      <c r="H45" s="16">
        <f t="shared" si="0"/>
        <v>-0.1188494641924499</v>
      </c>
      <c r="I45" s="16">
        <f t="shared" si="1"/>
        <v>-0.1131277487513419</v>
      </c>
      <c r="K45" s="122"/>
      <c r="L45" s="122"/>
      <c r="M45" s="122"/>
      <c r="N45" s="4"/>
    </row>
    <row r="46" spans="1:14" ht="12.75" customHeight="1">
      <c r="A46" s="60" t="s">
        <v>107</v>
      </c>
      <c r="B46" s="33">
        <v>14521.07696716</v>
      </c>
      <c r="C46" s="33">
        <v>14669.887842119999</v>
      </c>
      <c r="D46" s="33">
        <v>14329.53080764</v>
      </c>
      <c r="E46" s="33">
        <v>14001.552952760001</v>
      </c>
      <c r="F46" s="33">
        <v>13929.349105280002</v>
      </c>
      <c r="G46" s="33">
        <v>13865.64372235</v>
      </c>
      <c r="H46" s="16">
        <f t="shared" si="0"/>
        <v>-0.004573464448949349</v>
      </c>
      <c r="I46" s="16">
        <f t="shared" si="1"/>
        <v>-0.009706725451708587</v>
      </c>
      <c r="K46" s="122"/>
      <c r="L46" s="122"/>
      <c r="M46" s="122"/>
      <c r="N46" s="4"/>
    </row>
    <row r="47" spans="1:14" ht="12.75" customHeight="1">
      <c r="A47" s="60" t="s">
        <v>108</v>
      </c>
      <c r="B47" s="33">
        <v>5263.489885770001</v>
      </c>
      <c r="C47" s="33">
        <v>4964.3648857299995</v>
      </c>
      <c r="D47" s="33">
        <v>5008.82487404</v>
      </c>
      <c r="E47" s="33">
        <v>5490.10313239</v>
      </c>
      <c r="F47" s="33">
        <v>4995.7787533499995</v>
      </c>
      <c r="G47" s="33">
        <v>5247.61478068</v>
      </c>
      <c r="H47" s="16">
        <f t="shared" si="0"/>
        <v>0.05040976387537732</v>
      </c>
      <c r="I47" s="16">
        <f t="shared" si="1"/>
        <v>-0.04416826894915493</v>
      </c>
      <c r="K47" s="122"/>
      <c r="L47" s="122"/>
      <c r="M47" s="122"/>
      <c r="N47" s="4"/>
    </row>
    <row r="48" spans="1:14" ht="12.75" customHeight="1">
      <c r="A48" s="60" t="s">
        <v>109</v>
      </c>
      <c r="B48" s="33">
        <v>411.32488416</v>
      </c>
      <c r="C48" s="33">
        <v>438.54523592</v>
      </c>
      <c r="D48" s="33">
        <v>373.30184002999994</v>
      </c>
      <c r="E48" s="33">
        <v>337.05464601</v>
      </c>
      <c r="F48" s="33">
        <v>372.92648986999995</v>
      </c>
      <c r="G48" s="33">
        <v>400.00565596</v>
      </c>
      <c r="H48" s="16">
        <f t="shared" si="0"/>
        <v>0.07261261086451576</v>
      </c>
      <c r="I48" s="16">
        <f t="shared" si="1"/>
        <v>0.1867679638753068</v>
      </c>
      <c r="K48" s="122"/>
      <c r="L48" s="122"/>
      <c r="M48" s="122"/>
      <c r="N48" s="4"/>
    </row>
    <row r="49" spans="1:13" ht="12.75" customHeight="1">
      <c r="A49" s="61" t="s">
        <v>111</v>
      </c>
      <c r="B49" s="44">
        <f>+B39-B44</f>
        <v>32848.32061952</v>
      </c>
      <c r="C49" s="44">
        <v>34598.90087054</v>
      </c>
      <c r="D49" s="44">
        <v>36825.94504279001</v>
      </c>
      <c r="E49" s="44">
        <f>+E39-E44</f>
        <v>46500.995430990006</v>
      </c>
      <c r="F49" s="44">
        <f>+F39-F44</f>
        <v>46308.764213899995</v>
      </c>
      <c r="G49" s="44">
        <f>+G39-G44</f>
        <v>49411.683603950005</v>
      </c>
      <c r="H49" s="16">
        <f t="shared" si="0"/>
        <v>0.06700501390444447</v>
      </c>
      <c r="I49" s="16">
        <f t="shared" si="1"/>
        <v>0.06259410462039727</v>
      </c>
      <c r="K49" s="147"/>
      <c r="L49" s="147"/>
      <c r="M49" s="122"/>
    </row>
    <row r="50" spans="1:14" ht="12.75" customHeight="1">
      <c r="A50" s="60" t="s">
        <v>106</v>
      </c>
      <c r="B50" s="33">
        <f>+B40-B45</f>
        <v>15939.99696338</v>
      </c>
      <c r="C50" s="33">
        <v>16697.464820079997</v>
      </c>
      <c r="D50" s="33">
        <v>17666.110282350004</v>
      </c>
      <c r="E50" s="33">
        <f>+E40-E45</f>
        <v>21296.292459589997</v>
      </c>
      <c r="F50" s="33">
        <f>+F40-F45</f>
        <v>20207.670361239994</v>
      </c>
      <c r="G50" s="33">
        <f>+G40-G45</f>
        <v>22348.222013709994</v>
      </c>
      <c r="H50" s="16">
        <f t="shared" si="0"/>
        <v>0.10592768063832625</v>
      </c>
      <c r="I50" s="16">
        <f t="shared" si="1"/>
        <v>0.04939496187498582</v>
      </c>
      <c r="K50" s="126"/>
      <c r="L50" s="126"/>
      <c r="M50" s="122"/>
      <c r="N50" s="126"/>
    </row>
    <row r="51" spans="1:14" ht="12.75" customHeight="1">
      <c r="A51" s="60" t="s">
        <v>107</v>
      </c>
      <c r="B51" s="33">
        <f>+B41-B46</f>
        <v>13830.057540490001</v>
      </c>
      <c r="C51" s="33">
        <v>14625.92715314</v>
      </c>
      <c r="D51" s="33">
        <v>15759.467991300004</v>
      </c>
      <c r="E51" s="33">
        <f>+E41-E46</f>
        <v>20614.04175314</v>
      </c>
      <c r="F51" s="33">
        <f>+F41-F46</f>
        <v>21027.97496483</v>
      </c>
      <c r="G51" s="33">
        <f>+G41-G46</f>
        <v>21619.09815601</v>
      </c>
      <c r="H51" s="16">
        <f t="shared" si="0"/>
        <v>0.028111275202137964</v>
      </c>
      <c r="I51" s="16">
        <f t="shared" si="1"/>
        <v>0.04875591186366468</v>
      </c>
      <c r="J51" s="73"/>
      <c r="K51" s="120"/>
      <c r="L51" s="120"/>
      <c r="M51" s="120"/>
      <c r="N51" s="120"/>
    </row>
    <row r="52" spans="1:14" ht="12.75" customHeight="1">
      <c r="A52" s="60" t="s">
        <v>108</v>
      </c>
      <c r="B52" s="33">
        <f>+B42-B47</f>
        <v>769.8059893999989</v>
      </c>
      <c r="C52" s="33">
        <v>535.9071581400003</v>
      </c>
      <c r="D52" s="33">
        <v>592.6641849999996</v>
      </c>
      <c r="E52" s="33">
        <f>+E42-E47</f>
        <v>762.6742608900013</v>
      </c>
      <c r="F52" s="33">
        <f>+F42-F47</f>
        <v>809.3296582699995</v>
      </c>
      <c r="G52" s="33">
        <f>+G42-G47</f>
        <v>822.9016997000008</v>
      </c>
      <c r="H52" s="16">
        <f t="shared" si="0"/>
        <v>0.016769484833921044</v>
      </c>
      <c r="I52" s="16">
        <f t="shared" si="1"/>
        <v>0.0789687575659328</v>
      </c>
      <c r="J52" s="73"/>
      <c r="K52" s="120"/>
      <c r="L52" s="120"/>
      <c r="M52" s="120"/>
      <c r="N52" s="120"/>
    </row>
    <row r="53" spans="1:14" ht="12.75" customHeight="1">
      <c r="A53" s="60" t="s">
        <v>109</v>
      </c>
      <c r="B53" s="33">
        <f>+B43-B48</f>
        <v>2308.46012625</v>
      </c>
      <c r="C53" s="33">
        <v>2739.60173918</v>
      </c>
      <c r="D53" s="33">
        <v>2807.7025841400005</v>
      </c>
      <c r="E53" s="33">
        <f>+E43-E48</f>
        <v>3827.9869573700003</v>
      </c>
      <c r="F53" s="33">
        <f>+F43-F48</f>
        <v>4263.7892295599995</v>
      </c>
      <c r="G53" s="33">
        <f>+G43-G48</f>
        <v>4621.46173453</v>
      </c>
      <c r="H53" s="16">
        <f t="shared" si="0"/>
        <v>0.08388606605840843</v>
      </c>
      <c r="I53" s="16">
        <f t="shared" si="1"/>
        <v>0.20728251846112689</v>
      </c>
      <c r="J53" s="73"/>
      <c r="K53" s="120"/>
      <c r="L53" s="120"/>
      <c r="M53" s="120"/>
      <c r="N53" s="120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1"/>
      <c r="L55" s="121"/>
      <c r="M55" s="120"/>
      <c r="N55" s="4"/>
    </row>
    <row r="56" spans="1:14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1"/>
      <c r="L56" s="121"/>
      <c r="M56" s="120"/>
      <c r="N56" s="4"/>
    </row>
    <row r="57" spans="1:14" ht="15.75" customHeight="1">
      <c r="A57" s="91" t="s">
        <v>112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53" t="s">
        <v>19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7"/>
      <c r="B59" s="151">
        <v>2013</v>
      </c>
      <c r="C59" s="53" t="s">
        <v>20</v>
      </c>
      <c r="D59" s="53" t="s">
        <v>21</v>
      </c>
      <c r="E59" s="151">
        <v>2014</v>
      </c>
      <c r="F59" s="53" t="s">
        <v>16</v>
      </c>
      <c r="G59" s="53" t="s">
        <v>17</v>
      </c>
      <c r="H59" s="56" t="s">
        <v>22</v>
      </c>
      <c r="I59" s="56" t="s">
        <v>23</v>
      </c>
      <c r="J59" s="65"/>
      <c r="K59" s="121"/>
      <c r="L59" s="121"/>
      <c r="M59" s="120"/>
    </row>
    <row r="60" spans="1:14" ht="12.75" customHeight="1">
      <c r="A60" s="42" t="s">
        <v>113</v>
      </c>
      <c r="B60" s="17">
        <v>53961.59959505</v>
      </c>
      <c r="C60" s="17">
        <v>54813.31335172</v>
      </c>
      <c r="D60" s="17">
        <v>57827.52554743</v>
      </c>
      <c r="E60" s="17">
        <v>78756.32171563999</v>
      </c>
      <c r="F60" s="17">
        <v>78457.12538976</v>
      </c>
      <c r="G60" s="17">
        <v>79471.5116423</v>
      </c>
      <c r="H60" s="16">
        <f>G60/F60-1</f>
        <v>0.012929179440372307</v>
      </c>
      <c r="I60" s="16">
        <f>G60/E60-1</f>
        <v>0.009081047858510827</v>
      </c>
      <c r="J60" s="74"/>
      <c r="K60" s="4"/>
      <c r="L60" s="4"/>
      <c r="M60" s="120"/>
      <c r="N60" s="4"/>
    </row>
    <row r="61" spans="1:14" ht="12.75" customHeight="1">
      <c r="A61" s="60" t="s">
        <v>106</v>
      </c>
      <c r="B61" s="33">
        <v>35589.497712669996</v>
      </c>
      <c r="C61" s="33">
        <v>36225.563392690005</v>
      </c>
      <c r="D61" s="33">
        <v>38619.49698389</v>
      </c>
      <c r="E61" s="33">
        <v>53137.92552443</v>
      </c>
      <c r="F61" s="33">
        <v>53036.914549</v>
      </c>
      <c r="G61" s="33">
        <v>53861.29633524</v>
      </c>
      <c r="H61" s="16">
        <f aca="true" t="shared" si="2" ref="H61:H71">G61/F61-1</f>
        <v>0.015543547230266519</v>
      </c>
      <c r="I61" s="16">
        <f aca="true" t="shared" si="3" ref="I61:I71">G61/E61-1</f>
        <v>0.013613079616317192</v>
      </c>
      <c r="J61" s="74"/>
      <c r="M61" s="120"/>
      <c r="N61" s="4"/>
    </row>
    <row r="62" spans="1:14" ht="12.75" customHeight="1">
      <c r="A62" s="60" t="s">
        <v>107</v>
      </c>
      <c r="B62" s="33">
        <v>18300.016493670002</v>
      </c>
      <c r="C62" s="33">
        <v>18500.32621554</v>
      </c>
      <c r="D62" s="33">
        <v>19112.581263739998</v>
      </c>
      <c r="E62" s="33">
        <v>25106.657938070002</v>
      </c>
      <c r="F62" s="33">
        <v>24945.76223307</v>
      </c>
      <c r="G62" s="33">
        <v>25102.278417920006</v>
      </c>
      <c r="H62" s="16">
        <f t="shared" si="2"/>
        <v>0.0062742594669051854</v>
      </c>
      <c r="I62" s="16">
        <f t="shared" si="3"/>
        <v>-0.00017443660405935812</v>
      </c>
      <c r="J62" s="74"/>
      <c r="M62" s="120"/>
      <c r="N62" s="4"/>
    </row>
    <row r="63" spans="1:14" ht="12.75" customHeight="1">
      <c r="A63" s="60" t="s">
        <v>109</v>
      </c>
      <c r="B63" s="33">
        <v>72.08538871</v>
      </c>
      <c r="C63" s="33">
        <v>87.42374348999999</v>
      </c>
      <c r="D63" s="33">
        <v>95.44729980000001</v>
      </c>
      <c r="E63" s="33">
        <v>511.7382531399999</v>
      </c>
      <c r="F63" s="33">
        <v>474.4486076899999</v>
      </c>
      <c r="G63" s="33">
        <v>507.93688914</v>
      </c>
      <c r="H63" s="16">
        <f t="shared" si="2"/>
        <v>0.07058358040726098</v>
      </c>
      <c r="I63" s="16">
        <f t="shared" si="3"/>
        <v>-0.007428336608949926</v>
      </c>
      <c r="J63" s="74"/>
      <c r="M63" s="120"/>
      <c r="N63" s="4"/>
    </row>
    <row r="64" spans="1:14" ht="12.75" customHeight="1">
      <c r="A64" s="61" t="s">
        <v>110</v>
      </c>
      <c r="B64" s="17">
        <v>25037.123758519996</v>
      </c>
      <c r="C64" s="17">
        <v>24878.31960075</v>
      </c>
      <c r="D64" s="17">
        <v>25926.0951265</v>
      </c>
      <c r="E64" s="17">
        <v>33363.15788411</v>
      </c>
      <c r="F64" s="17">
        <v>32941.43320477</v>
      </c>
      <c r="G64" s="17">
        <v>32909.8989535</v>
      </c>
      <c r="H64" s="16">
        <f t="shared" si="2"/>
        <v>-0.0009572823099097683</v>
      </c>
      <c r="I64" s="16">
        <f t="shared" si="3"/>
        <v>-0.013585612374716893</v>
      </c>
      <c r="J64" s="74"/>
      <c r="M64" s="120"/>
      <c r="N64" s="4"/>
    </row>
    <row r="65" spans="1:14" ht="12.75" customHeight="1">
      <c r="A65" s="60" t="s">
        <v>106</v>
      </c>
      <c r="B65" s="33">
        <v>15783.563455059999</v>
      </c>
      <c r="C65" s="33">
        <v>15582.23318553</v>
      </c>
      <c r="D65" s="33">
        <v>16354.534146959997</v>
      </c>
      <c r="E65" s="33">
        <v>21916.231668760007</v>
      </c>
      <c r="F65" s="33">
        <v>21627.926950279998</v>
      </c>
      <c r="G65" s="33">
        <v>21653.310302280002</v>
      </c>
      <c r="H65" s="16">
        <f t="shared" si="2"/>
        <v>0.0011736377720508173</v>
      </c>
      <c r="I65" s="16">
        <f t="shared" si="3"/>
        <v>-0.01199665026605734</v>
      </c>
      <c r="J65" s="74"/>
      <c r="K65" s="12"/>
      <c r="L65" s="12"/>
      <c r="M65" s="120"/>
      <c r="N65" s="4"/>
    </row>
    <row r="66" spans="1:14" ht="12.75" customHeight="1">
      <c r="A66" s="60" t="s">
        <v>107</v>
      </c>
      <c r="B66" s="33">
        <v>9248.53188656</v>
      </c>
      <c r="C66" s="33">
        <v>9291.23078262</v>
      </c>
      <c r="D66" s="33">
        <v>9558.00575998</v>
      </c>
      <c r="E66" s="33">
        <v>11289.14837355</v>
      </c>
      <c r="F66" s="33">
        <v>11164.28794266</v>
      </c>
      <c r="G66" s="33">
        <v>11098.56900605</v>
      </c>
      <c r="H66" s="16">
        <f t="shared" si="2"/>
        <v>-0.005886531854743748</v>
      </c>
      <c r="I66" s="16">
        <f t="shared" si="3"/>
        <v>-0.016881642546794695</v>
      </c>
      <c r="J66" s="74"/>
      <c r="K66" s="12"/>
      <c r="L66" s="12"/>
      <c r="M66" s="120"/>
      <c r="N66" s="4"/>
    </row>
    <row r="67" spans="1:13" ht="12.75" customHeight="1">
      <c r="A67" s="60" t="s">
        <v>109</v>
      </c>
      <c r="B67" s="33">
        <v>5.0284169</v>
      </c>
      <c r="C67" s="33">
        <v>4.8556326</v>
      </c>
      <c r="D67" s="33">
        <v>13.555219560000001</v>
      </c>
      <c r="E67" s="33">
        <v>157.7778418</v>
      </c>
      <c r="F67" s="33">
        <v>149.21831183</v>
      </c>
      <c r="G67" s="33">
        <v>158.01964517</v>
      </c>
      <c r="H67" s="16">
        <f t="shared" si="2"/>
        <v>0.05898293066086335</v>
      </c>
      <c r="I67" s="16">
        <f t="shared" si="3"/>
        <v>0.0015325559485501739</v>
      </c>
      <c r="J67" s="74"/>
      <c r="K67" s="131"/>
      <c r="M67" s="120"/>
    </row>
    <row r="68" spans="1:13" ht="12.75" customHeight="1">
      <c r="A68" s="61" t="s">
        <v>111</v>
      </c>
      <c r="B68" s="17">
        <f>+B60-B64</f>
        <v>28924.475836530004</v>
      </c>
      <c r="C68" s="17">
        <v>29934.993750969996</v>
      </c>
      <c r="D68" s="17">
        <v>31901.43042093</v>
      </c>
      <c r="E68" s="17">
        <f>+E60-E64</f>
        <v>45393.16383152999</v>
      </c>
      <c r="F68" s="17">
        <f>+F60-F64</f>
        <v>45515.692184989995</v>
      </c>
      <c r="G68" s="17">
        <f>+G60-G64</f>
        <v>46561.6126888</v>
      </c>
      <c r="H68" s="16">
        <f t="shared" si="2"/>
        <v>0.022979338632466817</v>
      </c>
      <c r="I68" s="16">
        <f t="shared" si="3"/>
        <v>0.025740634902791326</v>
      </c>
      <c r="J68" s="74"/>
      <c r="K68" s="12"/>
      <c r="L68" s="12"/>
      <c r="M68" s="120"/>
    </row>
    <row r="69" spans="1:15" ht="12.75" customHeight="1">
      <c r="A69" s="60" t="s">
        <v>106</v>
      </c>
      <c r="B69" s="33">
        <f>+B61-B65</f>
        <v>19805.934257609995</v>
      </c>
      <c r="C69" s="33">
        <v>20643.330207160005</v>
      </c>
      <c r="D69" s="33">
        <v>22264.962836930004</v>
      </c>
      <c r="E69" s="33">
        <f>+E61-E65</f>
        <v>31221.693855669993</v>
      </c>
      <c r="F69" s="33">
        <f aca="true" t="shared" si="4" ref="F69:G71">+F61-F65</f>
        <v>31408.987598720003</v>
      </c>
      <c r="G69" s="33">
        <f t="shared" si="4"/>
        <v>32207.986032959994</v>
      </c>
      <c r="H69" s="16">
        <f t="shared" si="2"/>
        <v>0.025438528756417167</v>
      </c>
      <c r="I69" s="16">
        <f t="shared" si="3"/>
        <v>0.03158996375563028</v>
      </c>
      <c r="J69" s="74"/>
      <c r="K69" s="12"/>
      <c r="L69" s="12"/>
      <c r="M69" s="120"/>
      <c r="N69" s="12"/>
      <c r="O69" s="12"/>
    </row>
    <row r="70" spans="1:15" ht="12.75" customHeight="1">
      <c r="A70" s="60" t="s">
        <v>107</v>
      </c>
      <c r="B70" s="33">
        <f>+B62-B66</f>
        <v>9051.484607110002</v>
      </c>
      <c r="C70" s="33">
        <v>9209.095432920001</v>
      </c>
      <c r="D70" s="33">
        <v>9554.575503759997</v>
      </c>
      <c r="E70" s="33">
        <f>+E62-E66</f>
        <v>13817.509564520002</v>
      </c>
      <c r="F70" s="33">
        <f t="shared" si="4"/>
        <v>13781.47429041</v>
      </c>
      <c r="G70" s="33">
        <f t="shared" si="4"/>
        <v>14003.709411870006</v>
      </c>
      <c r="H70" s="16">
        <f t="shared" si="2"/>
        <v>0.01612564205954725</v>
      </c>
      <c r="I70" s="16">
        <f t="shared" si="3"/>
        <v>0.013475644542206178</v>
      </c>
      <c r="J70" s="74"/>
      <c r="K70" s="12"/>
      <c r="L70" s="12"/>
      <c r="M70" s="120"/>
      <c r="N70" s="12"/>
      <c r="O70" s="12"/>
    </row>
    <row r="71" spans="1:15" ht="12.75" customHeight="1">
      <c r="A71" s="60" t="s">
        <v>109</v>
      </c>
      <c r="B71" s="33">
        <f>+B63-B67</f>
        <v>67.05697181000001</v>
      </c>
      <c r="C71" s="33">
        <v>82.56811088999999</v>
      </c>
      <c r="D71" s="33">
        <v>81.89208024000001</v>
      </c>
      <c r="E71" s="33">
        <f>+E63-E67</f>
        <v>353.96041133999995</v>
      </c>
      <c r="F71" s="33">
        <f t="shared" si="4"/>
        <v>325.2302958599999</v>
      </c>
      <c r="G71" s="33">
        <f t="shared" si="4"/>
        <v>349.91724397</v>
      </c>
      <c r="H71" s="16">
        <f t="shared" si="2"/>
        <v>0.07590605310837018</v>
      </c>
      <c r="I71" s="16">
        <f t="shared" si="3"/>
        <v>-0.011422654173933067</v>
      </c>
      <c r="J71" s="74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2"/>
      <c r="I72" s="77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1"/>
      <c r="M77" s="12"/>
    </row>
    <row r="78" spans="2:13" ht="11.25">
      <c r="B78" s="64"/>
      <c r="C78" s="64"/>
      <c r="D78" s="64"/>
      <c r="E78" s="64"/>
      <c r="F78" s="64"/>
      <c r="I78" s="33"/>
      <c r="K78" s="131"/>
      <c r="M78" s="12"/>
    </row>
    <row r="79" spans="3:11" ht="12.75">
      <c r="C79" s="12"/>
      <c r="D79" s="12"/>
      <c r="E79" s="12"/>
      <c r="F79" s="12"/>
      <c r="K79" s="131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2015-03-04T05:01:17Z</cp:lastPrinted>
  <dcterms:created xsi:type="dcterms:W3CDTF">2008-11-05T07:26:31Z</dcterms:created>
  <dcterms:modified xsi:type="dcterms:W3CDTF">2015-03-12T02:56:36Z</dcterms:modified>
  <cp:category/>
  <cp:version/>
  <cp:contentType/>
  <cp:contentStatus/>
</cp:coreProperties>
</file>