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Мазмуну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'1.3.'!$A$3:$M$40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<sst xmlns="http://schemas.openxmlformats.org/spreadsheetml/2006/main" count="448" uniqueCount="75">
  <si>
    <t>в том числе</t>
  </si>
  <si>
    <t xml:space="preserve">Транспорт 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</si>
  <si>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</si>
  <si>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</si>
  <si>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</si>
  <si>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</si>
  <si>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</si>
  <si>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</si>
  <si>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</si>
  <si>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</si>
  <si>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</si>
  <si>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</si>
  <si>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</si>
  <si>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Мазмуну</t>
  </si>
  <si>
    <t>Микрофинансылык уюмдардын статистикасы</t>
  </si>
  <si>
    <t>Микрофинансылык уюмдардын улуттук валютадагы насыялары, тармактык бөлүнүштө (мезгилдин аягына карата)</t>
  </si>
  <si>
    <t>Микрофинансылык уюмдардын улуттук валютадагы насыялары, тармактык бөлүнүштө (мезгил ичинде)</t>
  </si>
  <si>
    <t>Берилген мөөнөтүнө жараша микрофинансылык уюмдардын улуттук валютадагы насыялары (мезгил ичинде)</t>
  </si>
  <si>
    <t>Микрофинансылык уюмдардын улуттук валютада берилген насыяларынын орточо салмактанган пайыздык чени (мезгилдин аягына карата)</t>
  </si>
  <si>
    <t>Кредиттик союздардын статистикасы</t>
  </si>
  <si>
    <t>Кредиттик союздардын улуттук валютадагы насыялары, тармактык бөлүнүштө (мезгилдин аягына карата)</t>
  </si>
  <si>
    <t>Кредиттик союздардын улуттук валютадагы насыялары, тармактык бөлүнүштө (мезгил ичинде)</t>
  </si>
  <si>
    <t>Берилген мөөнөтүнө жараша кредиттик союздардын улуттук валютадагы насыялары (мезгил ичинде)</t>
  </si>
  <si>
    <t>Кредиттик союздардын улуттук валютада берилген насыяларынын орточо салмактанган пайыздык чени (мезгилдин аягына карата)</t>
  </si>
  <si>
    <t>Мазмунуна кайра кайтуу</t>
  </si>
  <si>
    <t>"Статистика" бөлүмү / "БФКМ статистикасы" / "Банктык эмес финансылык кредиттик мекемелердин статистикасы"</t>
  </si>
  <si>
    <t>Таблица 1.1. Микрофинансылык уюмдардын улуттук валютадагы насыялары, тармактык бөлүнүштө (мезгилдин аягына карата)</t>
  </si>
  <si>
    <t>Таблица 1.2. Микрофинансылык уюмдардын улуттук валютадагы насыялары, тармактык бөлүнүштө (мезгил ичинде)</t>
  </si>
  <si>
    <t>Таблица 1.3. Берилген мөөнөтүнө жараша микрофинансылык уюмдардын улуттук валютадагы насыялары (мезгил ичинде)</t>
  </si>
  <si>
    <t>Таблица 1.4. Микрофинансылык уюмдардын улуттук валютада берилген насыяларынын орточо салмактанган пайыздык чени (мезгилдин аягына карата)</t>
  </si>
  <si>
    <t>Таблица 2.1. Кредиттик союздардын улуттук валютадагы насыялары, тармактык бөлүнүштө (мезгилдин аягына карата)</t>
  </si>
  <si>
    <t>Таблица 2.2. Кредиттик союздардын улуттук валютадагы насыялары, тармактык бөлүнүштө (мезгил ичинде)</t>
  </si>
  <si>
    <t>Таблица 2.3. Берилген мөөнөтүнө жараша кредиттик союздардын улуттук валютадагы насыялары (мезгил ичинде)</t>
  </si>
  <si>
    <t>Таблица 2.4. Кредиттик союздардын улуттук валютада берилген насыяларынын орточо салмактанган пайыздык чени (мезгилдин аягына карата)</t>
  </si>
  <si>
    <t>тыс. сом</t>
  </si>
  <si>
    <t xml:space="preserve"> пайыздык өлчөмдө</t>
  </si>
  <si>
    <t>Мезгил</t>
  </si>
  <si>
    <t xml:space="preserve">Баардыгы насыялар </t>
  </si>
  <si>
    <t xml:space="preserve"> анын ичинде</t>
  </si>
  <si>
    <t xml:space="preserve">өнөр жай </t>
  </si>
  <si>
    <t xml:space="preserve">Өнөр жай </t>
  </si>
  <si>
    <t>Айыл чарба</t>
  </si>
  <si>
    <t>Байланыш</t>
  </si>
  <si>
    <t>Соода жана коммерция</t>
  </si>
  <si>
    <t>Даярдоо жана кайра иштетуу</t>
  </si>
  <si>
    <t>Курулуш жана ипотека</t>
  </si>
  <si>
    <t>Тейлөө</t>
  </si>
  <si>
    <t>Керек-жарак насылары</t>
  </si>
  <si>
    <t>Финансылык кредиттик мекемелерге насыялар</t>
  </si>
  <si>
    <t>Башкалар</t>
  </si>
  <si>
    <t>I жарым жылдык</t>
  </si>
  <si>
    <t xml:space="preserve">II жарым жылдык </t>
  </si>
  <si>
    <t>3-чейрек</t>
  </si>
  <si>
    <t>4-чейрек</t>
  </si>
  <si>
    <t>1-чейрек</t>
  </si>
  <si>
    <t>2-чейрек</t>
  </si>
  <si>
    <t>анын ичинде мөөнөтүнө жараша</t>
  </si>
  <si>
    <t>5 жылдан өйдө</t>
  </si>
  <si>
    <t>0 - 1 ай</t>
  </si>
  <si>
    <t>1 - 3 ай</t>
  </si>
  <si>
    <t xml:space="preserve"> 3 - 6 ай</t>
  </si>
  <si>
    <t>6 - 12 ай</t>
  </si>
  <si>
    <t>1 - 2 жыл</t>
  </si>
  <si>
    <t>2 - 3 жыл</t>
  </si>
  <si>
    <t>3 - 5 жыл</t>
  </si>
  <si>
    <t>Орточо салмактан-ган чен</t>
  </si>
  <si>
    <t>Баардыгы насыялар</t>
  </si>
  <si>
    <t xml:space="preserve"> анын ичинде мөөнөтүнө жараша</t>
  </si>
  <si>
    <t>анын ичинде</t>
  </si>
  <si>
    <t>2010*</t>
  </si>
  <si>
    <t>2012**</t>
  </si>
  <si>
    <t>2012*</t>
  </si>
  <si>
    <t>* - 2010-ж. 2- чейрегинен тартып МФУдын берилген кредиттери боюнча маалымат Улуттук банк Башкармасынын 2012-жылдын 18-январындагы №2/2 токтомуна ылайык берилет</t>
  </si>
  <si>
    <t>** - 2012-ж.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</si>
  <si>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* - 2012-ж. 3-чейрегинен тартып ММРОнун чейректик негизде берилүүсү Улуттук банк Башкармасынын 2012-жылдын 18-январындагы №2/2 токтому менен бекитилген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</si>
</sst>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8"/>
      <name val="Arial"/>
      <family val="2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2" fillId="0" borderId="1">
      <alignment/>
      <protection hidden="1"/>
    </xf>
    <xf numFmtId="0" fontId="43" fillId="30" borderId="1" applyNumberFormat="0" applyFont="0" applyBorder="0" applyAlignment="0" applyProtection="0"/>
    <xf numFmtId="0" fontId="42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4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210" fontId="44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7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9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1" fillId="0" borderId="0">
      <alignment/>
      <protection/>
    </xf>
    <xf numFmtId="0" fontId="0" fillId="0" borderId="0">
      <alignment/>
      <protection/>
    </xf>
    <xf numFmtId="187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9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50" fillId="0" borderId="0">
      <alignment/>
      <protection/>
    </xf>
    <xf numFmtId="0" fontId="51" fillId="0" borderId="1" applyNumberFormat="0" applyFill="0" applyBorder="0" applyAlignment="0" applyProtection="0"/>
    <xf numFmtId="0" fontId="13" fillId="0" borderId="0">
      <alignment/>
      <protection/>
    </xf>
    <xf numFmtId="0" fontId="52" fillId="0" borderId="0">
      <alignment/>
      <protection/>
    </xf>
    <xf numFmtId="208" fontId="48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30" borderId="1">
      <alignment/>
      <protection/>
    </xf>
    <xf numFmtId="0" fontId="44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19" fillId="35" borderId="0" applyNumberFormat="0" applyBorder="0" applyAlignment="0" applyProtection="0"/>
    <xf numFmtId="0" fontId="70" fillId="36" borderId="0" applyNumberFormat="0" applyBorder="0" applyAlignment="0" applyProtection="0"/>
    <xf numFmtId="0" fontId="19" fillId="29" borderId="0" applyNumberFormat="0" applyBorder="0" applyAlignment="0" applyProtection="0"/>
    <xf numFmtId="0" fontId="70" fillId="37" borderId="0" applyNumberFormat="0" applyBorder="0" applyAlignment="0" applyProtection="0"/>
    <xf numFmtId="0" fontId="19" fillId="13" borderId="0" applyNumberFormat="0" applyBorder="0" applyAlignment="0" applyProtection="0"/>
    <xf numFmtId="0" fontId="70" fillId="38" borderId="0" applyNumberFormat="0" applyBorder="0" applyAlignment="0" applyProtection="0"/>
    <xf numFmtId="0" fontId="19" fillId="39" borderId="0" applyNumberFormat="0" applyBorder="0" applyAlignment="0" applyProtection="0"/>
    <xf numFmtId="0" fontId="70" fillId="40" borderId="0" applyNumberFormat="0" applyBorder="0" applyAlignment="0" applyProtection="0"/>
    <xf numFmtId="0" fontId="19" fillId="21" borderId="0" applyNumberFormat="0" applyBorder="0" applyAlignment="0" applyProtection="0"/>
    <xf numFmtId="0" fontId="70" fillId="41" borderId="0" applyNumberFormat="0" applyBorder="0" applyAlignment="0" applyProtection="0"/>
    <xf numFmtId="0" fontId="19" fillId="27" borderId="0" applyNumberFormat="0" applyBorder="0" applyAlignment="0" applyProtection="0"/>
    <xf numFmtId="0" fontId="72" fillId="42" borderId="12" applyNumberFormat="0" applyAlignment="0" applyProtection="0"/>
    <xf numFmtId="0" fontId="31" fillId="32" borderId="2" applyNumberFormat="0" applyAlignment="0" applyProtection="0"/>
    <xf numFmtId="0" fontId="73" fillId="43" borderId="13" applyNumberFormat="0" applyAlignment="0" applyProtection="0"/>
    <xf numFmtId="0" fontId="34" fillId="44" borderId="9" applyNumberFormat="0" applyAlignment="0" applyProtection="0"/>
    <xf numFmtId="0" fontId="74" fillId="43" borderId="12" applyNumberFormat="0" applyAlignment="0" applyProtection="0"/>
    <xf numFmtId="0" fontId="54" fillId="44" borderId="2" applyNumberFormat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6" fillId="0" borderId="14" applyNumberFormat="0" applyFill="0" applyAlignment="0" applyProtection="0"/>
    <xf numFmtId="0" fontId="55" fillId="0" borderId="15" applyNumberFormat="0" applyFill="0" applyAlignment="0" applyProtection="0"/>
    <xf numFmtId="0" fontId="77" fillId="0" borderId="16" applyNumberFormat="0" applyFill="0" applyAlignment="0" applyProtection="0"/>
    <xf numFmtId="0" fontId="56" fillId="0" borderId="17" applyNumberFormat="0" applyFill="0" applyAlignment="0" applyProtection="0"/>
    <xf numFmtId="0" fontId="78" fillId="0" borderId="18" applyNumberFormat="0" applyFill="0" applyAlignment="0" applyProtection="0"/>
    <xf numFmtId="0" fontId="57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Protection="0">
      <alignment/>
    </xf>
    <xf numFmtId="0" fontId="59" fillId="0" borderId="0" applyProtection="0">
      <alignment/>
    </xf>
    <xf numFmtId="0" fontId="79" fillId="0" borderId="20" applyNumberFormat="0" applyFill="0" applyAlignment="0" applyProtection="0"/>
    <xf numFmtId="0" fontId="36" fillId="0" borderId="21" applyNumberFormat="0" applyFill="0" applyAlignment="0" applyProtection="0"/>
    <xf numFmtId="0" fontId="41" fillId="0" borderId="10" applyProtection="0">
      <alignment/>
    </xf>
    <xf numFmtId="0" fontId="80" fillId="45" borderId="22" applyNumberFormat="0" applyAlignment="0" applyProtection="0"/>
    <xf numFmtId="0" fontId="22" fillId="31" borderId="3" applyNumberFormat="0" applyAlignment="0" applyProtection="0"/>
    <xf numFmtId="0" fontId="8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61" fillId="32" borderId="0" applyNumberFormat="0" applyBorder="0" applyAlignment="0" applyProtection="0"/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  <xf numFmtId="0" fontId="2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2" fillId="0" borderId="0">
      <alignment/>
      <protection/>
    </xf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1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8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5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89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0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90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0" fontId="40" fillId="0" borderId="0" xfId="0" applyFont="1" applyAlignment="1">
      <alignment horizontal="left" vertical="top" wrapText="1" readingOrder="1"/>
    </xf>
    <xf numFmtId="4" fontId="69" fillId="0" borderId="0" xfId="272" applyNumberFormat="1" applyBorder="1" applyAlignment="1">
      <alignment vertical="top"/>
      <protection/>
    </xf>
    <xf numFmtId="198" fontId="69" fillId="0" borderId="0" xfId="272" applyNumberFormat="1" applyBorder="1" applyAlignment="1">
      <alignment vertical="top"/>
      <protection/>
    </xf>
    <xf numFmtId="198" fontId="69" fillId="0" borderId="0" xfId="272" applyNumberFormat="1" applyBorder="1" applyAlignment="1">
      <alignment vertical="center"/>
      <protection/>
    </xf>
    <xf numFmtId="4" fontId="69" fillId="0" borderId="0" xfId="272" applyNumberFormat="1" applyAlignment="1">
      <alignment vertical="top"/>
      <protection/>
    </xf>
    <xf numFmtId="4" fontId="69" fillId="0" borderId="0" xfId="272" applyNumberFormat="1" applyBorder="1" applyAlignment="1">
      <alignment vertical="center"/>
      <protection/>
    </xf>
    <xf numFmtId="4" fontId="69" fillId="0" borderId="0" xfId="272" applyNumberFormat="1" applyBorder="1">
      <alignment/>
      <protection/>
    </xf>
    <xf numFmtId="0" fontId="69" fillId="0" borderId="0" xfId="272">
      <alignment/>
      <protection/>
    </xf>
    <xf numFmtId="0" fontId="79" fillId="0" borderId="0" xfId="272" applyFont="1">
      <alignment/>
      <protection/>
    </xf>
    <xf numFmtId="4" fontId="69" fillId="0" borderId="0" xfId="272" applyNumberFormat="1">
      <alignment/>
      <protection/>
    </xf>
    <xf numFmtId="4" fontId="79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4" fillId="0" borderId="26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4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6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50" borderId="27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4" fontId="13" fillId="0" borderId="0" xfId="0" applyNumberFormat="1" applyFont="1" applyAlignment="1">
      <alignment horizontal="right" vertical="top"/>
    </xf>
    <xf numFmtId="10" fontId="1" fillId="0" borderId="27" xfId="270" applyNumberFormat="1" applyFont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0" fontId="64" fillId="0" borderId="0" xfId="0" applyFont="1" applyFill="1" applyAlignment="1">
      <alignment/>
    </xf>
    <xf numFmtId="10" fontId="1" fillId="50" borderId="27" xfId="391" applyNumberFormat="1" applyFont="1" applyFill="1" applyBorder="1" applyAlignment="1">
      <alignment/>
    </xf>
    <xf numFmtId="10" fontId="1" fillId="50" borderId="27" xfId="391" applyNumberFormat="1" applyFont="1" applyFill="1" applyBorder="1" applyAlignment="1">
      <alignment horizontal="right"/>
    </xf>
    <xf numFmtId="10" fontId="1" fillId="0" borderId="27" xfId="391" applyNumberFormat="1" applyFont="1" applyFill="1" applyBorder="1" applyAlignment="1">
      <alignment/>
    </xf>
    <xf numFmtId="0" fontId="65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35" t="s">
        <v>13</v>
      </c>
      <c r="B1" s="135"/>
    </row>
    <row r="2" spans="1:2" ht="15.75">
      <c r="A2" s="99"/>
      <c r="B2" s="99"/>
    </row>
    <row r="3" spans="1:2" ht="15">
      <c r="A3" s="100" t="s">
        <v>10</v>
      </c>
      <c r="B3" s="2" t="s">
        <v>14</v>
      </c>
    </row>
    <row r="4" ht="15">
      <c r="A4" s="101"/>
    </row>
    <row r="5" spans="1:2" ht="15">
      <c r="A5" s="102" t="s">
        <v>3</v>
      </c>
      <c r="B5" s="11" t="s">
        <v>15</v>
      </c>
    </row>
    <row r="6" spans="1:2" ht="15">
      <c r="A6" s="102" t="s">
        <v>2</v>
      </c>
      <c r="B6" s="11" t="s">
        <v>16</v>
      </c>
    </row>
    <row r="7" spans="1:2" ht="15">
      <c r="A7" s="102" t="s">
        <v>4</v>
      </c>
      <c r="B7" s="11" t="s">
        <v>17</v>
      </c>
    </row>
    <row r="8" spans="1:2" ht="15">
      <c r="A8" s="102" t="s">
        <v>5</v>
      </c>
      <c r="B8" s="11" t="s">
        <v>18</v>
      </c>
    </row>
    <row r="9" spans="1:2" ht="15">
      <c r="A9" s="102"/>
      <c r="B9" s="11"/>
    </row>
    <row r="10" ht="15">
      <c r="A10" s="101"/>
    </row>
    <row r="11" spans="1:2" ht="15">
      <c r="A11" s="100" t="s">
        <v>11</v>
      </c>
      <c r="B11" s="2" t="s">
        <v>19</v>
      </c>
    </row>
    <row r="12" ht="15">
      <c r="A12" s="101"/>
    </row>
    <row r="13" spans="1:2" ht="15">
      <c r="A13" s="102" t="s">
        <v>6</v>
      </c>
      <c r="B13" s="11" t="s">
        <v>20</v>
      </c>
    </row>
    <row r="14" spans="1:2" ht="15">
      <c r="A14" s="102" t="s">
        <v>7</v>
      </c>
      <c r="B14" s="11" t="s">
        <v>21</v>
      </c>
    </row>
    <row r="15" spans="1:2" ht="15">
      <c r="A15" s="102" t="s">
        <v>8</v>
      </c>
      <c r="B15" s="11" t="s">
        <v>22</v>
      </c>
    </row>
    <row r="16" spans="1:2" ht="15">
      <c r="A16" s="102" t="s">
        <v>9</v>
      </c>
      <c r="B16" s="11" t="s">
        <v>23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56"/>
  <sheetViews>
    <sheetView workbookViewId="0" topLeftCell="A1">
      <pane ySplit="9" topLeftCell="A21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12.375" style="1" customWidth="1"/>
    <col min="2" max="2" width="8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26</v>
      </c>
      <c r="B5" s="21"/>
    </row>
    <row r="6" spans="1:2" ht="12.75" customHeight="1">
      <c r="A6" s="21"/>
      <c r="B6" s="21"/>
    </row>
    <row r="7" spans="1:3" ht="12.75" customHeight="1">
      <c r="A7" s="98" t="s">
        <v>34</v>
      </c>
      <c r="B7" s="8"/>
      <c r="C7" s="27"/>
    </row>
    <row r="8" spans="1:14" ht="12.75" customHeight="1">
      <c r="A8" s="138" t="s">
        <v>36</v>
      </c>
      <c r="B8" s="139"/>
      <c r="C8" s="136" t="s">
        <v>37</v>
      </c>
      <c r="D8" s="142" t="s">
        <v>38</v>
      </c>
      <c r="E8" s="143"/>
      <c r="F8" s="143"/>
      <c r="G8" s="143"/>
      <c r="H8" s="143"/>
      <c r="I8" s="143"/>
      <c r="J8" s="143"/>
      <c r="K8" s="143"/>
      <c r="L8" s="143"/>
      <c r="M8" s="143"/>
      <c r="N8" s="144"/>
    </row>
    <row r="9" spans="1:14" ht="51">
      <c r="A9" s="140"/>
      <c r="B9" s="141"/>
      <c r="C9" s="137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51</v>
      </c>
      <c r="B11" s="20" t="s">
        <v>69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6">
        <v>483278.48</v>
      </c>
      <c r="N11" s="55">
        <v>502722.82</v>
      </c>
    </row>
    <row r="12" spans="1:14" ht="12.75" customHeight="1">
      <c r="A12" s="5" t="s">
        <v>50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6">
        <v>743167.53</v>
      </c>
      <c r="N12" s="33">
        <v>713801.63</v>
      </c>
    </row>
    <row r="13" spans="1:14" ht="12.75" customHeight="1">
      <c r="A13" s="5" t="s">
        <v>51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50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5" t="s">
        <v>52</v>
      </c>
      <c r="B15" s="20" t="s">
        <v>70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6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5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54</v>
      </c>
      <c r="B17" s="124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5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5" t="s">
        <v>52</v>
      </c>
      <c r="B19" s="20">
        <v>2013</v>
      </c>
      <c r="C19" s="33">
        <f>D19+E19+F19+G19+H19+I19+J19+K19+L19+M19+N19</f>
        <v>16881447.396314092</v>
      </c>
      <c r="D19" s="46">
        <v>183007.91</v>
      </c>
      <c r="E19" s="46">
        <v>7150266.21</v>
      </c>
      <c r="F19" s="46">
        <v>166576.68128</v>
      </c>
      <c r="G19" s="46">
        <v>1260.5</v>
      </c>
      <c r="H19" s="46">
        <v>3415855.370223001</v>
      </c>
      <c r="I19" s="46">
        <v>13122.871</v>
      </c>
      <c r="J19" s="46">
        <v>582160.893989706</v>
      </c>
      <c r="K19" s="46">
        <v>1034616.9859054531</v>
      </c>
      <c r="L19" s="33">
        <v>1411130.74</v>
      </c>
      <c r="M19" s="46">
        <v>972216.0518055159</v>
      </c>
      <c r="N19" s="46">
        <v>1951233.1821104146</v>
      </c>
    </row>
    <row r="20" spans="1:14" ht="12.75" customHeight="1">
      <c r="A20" s="5" t="s">
        <v>53</v>
      </c>
      <c r="B20" s="20">
        <v>2013</v>
      </c>
      <c r="C20" s="33">
        <f>D20+E20+F20+G20+H20+I20+J20+K20+L20+M20+N20</f>
        <v>17650404.253722</v>
      </c>
      <c r="D20" s="46">
        <v>173524.9360335538</v>
      </c>
      <c r="E20" s="46">
        <v>7353265.0041499995</v>
      </c>
      <c r="F20" s="46">
        <v>186394.48847</v>
      </c>
      <c r="G20" s="46">
        <v>970.33</v>
      </c>
      <c r="H20" s="46">
        <v>3595330.6271150005</v>
      </c>
      <c r="I20" s="46">
        <v>15171.76442</v>
      </c>
      <c r="J20" s="46">
        <v>580359.0690499999</v>
      </c>
      <c r="K20" s="46">
        <v>1166224.46708</v>
      </c>
      <c r="L20" s="46">
        <v>1567701.595724349</v>
      </c>
      <c r="M20" s="46">
        <v>1020106.9380614101</v>
      </c>
      <c r="N20" s="46">
        <v>1991355.03361769</v>
      </c>
    </row>
    <row r="21" spans="1:14" ht="12.75" customHeight="1">
      <c r="A21" s="5" t="s">
        <v>54</v>
      </c>
      <c r="B21" s="20">
        <v>2014</v>
      </c>
      <c r="C21" s="33">
        <v>17701546.53660789</v>
      </c>
      <c r="D21" s="46">
        <v>170888.015770583</v>
      </c>
      <c r="E21" s="46">
        <v>7388446.774287891</v>
      </c>
      <c r="F21" s="46">
        <v>223896.61134799098</v>
      </c>
      <c r="G21" s="46">
        <v>1036.703</v>
      </c>
      <c r="H21" s="46">
        <v>3581888.9687665203</v>
      </c>
      <c r="I21" s="46">
        <v>10303.20991</v>
      </c>
      <c r="J21" s="46">
        <v>568837.81498</v>
      </c>
      <c r="K21" s="46">
        <v>1214209.860328655</v>
      </c>
      <c r="L21" s="46">
        <v>1630120.73527246</v>
      </c>
      <c r="M21" s="46">
        <v>1018349.76</v>
      </c>
      <c r="N21" s="46">
        <v>1893568.08294379</v>
      </c>
    </row>
    <row r="22" spans="1:14" ht="12.75" customHeight="1">
      <c r="A22" s="5" t="s">
        <v>55</v>
      </c>
      <c r="B22" s="20">
        <v>2014</v>
      </c>
      <c r="C22" s="51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52</v>
      </c>
      <c r="B23" s="20">
        <v>2014</v>
      </c>
      <c r="C23" s="51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6">
        <v>1416390.25656615</v>
      </c>
      <c r="L24" s="46">
        <v>2940560.08696495</v>
      </c>
      <c r="M24" s="46">
        <v>1165635.9</v>
      </c>
      <c r="N24" s="46">
        <v>2557243.1</v>
      </c>
    </row>
    <row r="25" spans="1:14" ht="12.75" customHeight="1">
      <c r="A25" s="5" t="s">
        <v>54</v>
      </c>
      <c r="B25" s="20">
        <v>2015</v>
      </c>
      <c r="C25" s="54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52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4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</row>
    <row r="29" spans="1:14" ht="12.75" customHeight="1">
      <c r="A29" s="5" t="s">
        <v>54</v>
      </c>
      <c r="B29" s="20">
        <v>2016</v>
      </c>
      <c r="C29" s="75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5">
        <v>713597.498163694</v>
      </c>
      <c r="N29" s="75">
        <v>262973.07</v>
      </c>
    </row>
    <row r="30" spans="1:14" ht="12.75" customHeight="1">
      <c r="A30" s="5" t="s">
        <v>55</v>
      </c>
      <c r="B30" s="20">
        <v>2016</v>
      </c>
      <c r="C30" s="75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</row>
    <row r="31" spans="1:14" ht="12.75" customHeight="1">
      <c r="A31" s="5" t="s">
        <v>52</v>
      </c>
      <c r="B31" s="20">
        <v>2016</v>
      </c>
      <c r="C31" s="75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</row>
    <row r="32" spans="1:14" ht="12.75" customHeight="1">
      <c r="A32" s="5" t="s">
        <v>53</v>
      </c>
      <c r="B32" s="20">
        <v>2016</v>
      </c>
      <c r="C32" s="75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</row>
    <row r="33" spans="1:14" ht="12.75" customHeight="1">
      <c r="A33" s="5" t="s">
        <v>54</v>
      </c>
      <c r="B33" s="20">
        <v>2017</v>
      </c>
      <c r="C33" s="75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</row>
    <row r="34" spans="1:14" ht="12.75" customHeight="1">
      <c r="A34" s="5" t="s">
        <v>55</v>
      </c>
      <c r="B34" s="20">
        <v>2017</v>
      </c>
      <c r="C34" s="75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</row>
    <row r="35" spans="1:14" ht="12.75" customHeight="1">
      <c r="A35" s="5" t="s">
        <v>52</v>
      </c>
      <c r="B35" s="20">
        <v>2017</v>
      </c>
      <c r="C35" s="75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</row>
    <row r="36" spans="1:14" ht="12.75" customHeight="1">
      <c r="A36" s="5" t="s">
        <v>53</v>
      </c>
      <c r="B36" s="20">
        <v>2017</v>
      </c>
      <c r="C36" s="75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</row>
    <row r="37" spans="1:14" ht="12.75" customHeight="1">
      <c r="A37" s="5" t="s">
        <v>54</v>
      </c>
      <c r="B37" s="20">
        <v>2018</v>
      </c>
      <c r="C37" s="75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</row>
    <row r="38" spans="1:14" ht="12.75" customHeight="1">
      <c r="A38" s="5" t="s">
        <v>55</v>
      </c>
      <c r="B38" s="20">
        <v>2018</v>
      </c>
      <c r="C38" s="75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</row>
    <row r="39" spans="1:14" ht="12.75" customHeight="1">
      <c r="A39" s="5" t="s">
        <v>52</v>
      </c>
      <c r="B39" s="20">
        <v>2018</v>
      </c>
      <c r="C39" s="75">
        <v>15083174.71399197</v>
      </c>
      <c r="D39" s="33">
        <v>181149.06399</v>
      </c>
      <c r="E39" s="33">
        <v>4336399.440212301</v>
      </c>
      <c r="F39" s="33">
        <v>175986.67757</v>
      </c>
      <c r="G39" s="33">
        <v>1734.468</v>
      </c>
      <c r="H39" s="33">
        <v>1986382.1925700535</v>
      </c>
      <c r="I39" s="33">
        <v>10507.810660000001</v>
      </c>
      <c r="J39" s="33">
        <v>1374443.536986492</v>
      </c>
      <c r="K39" s="33">
        <v>2734003.92572</v>
      </c>
      <c r="L39" s="33">
        <v>3577262.3392131235</v>
      </c>
      <c r="M39" s="33">
        <v>657201.977</v>
      </c>
      <c r="N39" s="33">
        <v>48103.28207000001</v>
      </c>
    </row>
    <row r="40" spans="1:14" ht="12.75" customHeight="1">
      <c r="A40" s="8"/>
      <c r="B40" s="8"/>
      <c r="C40" s="8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 customHeight="1">
      <c r="A41" s="103" t="s">
        <v>72</v>
      </c>
      <c r="L41" s="44"/>
      <c r="N41" s="44"/>
    </row>
    <row r="42" spans="1:14" ht="12.75" customHeight="1">
      <c r="A42" s="103" t="s">
        <v>73</v>
      </c>
      <c r="L42" s="50"/>
      <c r="M42" s="76"/>
      <c r="N42" s="44"/>
    </row>
    <row r="43" spans="1:13" ht="12.75">
      <c r="A43" s="9"/>
      <c r="B43" s="9"/>
      <c r="C43" s="74"/>
      <c r="D43" s="76"/>
      <c r="E43" s="77"/>
      <c r="M43" s="44"/>
    </row>
    <row r="44" spans="1:4" ht="12.75" customHeight="1">
      <c r="A44" s="7"/>
      <c r="B44" s="7"/>
      <c r="D44" s="89"/>
    </row>
    <row r="45" spans="1:14" ht="12.75" customHeight="1">
      <c r="A45" s="7"/>
      <c r="B45" s="7"/>
      <c r="C45" s="92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</row>
    <row r="46" spans="1:3" ht="12.75" customHeight="1">
      <c r="A46" s="7"/>
      <c r="B46" s="7"/>
      <c r="C46" s="92"/>
    </row>
    <row r="47" spans="1:3" ht="12.75" customHeight="1">
      <c r="A47" s="7"/>
      <c r="B47" s="7"/>
      <c r="C47" s="92"/>
    </row>
    <row r="48" spans="1:3" ht="12.75" customHeight="1">
      <c r="A48" s="7"/>
      <c r="B48" s="7"/>
      <c r="C48" s="92"/>
    </row>
    <row r="49" spans="1:3" ht="12.75" customHeight="1">
      <c r="A49" s="7"/>
      <c r="B49" s="7"/>
      <c r="C49" s="92"/>
    </row>
    <row r="50" spans="1:3" ht="12.75" customHeight="1">
      <c r="A50" s="7"/>
      <c r="B50" s="7"/>
      <c r="C50" s="92"/>
    </row>
    <row r="51" spans="1:3" ht="12.75" customHeight="1">
      <c r="A51" s="7"/>
      <c r="B51" s="7"/>
      <c r="C51" s="92"/>
    </row>
    <row r="52" spans="1:3" ht="12.75" customHeight="1">
      <c r="A52" s="7"/>
      <c r="B52" s="7"/>
      <c r="C52" s="92"/>
    </row>
    <row r="53" ht="12.75" customHeight="1">
      <c r="C53" s="92"/>
    </row>
    <row r="54" ht="12.75" customHeight="1">
      <c r="C54" s="92"/>
    </row>
    <row r="55" ht="12.75" customHeight="1">
      <c r="C55" s="92"/>
    </row>
    <row r="56" spans="3:4" ht="12.75" customHeight="1">
      <c r="C56" s="93"/>
      <c r="D56" s="95"/>
    </row>
  </sheetData>
  <sheetProtection/>
  <mergeCells count="3">
    <mergeCell ref="C8:C9"/>
    <mergeCell ref="A8:B9"/>
    <mergeCell ref="D8:N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4"/>
  <sheetViews>
    <sheetView zoomScalePageLayoutView="0" workbookViewId="0" topLeftCell="A1">
      <pane ySplit="9" topLeftCell="A21" activePane="bottomLeft" state="frozen"/>
      <selection pane="topLeft" activeCell="A1" sqref="A1"/>
      <selection pane="bottomLeft" activeCell="A39" sqref="A39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27</v>
      </c>
      <c r="B5" s="21"/>
    </row>
    <row r="6" spans="2:3" ht="12.75" customHeight="1">
      <c r="B6" s="8"/>
      <c r="C6" s="27"/>
    </row>
    <row r="7" spans="1:14" ht="12.75" customHeight="1">
      <c r="A7" s="98" t="s">
        <v>34</v>
      </c>
      <c r="B7" s="8"/>
      <c r="N7" s="4"/>
    </row>
    <row r="8" spans="1:14" ht="12.75" customHeight="1">
      <c r="A8" s="138" t="s">
        <v>36</v>
      </c>
      <c r="B8" s="139"/>
      <c r="C8" s="138" t="s">
        <v>37</v>
      </c>
      <c r="D8" s="142" t="s">
        <v>38</v>
      </c>
      <c r="E8" s="143"/>
      <c r="F8" s="143"/>
      <c r="G8" s="143"/>
      <c r="H8" s="143"/>
      <c r="I8" s="143"/>
      <c r="J8" s="143"/>
      <c r="K8" s="143"/>
      <c r="L8" s="143"/>
      <c r="M8" s="143"/>
      <c r="N8" s="144"/>
    </row>
    <row r="9" spans="1:14" ht="51" customHeight="1">
      <c r="A9" s="140"/>
      <c r="B9" s="141"/>
      <c r="C9" s="137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125">
        <v>2010</v>
      </c>
      <c r="C10" s="37">
        <f>D10+E10+F10+H10+I10+J10+K10+L10+N10</f>
        <v>4076416.58</v>
      </c>
      <c r="D10" s="38">
        <v>81113.39000000001</v>
      </c>
      <c r="E10" s="38">
        <v>1672959.6700000002</v>
      </c>
      <c r="F10" s="38">
        <v>5113.2</v>
      </c>
      <c r="G10" s="38">
        <v>0</v>
      </c>
      <c r="H10" s="38">
        <v>1383045.75</v>
      </c>
      <c r="I10" s="38">
        <v>3827</v>
      </c>
      <c r="J10" s="38">
        <v>40820.5</v>
      </c>
      <c r="K10" s="38">
        <v>308815.02</v>
      </c>
      <c r="L10" s="38">
        <v>305447.37</v>
      </c>
      <c r="M10" s="39">
        <v>0</v>
      </c>
      <c r="N10" s="38">
        <v>275274.68</v>
      </c>
    </row>
    <row r="11" spans="1:14" ht="12.75" customHeight="1">
      <c r="A11" s="5" t="s">
        <v>51</v>
      </c>
      <c r="B11" s="125" t="s">
        <v>69</v>
      </c>
      <c r="C11" s="37">
        <f>D11+E11+F11+G11+H11+I11+J11+K11+L11+M11+N11</f>
        <v>8016292.123</v>
      </c>
      <c r="D11" s="37">
        <v>167211.74</v>
      </c>
      <c r="E11" s="38">
        <v>2984296.36</v>
      </c>
      <c r="F11" s="38">
        <v>33690.5</v>
      </c>
      <c r="G11" s="38">
        <v>950</v>
      </c>
      <c r="H11" s="38">
        <v>2325281.75</v>
      </c>
      <c r="I11" s="38">
        <v>17939</v>
      </c>
      <c r="J11" s="38">
        <v>63637.4</v>
      </c>
      <c r="K11" s="38">
        <v>644161.19</v>
      </c>
      <c r="L11" s="38">
        <v>778435.17</v>
      </c>
      <c r="M11" s="38">
        <v>0</v>
      </c>
      <c r="N11" s="38">
        <v>1000689.013</v>
      </c>
    </row>
    <row r="12" spans="1:14" ht="12.75" customHeight="1">
      <c r="A12" s="5" t="s">
        <v>50</v>
      </c>
      <c r="B12" s="125">
        <v>2011</v>
      </c>
      <c r="C12" s="37">
        <f>D12+E12+F12+G12+H12+I12+J12+K12+L12+M12+N12</f>
        <v>8317318.26</v>
      </c>
      <c r="D12" s="37">
        <v>139132.34</v>
      </c>
      <c r="E12" s="37">
        <v>4212167.06</v>
      </c>
      <c r="F12" s="37">
        <v>44392.5</v>
      </c>
      <c r="G12" s="38">
        <v>0</v>
      </c>
      <c r="H12" s="37">
        <v>1906855.91</v>
      </c>
      <c r="I12" s="37">
        <v>11265</v>
      </c>
      <c r="J12" s="37">
        <v>82444.2</v>
      </c>
      <c r="K12" s="37">
        <v>223630.34000000003</v>
      </c>
      <c r="L12" s="37">
        <v>1572403.42</v>
      </c>
      <c r="M12" s="38">
        <v>0</v>
      </c>
      <c r="N12" s="37">
        <v>125027.49</v>
      </c>
    </row>
    <row r="13" spans="1:14" ht="12.75" customHeight="1">
      <c r="A13" s="5" t="s">
        <v>51</v>
      </c>
      <c r="B13" s="20">
        <v>2011</v>
      </c>
      <c r="C13" s="37">
        <f>D13+E13+F13+G13+H13+I13+J13+K13+L13+N13</f>
        <v>12749100.350000001</v>
      </c>
      <c r="D13" s="37">
        <v>259670.69</v>
      </c>
      <c r="E13" s="37">
        <v>3406710</v>
      </c>
      <c r="F13" s="37">
        <v>130354.54000000001</v>
      </c>
      <c r="G13" s="37">
        <v>813</v>
      </c>
      <c r="H13" s="37">
        <v>4258139.140000001</v>
      </c>
      <c r="I13" s="37">
        <v>11690</v>
      </c>
      <c r="J13" s="37">
        <v>257434.53</v>
      </c>
      <c r="K13" s="37">
        <v>696655.45</v>
      </c>
      <c r="L13" s="37">
        <v>1624056.53</v>
      </c>
      <c r="M13" s="37">
        <v>0</v>
      </c>
      <c r="N13" s="37">
        <v>2103576.4699999997</v>
      </c>
    </row>
    <row r="14" spans="1:14" ht="12.75" customHeight="1">
      <c r="A14" s="5" t="s">
        <v>50</v>
      </c>
      <c r="B14" s="20">
        <v>2012</v>
      </c>
      <c r="C14" s="37">
        <f>D14+E14+F14+G14+H14+I14+J14+K14+L14+M14+N14</f>
        <v>9653434.440000001</v>
      </c>
      <c r="D14" s="37">
        <v>173189.14</v>
      </c>
      <c r="E14" s="37">
        <v>4274963.95</v>
      </c>
      <c r="F14" s="37">
        <v>66646.37</v>
      </c>
      <c r="G14" s="37">
        <v>1029.19</v>
      </c>
      <c r="H14" s="37">
        <v>2422693.15</v>
      </c>
      <c r="I14" s="37">
        <v>15395.3</v>
      </c>
      <c r="J14" s="37">
        <v>165354.89</v>
      </c>
      <c r="K14" s="37">
        <v>402627.82</v>
      </c>
      <c r="L14" s="37">
        <v>909837.38</v>
      </c>
      <c r="M14" s="37">
        <v>0</v>
      </c>
      <c r="N14" s="37">
        <v>1221697.25</v>
      </c>
    </row>
    <row r="15" spans="1:14" ht="12.75" customHeight="1">
      <c r="A15" s="5" t="s">
        <v>52</v>
      </c>
      <c r="B15" s="20" t="s">
        <v>70</v>
      </c>
      <c r="C15" s="37">
        <v>4868246.300000001</v>
      </c>
      <c r="D15" s="37">
        <v>87628.4334</v>
      </c>
      <c r="E15" s="37">
        <v>2142028.372</v>
      </c>
      <c r="F15" s="37">
        <v>34077.7241</v>
      </c>
      <c r="G15" s="37">
        <v>535.507093</v>
      </c>
      <c r="H15" s="37">
        <v>1218473.366427</v>
      </c>
      <c r="I15" s="37">
        <v>7789.19408</v>
      </c>
      <c r="J15" s="37">
        <v>82760.1871</v>
      </c>
      <c r="K15" s="37">
        <v>204466.3446</v>
      </c>
      <c r="L15" s="37">
        <v>457615.1522</v>
      </c>
      <c r="M15" s="37">
        <v>0</v>
      </c>
      <c r="N15" s="37">
        <v>632872.019</v>
      </c>
    </row>
    <row r="16" spans="1:14" ht="12.75" customHeight="1">
      <c r="A16" s="5" t="s">
        <v>53</v>
      </c>
      <c r="B16" s="20">
        <v>2012</v>
      </c>
      <c r="C16" s="33">
        <f>D16+E16+F16+G16+H16+I16+J16+K16+L16+M16+N16</f>
        <v>6232282.529999999</v>
      </c>
      <c r="D16" s="37">
        <v>60355.96</v>
      </c>
      <c r="E16" s="37">
        <v>2604529.68</v>
      </c>
      <c r="F16" s="37">
        <v>46407.1</v>
      </c>
      <c r="G16" s="37">
        <v>0</v>
      </c>
      <c r="H16" s="37">
        <v>1328408.82</v>
      </c>
      <c r="I16" s="37">
        <v>4250</v>
      </c>
      <c r="J16" s="37">
        <v>101786.99</v>
      </c>
      <c r="K16" s="37">
        <v>226109.90000000002</v>
      </c>
      <c r="L16" s="37">
        <v>806123.6799999998</v>
      </c>
      <c r="M16" s="37">
        <v>0</v>
      </c>
      <c r="N16" s="37">
        <v>1054310.399999999</v>
      </c>
    </row>
    <row r="17" spans="1:14" ht="12.75" customHeight="1">
      <c r="A17" s="6" t="s">
        <v>54</v>
      </c>
      <c r="B17" s="124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5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5" t="s">
        <v>52</v>
      </c>
      <c r="B19" s="20">
        <v>2013</v>
      </c>
      <c r="C19" s="33">
        <f>D19+E19+F19+G19+H19+I19+J19+K19+L19+M19+N19</f>
        <v>8249804.372726524</v>
      </c>
      <c r="D19" s="49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5" t="s">
        <v>53</v>
      </c>
      <c r="B20" s="20">
        <v>2013</v>
      </c>
      <c r="C20" s="33">
        <f>D20+E20+F20+G20+H20+I20+J20+K20+L20+M20+N20</f>
        <v>9758871.608924134</v>
      </c>
      <c r="D20" s="49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5" t="s">
        <v>54</v>
      </c>
      <c r="B21" s="20">
        <v>2014</v>
      </c>
      <c r="C21" s="33">
        <v>6106269.33167</v>
      </c>
      <c r="D21" s="49">
        <v>51369.431</v>
      </c>
      <c r="E21" s="49">
        <v>2677355.8320000004</v>
      </c>
      <c r="F21" s="49">
        <v>76951.32</v>
      </c>
      <c r="G21" s="49">
        <v>308</v>
      </c>
      <c r="H21" s="49">
        <v>1287166.97947</v>
      </c>
      <c r="I21" s="49">
        <v>5036</v>
      </c>
      <c r="J21" s="49">
        <v>148389.4942</v>
      </c>
      <c r="K21" s="49">
        <v>527246.552</v>
      </c>
      <c r="L21" s="49">
        <v>646981.1030000001</v>
      </c>
      <c r="M21" s="49">
        <v>173850</v>
      </c>
      <c r="N21" s="49">
        <v>511614.62</v>
      </c>
    </row>
    <row r="22" spans="1:14" ht="12.75" customHeight="1">
      <c r="A22" s="5" t="s">
        <v>55</v>
      </c>
      <c r="B22" s="20">
        <v>2014</v>
      </c>
      <c r="C22" s="33">
        <v>9253257.608000001</v>
      </c>
      <c r="D22" s="49">
        <v>70108.46800000001</v>
      </c>
      <c r="E22" s="49">
        <v>4283290.392000001</v>
      </c>
      <c r="F22" s="49">
        <v>102074.71399999999</v>
      </c>
      <c r="G22" s="49">
        <v>150</v>
      </c>
      <c r="H22" s="49">
        <v>1594903.4400000002</v>
      </c>
      <c r="I22" s="49">
        <v>3392.6</v>
      </c>
      <c r="J22" s="49">
        <v>380196.10500000004</v>
      </c>
      <c r="K22" s="49">
        <v>640254.0929999999</v>
      </c>
      <c r="L22" s="49">
        <v>951574.8709999999</v>
      </c>
      <c r="M22" s="49">
        <v>268891</v>
      </c>
      <c r="N22" s="49">
        <v>958421.9250000002</v>
      </c>
    </row>
    <row r="23" spans="1:14" ht="12.75" customHeight="1">
      <c r="A23" s="5" t="s">
        <v>52</v>
      </c>
      <c r="B23" s="20">
        <v>2014</v>
      </c>
      <c r="C23" s="33">
        <v>9213172.27</v>
      </c>
      <c r="D23" s="49">
        <v>59316.06</v>
      </c>
      <c r="E23" s="49">
        <v>3221268.7300000004</v>
      </c>
      <c r="F23" s="49">
        <v>67299.86</v>
      </c>
      <c r="G23" s="49">
        <v>250</v>
      </c>
      <c r="H23" s="49">
        <v>1741433.7</v>
      </c>
      <c r="I23" s="49">
        <v>3895.74</v>
      </c>
      <c r="J23" s="49">
        <v>468786.26</v>
      </c>
      <c r="K23" s="49">
        <v>633712.51</v>
      </c>
      <c r="L23" s="49">
        <v>1622262.4</v>
      </c>
      <c r="M23" s="49">
        <v>209923</v>
      </c>
      <c r="N23" s="49">
        <v>1185024.01</v>
      </c>
    </row>
    <row r="24" spans="1:14" ht="12.75" customHeight="1">
      <c r="A24" s="5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5" t="s">
        <v>54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5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5" t="s">
        <v>52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5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5" t="s">
        <v>54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5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5" t="s">
        <v>52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5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5" t="s">
        <v>54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5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5" t="s">
        <v>52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4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</row>
    <row r="37" spans="1:14" ht="12.75" customHeight="1">
      <c r="A37" s="5" t="s">
        <v>54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</row>
    <row r="38" spans="1:14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16373.060120000002</v>
      </c>
    </row>
    <row r="39" spans="1:14" ht="12.75" customHeight="1">
      <c r="A39" s="5" t="s">
        <v>52</v>
      </c>
      <c r="B39" s="20">
        <v>2018</v>
      </c>
      <c r="C39" s="33">
        <v>6268568.074440001</v>
      </c>
      <c r="D39" s="33">
        <v>62868.615900000004</v>
      </c>
      <c r="E39" s="33">
        <v>1718033.33271</v>
      </c>
      <c r="F39" s="33">
        <v>40054.346000000005</v>
      </c>
      <c r="G39" s="33">
        <v>250</v>
      </c>
      <c r="H39" s="33">
        <v>688772.2104999999</v>
      </c>
      <c r="I39" s="33">
        <v>385</v>
      </c>
      <c r="J39" s="33">
        <v>584122.0491599999</v>
      </c>
      <c r="K39" s="33">
        <v>1372628.6275900002</v>
      </c>
      <c r="L39" s="33">
        <v>1559187.29258</v>
      </c>
      <c r="M39" s="33">
        <v>231250</v>
      </c>
      <c r="N39" s="33">
        <v>11016.6</v>
      </c>
    </row>
    <row r="40" spans="1:14" s="7" customFormat="1" ht="12.75" customHeight="1">
      <c r="A40" s="9"/>
      <c r="B40" s="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s="7" customFormat="1" ht="12.75" customHeight="1">
      <c r="A41" s="105" t="s">
        <v>72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9"/>
      <c r="N41" s="107"/>
    </row>
    <row r="42" spans="1:12" s="7" customFormat="1" ht="12.75" customHeight="1">
      <c r="A42" s="108" t="s">
        <v>73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="7" customFormat="1" ht="12.75" customHeight="1">
      <c r="D43" s="109"/>
    </row>
    <row r="44" spans="3:4" s="7" customFormat="1" ht="12.75" customHeight="1">
      <c r="C44" s="107"/>
      <c r="D44" s="109"/>
    </row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42"/>
  <sheetViews>
    <sheetView zoomScalePageLayoutView="0" workbookViewId="0" topLeftCell="A1">
      <pane ySplit="9" topLeftCell="A21" activePane="bottomLeft" state="frozen"/>
      <selection pane="topLeft" activeCell="A1" sqref="A1"/>
      <selection pane="bottomLeft" activeCell="A45" sqref="A45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0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11" ht="12.75" customHeight="1">
      <c r="A7" s="98" t="s">
        <v>34</v>
      </c>
      <c r="B7" s="19"/>
      <c r="K7" s="4"/>
    </row>
    <row r="8" spans="1:11" ht="12.75" customHeight="1">
      <c r="A8" s="150" t="s">
        <v>36</v>
      </c>
      <c r="B8" s="151"/>
      <c r="C8" s="145" t="s">
        <v>37</v>
      </c>
      <c r="D8" s="147" t="s">
        <v>56</v>
      </c>
      <c r="E8" s="148"/>
      <c r="F8" s="148"/>
      <c r="G8" s="148"/>
      <c r="H8" s="148"/>
      <c r="I8" s="148"/>
      <c r="J8" s="148"/>
      <c r="K8" s="149"/>
    </row>
    <row r="9" spans="1:11" ht="33" customHeight="1">
      <c r="A9" s="152"/>
      <c r="B9" s="153"/>
      <c r="C9" s="146"/>
      <c r="D9" s="31" t="s">
        <v>58</v>
      </c>
      <c r="E9" s="31" t="s">
        <v>59</v>
      </c>
      <c r="F9" s="31" t="s">
        <v>60</v>
      </c>
      <c r="G9" s="31" t="s">
        <v>61</v>
      </c>
      <c r="H9" s="31" t="s">
        <v>62</v>
      </c>
      <c r="I9" s="31" t="s">
        <v>63</v>
      </c>
      <c r="J9" s="31" t="s">
        <v>64</v>
      </c>
      <c r="K9" s="31" t="s">
        <v>57</v>
      </c>
    </row>
    <row r="10" spans="1:11" ht="12.75" customHeight="1">
      <c r="A10" s="5" t="s">
        <v>50</v>
      </c>
      <c r="B10" s="125">
        <v>2010</v>
      </c>
      <c r="C10" s="40">
        <v>4076416.5799999996</v>
      </c>
      <c r="D10" s="41">
        <v>31909.100000000002</v>
      </c>
      <c r="E10" s="41">
        <v>82659.32</v>
      </c>
      <c r="F10" s="41">
        <v>537960</v>
      </c>
      <c r="G10" s="41">
        <v>2034401.5499999998</v>
      </c>
      <c r="H10" s="41">
        <v>1063501.27</v>
      </c>
      <c r="I10" s="41">
        <v>243633.34</v>
      </c>
      <c r="J10" s="41">
        <v>67497</v>
      </c>
      <c r="K10" s="41">
        <v>14855</v>
      </c>
    </row>
    <row r="11" spans="1:11" ht="12.75" customHeight="1">
      <c r="A11" s="5" t="s">
        <v>51</v>
      </c>
      <c r="B11" s="125" t="s">
        <v>69</v>
      </c>
      <c r="C11" s="40">
        <v>8016292.120000007</v>
      </c>
      <c r="D11" s="40">
        <v>54020.449999999975</v>
      </c>
      <c r="E11" s="40">
        <v>174866.4999999999</v>
      </c>
      <c r="F11" s="40">
        <v>1096198</v>
      </c>
      <c r="G11" s="40">
        <v>3155032.0199999996</v>
      </c>
      <c r="H11" s="40">
        <v>2761292.81</v>
      </c>
      <c r="I11" s="40">
        <v>596118.79</v>
      </c>
      <c r="J11" s="40">
        <v>158202.72</v>
      </c>
      <c r="K11" s="40">
        <v>20560.83</v>
      </c>
    </row>
    <row r="12" spans="1:11" ht="12.75" customHeight="1">
      <c r="A12" s="5" t="s">
        <v>50</v>
      </c>
      <c r="B12" s="125">
        <v>2011</v>
      </c>
      <c r="C12" s="40">
        <v>8317318.260000001</v>
      </c>
      <c r="D12" s="40">
        <v>71280.57999999999</v>
      </c>
      <c r="E12" s="40">
        <v>218648.88000000003</v>
      </c>
      <c r="F12" s="40">
        <v>1206316</v>
      </c>
      <c r="G12" s="40">
        <v>4855001.989999999</v>
      </c>
      <c r="H12" s="40">
        <v>1684281.97</v>
      </c>
      <c r="I12" s="40">
        <v>203529.7</v>
      </c>
      <c r="J12" s="40">
        <v>70664</v>
      </c>
      <c r="K12" s="40">
        <v>7595.139999999999</v>
      </c>
    </row>
    <row r="13" spans="1:11" ht="12.75" customHeight="1">
      <c r="A13" s="5" t="s">
        <v>51</v>
      </c>
      <c r="B13" s="20">
        <v>2011</v>
      </c>
      <c r="C13" s="40">
        <v>12749100.350000001</v>
      </c>
      <c r="D13" s="41">
        <v>102762.77</v>
      </c>
      <c r="E13" s="41">
        <v>249448.88999999996</v>
      </c>
      <c r="F13" s="41">
        <v>1249237</v>
      </c>
      <c r="G13" s="41">
        <v>4929061.05</v>
      </c>
      <c r="H13" s="41">
        <v>4735693.1</v>
      </c>
      <c r="I13" s="41">
        <v>1137067.8599999999</v>
      </c>
      <c r="J13" s="41">
        <v>297643.85</v>
      </c>
      <c r="K13" s="41">
        <v>48185.83</v>
      </c>
    </row>
    <row r="14" spans="1:11" ht="12.75" customHeight="1">
      <c r="A14" s="5" t="s">
        <v>50</v>
      </c>
      <c r="B14" s="20">
        <v>2012</v>
      </c>
      <c r="C14" s="40">
        <v>9654568.74</v>
      </c>
      <c r="D14" s="40">
        <v>39395.899999999994</v>
      </c>
      <c r="E14" s="40">
        <v>136598.51</v>
      </c>
      <c r="F14" s="40">
        <v>965875</v>
      </c>
      <c r="G14" s="40">
        <v>5989458.170000003</v>
      </c>
      <c r="H14" s="40">
        <v>2018937.37</v>
      </c>
      <c r="I14" s="40">
        <v>439335.01999999996</v>
      </c>
      <c r="J14" s="40">
        <v>46174.48</v>
      </c>
      <c r="K14" s="40">
        <v>18794.29</v>
      </c>
    </row>
    <row r="15" spans="1:11" ht="12.75" customHeight="1">
      <c r="A15" s="5" t="s">
        <v>52</v>
      </c>
      <c r="B15" s="20" t="s">
        <v>70</v>
      </c>
      <c r="C15" s="40">
        <v>4868246.3</v>
      </c>
      <c r="D15" s="40">
        <v>19865.096989321337</v>
      </c>
      <c r="E15" s="40">
        <v>68878.80844825937</v>
      </c>
      <c r="F15" s="40">
        <v>487035.4670044535</v>
      </c>
      <c r="G15" s="40">
        <v>3020140.8639105377</v>
      </c>
      <c r="H15" s="40">
        <v>1018034.5332995399</v>
      </c>
      <c r="I15" s="40">
        <v>221531.49904191628</v>
      </c>
      <c r="J15" s="40">
        <v>23283.146815569093</v>
      </c>
      <c r="K15" s="40">
        <v>9476.884490402103</v>
      </c>
    </row>
    <row r="16" spans="1:11" ht="12.75" customHeight="1">
      <c r="A16" s="5" t="s">
        <v>53</v>
      </c>
      <c r="B16" s="20">
        <v>2012</v>
      </c>
      <c r="C16" s="33">
        <f>D16+E16+F16+G16+H16+I16+K16+J16</f>
        <v>6232282.668419735</v>
      </c>
      <c r="D16" s="40">
        <v>16215.55250268458</v>
      </c>
      <c r="E16" s="40">
        <v>57892.11265823685</v>
      </c>
      <c r="F16" s="40">
        <v>670089.5812866283</v>
      </c>
      <c r="G16" s="40">
        <v>3244227.0863977065</v>
      </c>
      <c r="H16" s="40">
        <v>1666723.5547112795</v>
      </c>
      <c r="I16" s="40">
        <v>494610.10621414805</v>
      </c>
      <c r="J16" s="40">
        <v>66288.14623270633</v>
      </c>
      <c r="K16" s="40">
        <v>16236.528416344056</v>
      </c>
    </row>
    <row r="17" spans="1:11" ht="12.75" customHeight="1">
      <c r="A17" s="6" t="s">
        <v>54</v>
      </c>
      <c r="B17" s="124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5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5" t="s">
        <v>52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5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5" t="s">
        <v>54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5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5" t="s">
        <v>52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5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1" ht="12.75" customHeight="1">
      <c r="A25" s="5" t="s">
        <v>54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</row>
    <row r="26" spans="1:11" ht="12.75" customHeight="1">
      <c r="A26" s="5" t="s">
        <v>55</v>
      </c>
      <c r="B26" s="20">
        <v>2015</v>
      </c>
      <c r="C26" s="33">
        <v>5170275.522</v>
      </c>
      <c r="D26" s="54">
        <v>3256.8199999999997</v>
      </c>
      <c r="E26" s="54">
        <v>73374.27</v>
      </c>
      <c r="F26" s="54">
        <v>174845.03</v>
      </c>
      <c r="G26" s="54">
        <v>2429742.3000000003</v>
      </c>
      <c r="H26" s="54">
        <v>1413014.905</v>
      </c>
      <c r="I26" s="54">
        <v>956297.661</v>
      </c>
      <c r="J26" s="54">
        <v>77009.85</v>
      </c>
      <c r="K26" s="54">
        <v>42734.686</v>
      </c>
    </row>
    <row r="27" spans="1:11" ht="12.75" customHeight="1">
      <c r="A27" s="5" t="s">
        <v>52</v>
      </c>
      <c r="B27" s="20">
        <v>2015</v>
      </c>
      <c r="C27" s="52">
        <v>5630501.38246</v>
      </c>
      <c r="D27" s="52">
        <v>4865.1</v>
      </c>
      <c r="E27" s="52">
        <v>80321.11</v>
      </c>
      <c r="F27" s="52">
        <v>168853.61257</v>
      </c>
      <c r="G27" s="52">
        <v>2626489.677</v>
      </c>
      <c r="H27" s="52">
        <v>1667488.18</v>
      </c>
      <c r="I27" s="52">
        <v>961030.90787</v>
      </c>
      <c r="J27" s="52">
        <v>112211.75502</v>
      </c>
      <c r="K27" s="52">
        <v>9241.04</v>
      </c>
    </row>
    <row r="28" spans="1:11" ht="12.75" customHeight="1">
      <c r="A28" s="5" t="s">
        <v>53</v>
      </c>
      <c r="B28" s="20">
        <v>2015</v>
      </c>
      <c r="C28" s="52">
        <v>7651085.96546</v>
      </c>
      <c r="D28" s="52">
        <v>2854.4</v>
      </c>
      <c r="E28" s="52">
        <v>150555.69</v>
      </c>
      <c r="F28" s="52">
        <v>223275.30365000002</v>
      </c>
      <c r="G28" s="52">
        <v>2571170.16195</v>
      </c>
      <c r="H28" s="52">
        <v>2217264.77</v>
      </c>
      <c r="I28" s="52">
        <v>1955216.47423</v>
      </c>
      <c r="J28" s="52">
        <v>452735.61963</v>
      </c>
      <c r="K28" s="52">
        <v>78013.54599999999</v>
      </c>
    </row>
    <row r="29" spans="1:11" ht="12.75" customHeight="1">
      <c r="A29" s="5" t="s">
        <v>54</v>
      </c>
      <c r="B29" s="20">
        <v>2016</v>
      </c>
      <c r="C29" s="52">
        <v>2729607.13</v>
      </c>
      <c r="D29" s="52">
        <v>2371.3</v>
      </c>
      <c r="E29" s="52">
        <v>88848.13999999998</v>
      </c>
      <c r="F29" s="52">
        <v>102784.04</v>
      </c>
      <c r="G29" s="52">
        <v>1142321.4000000001</v>
      </c>
      <c r="H29" s="52">
        <v>1019289.3</v>
      </c>
      <c r="I29" s="52">
        <v>294651.74</v>
      </c>
      <c r="J29" s="52">
        <v>65119.899999999994</v>
      </c>
      <c r="K29" s="52">
        <v>14221.31</v>
      </c>
    </row>
    <row r="30" spans="1:11" ht="12.75" customHeight="1">
      <c r="A30" s="5" t="s">
        <v>55</v>
      </c>
      <c r="B30" s="20">
        <v>2016</v>
      </c>
      <c r="C30" s="33">
        <v>3610998.242</v>
      </c>
      <c r="D30" s="52">
        <v>1631</v>
      </c>
      <c r="E30" s="52">
        <v>52109.520000000004</v>
      </c>
      <c r="F30" s="52">
        <v>247470.794</v>
      </c>
      <c r="G30" s="52">
        <v>1529349.414</v>
      </c>
      <c r="H30" s="52">
        <v>1211751.3399999999</v>
      </c>
      <c r="I30" s="52">
        <v>423658.04500000004</v>
      </c>
      <c r="J30" s="52">
        <v>112008.82800000001</v>
      </c>
      <c r="K30" s="52">
        <v>33019.301</v>
      </c>
    </row>
    <row r="31" spans="1:11" ht="12.75" customHeight="1">
      <c r="A31" s="5" t="s">
        <v>52</v>
      </c>
      <c r="B31" s="20">
        <v>2016</v>
      </c>
      <c r="C31" s="33">
        <f>SUM(D31:K31)</f>
        <v>3767740.3744000006</v>
      </c>
      <c r="D31" s="52">
        <v>3216.93</v>
      </c>
      <c r="E31" s="52">
        <v>51290.53</v>
      </c>
      <c r="F31" s="52">
        <v>85913.14</v>
      </c>
      <c r="G31" s="52">
        <v>1652341.8866</v>
      </c>
      <c r="H31" s="52">
        <v>1448307.53</v>
      </c>
      <c r="I31" s="52">
        <v>375761.39280000003</v>
      </c>
      <c r="J31" s="52">
        <v>111056.066</v>
      </c>
      <c r="K31" s="52">
        <v>39852.899000000005</v>
      </c>
    </row>
    <row r="32" spans="1:11" ht="12.75" customHeight="1">
      <c r="A32" s="5" t="s">
        <v>53</v>
      </c>
      <c r="B32" s="20">
        <v>2016</v>
      </c>
      <c r="C32" s="33">
        <f>SUM(D32:K32)</f>
        <v>11021708.726946801</v>
      </c>
      <c r="D32" s="52">
        <v>8299.32</v>
      </c>
      <c r="E32" s="52">
        <v>77056.311</v>
      </c>
      <c r="F32" s="52">
        <v>310897.89198</v>
      </c>
      <c r="G32" s="52">
        <v>5021682.955120001</v>
      </c>
      <c r="H32" s="52">
        <v>4739707.058616799</v>
      </c>
      <c r="I32" s="52">
        <v>482182.47201</v>
      </c>
      <c r="J32" s="52">
        <v>232191.05622000003</v>
      </c>
      <c r="K32" s="52">
        <v>149691.662</v>
      </c>
    </row>
    <row r="33" spans="1:11" ht="12.75" customHeight="1">
      <c r="A33" s="5" t="s">
        <v>54</v>
      </c>
      <c r="B33" s="20">
        <v>2017</v>
      </c>
      <c r="C33" s="33">
        <v>3358134.8357382</v>
      </c>
      <c r="D33" s="52">
        <v>19719.5</v>
      </c>
      <c r="E33" s="52">
        <v>40070.561</v>
      </c>
      <c r="F33" s="52">
        <v>62505.092000000004</v>
      </c>
      <c r="G33" s="52">
        <v>829315.14574</v>
      </c>
      <c r="H33" s="52">
        <v>2110995.8557982</v>
      </c>
      <c r="I33" s="52">
        <v>180885.0558</v>
      </c>
      <c r="J33" s="52">
        <v>105528.63639999999</v>
      </c>
      <c r="K33" s="52">
        <v>9114.989000000001</v>
      </c>
    </row>
    <row r="34" spans="1:11" ht="12.75" customHeight="1">
      <c r="A34" s="5" t="s">
        <v>55</v>
      </c>
      <c r="B34" s="20">
        <v>2017</v>
      </c>
      <c r="C34" s="33">
        <v>4207395.9428592</v>
      </c>
      <c r="D34" s="52">
        <v>33032.6</v>
      </c>
      <c r="E34" s="52">
        <v>78464.37700000001</v>
      </c>
      <c r="F34" s="52">
        <v>79459.255</v>
      </c>
      <c r="G34" s="52">
        <v>2078191.42173</v>
      </c>
      <c r="H34" s="52">
        <v>1553291.3030392001</v>
      </c>
      <c r="I34" s="52">
        <v>209029.04724</v>
      </c>
      <c r="J34" s="52">
        <v>161946.44984999998</v>
      </c>
      <c r="K34" s="52">
        <v>13981.489000000001</v>
      </c>
    </row>
    <row r="35" spans="1:11" ht="12.75" customHeight="1">
      <c r="A35" s="5" t="s">
        <v>52</v>
      </c>
      <c r="B35" s="20">
        <v>2017</v>
      </c>
      <c r="C35" s="33">
        <v>4102596.9919812004</v>
      </c>
      <c r="D35" s="52">
        <v>29339.1</v>
      </c>
      <c r="E35" s="52">
        <v>56142.36</v>
      </c>
      <c r="F35" s="52">
        <v>107134.96558</v>
      </c>
      <c r="G35" s="52">
        <v>2257401.381134</v>
      </c>
      <c r="H35" s="52">
        <v>1361734.4396872</v>
      </c>
      <c r="I35" s="52">
        <v>145561.59399999998</v>
      </c>
      <c r="J35" s="52">
        <v>131478.42218000002</v>
      </c>
      <c r="K35" s="52">
        <v>13804.7294</v>
      </c>
    </row>
    <row r="36" spans="1:11" ht="12.75" customHeight="1">
      <c r="A36" s="5" t="s">
        <v>53</v>
      </c>
      <c r="B36" s="20">
        <v>2017</v>
      </c>
      <c r="C36" s="33">
        <v>14795373.072860003</v>
      </c>
      <c r="D36" s="52">
        <v>34622.6</v>
      </c>
      <c r="E36" s="52">
        <v>79198.951</v>
      </c>
      <c r="F36" s="52">
        <v>314872.376</v>
      </c>
      <c r="G36" s="52">
        <v>8106875.708819999</v>
      </c>
      <c r="H36" s="52">
        <v>5064429.078550001</v>
      </c>
      <c r="I36" s="52">
        <v>592274.56</v>
      </c>
      <c r="J36" s="52">
        <v>546304.7144899999</v>
      </c>
      <c r="K36" s="52">
        <v>56795.084</v>
      </c>
    </row>
    <row r="37" spans="1:11" ht="12.75" customHeight="1">
      <c r="A37" s="5" t="s">
        <v>54</v>
      </c>
      <c r="B37" s="20">
        <v>2018</v>
      </c>
      <c r="C37" s="33">
        <v>4337635.1883326005</v>
      </c>
      <c r="D37" s="52">
        <v>20131.6</v>
      </c>
      <c r="E37" s="52">
        <v>32234.07</v>
      </c>
      <c r="F37" s="52">
        <v>106416.885</v>
      </c>
      <c r="G37" s="52">
        <v>2455659.85544</v>
      </c>
      <c r="H37" s="52">
        <v>1404416.8637326001</v>
      </c>
      <c r="I37" s="52">
        <v>145367.02000000002</v>
      </c>
      <c r="J37" s="52">
        <v>157635.29716000002</v>
      </c>
      <c r="K37" s="52">
        <v>15773.597</v>
      </c>
    </row>
    <row r="38" spans="1:11" ht="12.75" customHeight="1">
      <c r="A38" s="5" t="s">
        <v>55</v>
      </c>
      <c r="B38" s="20">
        <v>2018</v>
      </c>
      <c r="C38" s="33">
        <v>6186643.496299999</v>
      </c>
      <c r="D38" s="52">
        <v>14229.74</v>
      </c>
      <c r="E38" s="52">
        <v>61806.72</v>
      </c>
      <c r="F38" s="52">
        <v>166579.994</v>
      </c>
      <c r="G38" s="52">
        <v>3067596.2897200002</v>
      </c>
      <c r="H38" s="52">
        <v>2186416.36684</v>
      </c>
      <c r="I38" s="52">
        <v>387398.93873999995</v>
      </c>
      <c r="J38" s="52">
        <v>288265.44700000004</v>
      </c>
      <c r="K38" s="52">
        <v>14350</v>
      </c>
    </row>
    <row r="39" spans="1:11" ht="12.75" customHeight="1">
      <c r="A39" s="5" t="s">
        <v>52</v>
      </c>
      <c r="B39" s="20">
        <v>2018</v>
      </c>
      <c r="C39" s="33">
        <v>6268568.074440001</v>
      </c>
      <c r="D39" s="52">
        <v>59734.8</v>
      </c>
      <c r="E39" s="52">
        <v>78791.238</v>
      </c>
      <c r="F39" s="52">
        <v>329971.54600000003</v>
      </c>
      <c r="G39" s="52">
        <v>2984227.06941</v>
      </c>
      <c r="H39" s="52">
        <v>2122529.41739</v>
      </c>
      <c r="I39" s="52">
        <v>359038.44</v>
      </c>
      <c r="J39" s="52">
        <v>315289.38164</v>
      </c>
      <c r="K39" s="52">
        <v>18986.182</v>
      </c>
    </row>
    <row r="40" spans="1:11" ht="12.75" customHeight="1">
      <c r="A40" s="8"/>
      <c r="B40" s="8"/>
      <c r="C40" s="53"/>
      <c r="D40" s="79"/>
      <c r="E40" s="79"/>
      <c r="F40" s="79"/>
      <c r="G40" s="79"/>
      <c r="H40" s="79"/>
      <c r="I40" s="79"/>
      <c r="J40" s="79"/>
      <c r="K40" s="79"/>
    </row>
    <row r="41" spans="1:3" ht="12.75">
      <c r="A41" s="103" t="s">
        <v>72</v>
      </c>
      <c r="C41" s="44"/>
    </row>
    <row r="42" spans="1:2" ht="12.75">
      <c r="A42" s="131" t="s">
        <v>73</v>
      </c>
      <c r="B42" s="7"/>
    </row>
  </sheetData>
  <sheetProtection/>
  <mergeCells count="3">
    <mergeCell ref="C8:C9"/>
    <mergeCell ref="D8:K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55"/>
  <sheetViews>
    <sheetView zoomScalePageLayoutView="0" workbookViewId="0" topLeftCell="A1">
      <pane ySplit="9" topLeftCell="A21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29</v>
      </c>
      <c r="B5" s="21"/>
    </row>
    <row r="6" spans="1:2" ht="12.75" customHeight="1">
      <c r="A6" s="21"/>
      <c r="B6" s="21"/>
    </row>
    <row r="7" spans="1:2" ht="12.75" customHeight="1">
      <c r="A7" s="98" t="s">
        <v>35</v>
      </c>
      <c r="B7" s="8"/>
    </row>
    <row r="8" spans="1:14" ht="12.75" customHeight="1">
      <c r="A8" s="138" t="s">
        <v>36</v>
      </c>
      <c r="B8" s="139"/>
      <c r="C8" s="154" t="s">
        <v>65</v>
      </c>
      <c r="D8" s="142" t="s">
        <v>38</v>
      </c>
      <c r="E8" s="143"/>
      <c r="F8" s="143"/>
      <c r="G8" s="143"/>
      <c r="H8" s="143"/>
      <c r="I8" s="143"/>
      <c r="J8" s="143"/>
      <c r="K8" s="143"/>
      <c r="L8" s="143"/>
      <c r="M8" s="143"/>
      <c r="N8" s="144"/>
    </row>
    <row r="9" spans="1:14" ht="51">
      <c r="A9" s="140"/>
      <c r="B9" s="141"/>
      <c r="C9" s="154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20">
        <v>2010</v>
      </c>
      <c r="C10" s="32" t="s">
        <v>12</v>
      </c>
      <c r="D10" s="32" t="s">
        <v>12</v>
      </c>
      <c r="E10" s="32" t="s">
        <v>12</v>
      </c>
      <c r="F10" s="32" t="s">
        <v>12</v>
      </c>
      <c r="G10" s="32" t="s">
        <v>12</v>
      </c>
      <c r="H10" s="32" t="s">
        <v>12</v>
      </c>
      <c r="I10" s="32" t="s">
        <v>12</v>
      </c>
      <c r="J10" s="32" t="s">
        <v>12</v>
      </c>
      <c r="K10" s="32" t="s">
        <v>12</v>
      </c>
      <c r="L10" s="32" t="s">
        <v>12</v>
      </c>
      <c r="M10" s="32" t="s">
        <v>12</v>
      </c>
      <c r="N10" s="32" t="s">
        <v>12</v>
      </c>
    </row>
    <row r="11" spans="1:14" ht="12.75" customHeight="1">
      <c r="A11" s="5" t="s">
        <v>51</v>
      </c>
      <c r="B11" s="20">
        <v>2010</v>
      </c>
      <c r="C11" s="45">
        <v>0.3882</v>
      </c>
      <c r="D11" s="45">
        <v>0.3884</v>
      </c>
      <c r="E11" s="45">
        <v>0.3957</v>
      </c>
      <c r="F11" s="45">
        <v>0.2927</v>
      </c>
      <c r="G11" s="45">
        <v>0.3954</v>
      </c>
      <c r="H11" s="45">
        <v>0.4057</v>
      </c>
      <c r="I11" s="45">
        <v>0.27</v>
      </c>
      <c r="J11" s="45">
        <v>0.2413</v>
      </c>
      <c r="K11" s="45"/>
      <c r="L11" s="45">
        <v>0.4348</v>
      </c>
      <c r="M11" s="45">
        <v>0.214</v>
      </c>
      <c r="N11" s="45">
        <v>0.3724</v>
      </c>
    </row>
    <row r="12" spans="1:14" ht="12.75" customHeight="1">
      <c r="A12" s="5" t="s">
        <v>50</v>
      </c>
      <c r="B12" s="20">
        <v>2011</v>
      </c>
      <c r="C12" s="45">
        <v>0.3848</v>
      </c>
      <c r="D12" s="45">
        <v>0.374</v>
      </c>
      <c r="E12" s="45">
        <v>0.4111</v>
      </c>
      <c r="F12" s="45">
        <v>0.3098</v>
      </c>
      <c r="G12" s="45">
        <v>0.3457</v>
      </c>
      <c r="H12" s="45">
        <v>0.3855</v>
      </c>
      <c r="I12" s="45">
        <v>0.2886</v>
      </c>
      <c r="J12" s="45">
        <v>0.2691</v>
      </c>
      <c r="K12" s="45">
        <v>0.411</v>
      </c>
      <c r="L12" s="45">
        <v>0.4137</v>
      </c>
      <c r="M12" s="45">
        <v>0.1778</v>
      </c>
      <c r="N12" s="45">
        <v>0.3672</v>
      </c>
    </row>
    <row r="13" spans="1:14" ht="12.75" customHeight="1">
      <c r="A13" s="5" t="s">
        <v>51</v>
      </c>
      <c r="B13" s="20">
        <v>2011</v>
      </c>
      <c r="C13" s="45">
        <v>0.3829</v>
      </c>
      <c r="D13" s="45">
        <v>0.3637</v>
      </c>
      <c r="E13" s="45">
        <v>0.4147</v>
      </c>
      <c r="F13" s="45">
        <v>0.2834</v>
      </c>
      <c r="G13" s="45">
        <v>0.3212</v>
      </c>
      <c r="H13" s="45">
        <v>0.3715</v>
      </c>
      <c r="I13" s="45">
        <v>0.2642</v>
      </c>
      <c r="J13" s="45">
        <v>0.2789</v>
      </c>
      <c r="K13" s="45">
        <v>0.41</v>
      </c>
      <c r="L13" s="45">
        <v>0.4156</v>
      </c>
      <c r="M13" s="45">
        <v>0.1888</v>
      </c>
      <c r="N13" s="45">
        <v>0.3752</v>
      </c>
    </row>
    <row r="14" spans="1:14" ht="12.75" customHeight="1">
      <c r="A14" s="5" t="s">
        <v>50</v>
      </c>
      <c r="B14" s="20">
        <v>2012</v>
      </c>
      <c r="C14" s="45">
        <v>0.3694</v>
      </c>
      <c r="D14" s="45">
        <v>0.3332</v>
      </c>
      <c r="E14" s="45">
        <v>0.3912</v>
      </c>
      <c r="F14" s="45">
        <v>0.2869</v>
      </c>
      <c r="G14" s="45">
        <v>0.513</v>
      </c>
      <c r="H14" s="45">
        <v>0.3668</v>
      </c>
      <c r="I14" s="45">
        <v>0.2403</v>
      </c>
      <c r="J14" s="45">
        <v>0.288</v>
      </c>
      <c r="K14" s="45">
        <v>0.4138</v>
      </c>
      <c r="L14" s="45">
        <v>0.4289</v>
      </c>
      <c r="M14" s="45">
        <v>0.1859</v>
      </c>
      <c r="N14" s="45">
        <v>0.3485</v>
      </c>
    </row>
    <row r="15" spans="1:14" ht="12.75" customHeight="1">
      <c r="A15" s="5" t="s">
        <v>52</v>
      </c>
      <c r="B15" s="20" t="s">
        <v>71</v>
      </c>
      <c r="C15" s="45">
        <v>0.3471</v>
      </c>
      <c r="D15" s="45">
        <v>0.3228</v>
      </c>
      <c r="E15" s="45">
        <v>0.3622</v>
      </c>
      <c r="F15" s="45">
        <v>0.2712</v>
      </c>
      <c r="G15" s="45">
        <v>0.4122</v>
      </c>
      <c r="H15" s="45">
        <v>0.3507</v>
      </c>
      <c r="I15" s="45">
        <v>0.2087</v>
      </c>
      <c r="J15" s="45">
        <v>0.2943</v>
      </c>
      <c r="K15" s="45">
        <v>0.388</v>
      </c>
      <c r="L15" s="45">
        <v>0.4056</v>
      </c>
      <c r="M15" s="45">
        <v>0.177</v>
      </c>
      <c r="N15" s="45">
        <v>0.333</v>
      </c>
    </row>
    <row r="16" spans="1:14" ht="12.75" customHeight="1">
      <c r="A16" s="5" t="s">
        <v>53</v>
      </c>
      <c r="B16" s="20">
        <v>2012</v>
      </c>
      <c r="C16" s="119">
        <v>0.349</v>
      </c>
      <c r="D16" s="119">
        <v>0.3252852488624387</v>
      </c>
      <c r="E16" s="119">
        <v>0.3646762233101511</v>
      </c>
      <c r="F16" s="119">
        <v>0.26840814139774877</v>
      </c>
      <c r="G16" s="119">
        <v>0.299933274882434</v>
      </c>
      <c r="H16" s="119">
        <v>0.35711494382035264</v>
      </c>
      <c r="I16" s="119">
        <v>0.122622271183896</v>
      </c>
      <c r="J16" s="119">
        <v>0.2993103788170696</v>
      </c>
      <c r="K16" s="119">
        <v>0.3917242963132339</v>
      </c>
      <c r="L16" s="119">
        <v>0.41730764280000004</v>
      </c>
      <c r="M16" s="119">
        <v>0.17468122858102478</v>
      </c>
      <c r="N16" s="119">
        <v>0.315036950688084</v>
      </c>
    </row>
    <row r="17" spans="1:14" ht="12.75" customHeight="1">
      <c r="A17" s="6" t="s">
        <v>54</v>
      </c>
      <c r="B17" s="124">
        <v>2013</v>
      </c>
      <c r="C17" s="45">
        <v>0.3436</v>
      </c>
      <c r="D17" s="45">
        <v>0.3263</v>
      </c>
      <c r="E17" s="45">
        <v>0.3569</v>
      </c>
      <c r="F17" s="45">
        <v>0.2731</v>
      </c>
      <c r="G17" s="45">
        <v>0.2902</v>
      </c>
      <c r="H17" s="45">
        <v>0.3492</v>
      </c>
      <c r="I17" s="45">
        <v>0.1835</v>
      </c>
      <c r="J17" s="45">
        <v>0.3266</v>
      </c>
      <c r="K17" s="45">
        <v>0.4269</v>
      </c>
      <c r="L17" s="45">
        <v>0.3665</v>
      </c>
      <c r="M17" s="45">
        <v>0.1754</v>
      </c>
      <c r="N17" s="45">
        <v>0.2705</v>
      </c>
    </row>
    <row r="18" spans="1:14" ht="12.75" customHeight="1">
      <c r="A18" s="5" t="s">
        <v>55</v>
      </c>
      <c r="B18" s="20">
        <v>2013</v>
      </c>
      <c r="C18" s="47">
        <v>0.3403</v>
      </c>
      <c r="D18" s="45">
        <v>0.3264</v>
      </c>
      <c r="E18" s="45">
        <v>0.365</v>
      </c>
      <c r="F18" s="45">
        <v>0.246</v>
      </c>
      <c r="G18" s="45">
        <v>0.3231</v>
      </c>
      <c r="H18" s="47">
        <v>0.343</v>
      </c>
      <c r="I18" s="45">
        <v>0.1814</v>
      </c>
      <c r="J18" s="47">
        <v>0.429</v>
      </c>
      <c r="K18" s="45">
        <v>0.328</v>
      </c>
      <c r="L18" s="45">
        <v>0.3418</v>
      </c>
      <c r="M18" s="45">
        <v>0.171</v>
      </c>
      <c r="N18" s="45">
        <v>0.2574</v>
      </c>
    </row>
    <row r="19" spans="1:14" ht="12.75" customHeight="1">
      <c r="A19" s="5" t="s">
        <v>52</v>
      </c>
      <c r="B19" s="20">
        <v>2013</v>
      </c>
      <c r="C19" s="45">
        <v>0.3128</v>
      </c>
      <c r="D19" s="45">
        <v>0.2798</v>
      </c>
      <c r="E19" s="45">
        <v>0.3198</v>
      </c>
      <c r="F19" s="45">
        <v>0.2478</v>
      </c>
      <c r="G19" s="45">
        <v>0.2803</v>
      </c>
      <c r="H19" s="47">
        <v>0.3127</v>
      </c>
      <c r="I19" s="45">
        <v>0.1352</v>
      </c>
      <c r="J19" s="47">
        <v>0.3058</v>
      </c>
      <c r="K19" s="45">
        <v>0.3334</v>
      </c>
      <c r="L19" s="45">
        <v>0.3465</v>
      </c>
      <c r="M19" s="45">
        <v>0.1788</v>
      </c>
      <c r="N19" s="45">
        <v>0.2711</v>
      </c>
    </row>
    <row r="20" spans="1:14" ht="12.75" customHeight="1">
      <c r="A20" s="5" t="s">
        <v>53</v>
      </c>
      <c r="B20" s="20">
        <v>2013</v>
      </c>
      <c r="C20" s="45">
        <v>0.31</v>
      </c>
      <c r="D20" s="45">
        <v>0.2794</v>
      </c>
      <c r="E20" s="45">
        <v>0.3188</v>
      </c>
      <c r="F20" s="45">
        <v>0.2522</v>
      </c>
      <c r="G20" s="45">
        <v>0.2803</v>
      </c>
      <c r="H20" s="47">
        <v>0.3114</v>
      </c>
      <c r="I20" s="45">
        <v>0.1327</v>
      </c>
      <c r="J20" s="47">
        <v>0.3035</v>
      </c>
      <c r="K20" s="45">
        <v>0.3474</v>
      </c>
      <c r="L20" s="45">
        <v>0.3401</v>
      </c>
      <c r="M20" s="45">
        <v>0.184</v>
      </c>
      <c r="N20" s="45">
        <v>0.2628</v>
      </c>
    </row>
    <row r="21" spans="1:14" ht="12.75" customHeight="1">
      <c r="A21" s="5" t="s">
        <v>54</v>
      </c>
      <c r="B21" s="20">
        <v>2014</v>
      </c>
      <c r="C21" s="45">
        <v>0.3094</v>
      </c>
      <c r="D21" s="45">
        <v>0.279376614490674</v>
      </c>
      <c r="E21" s="45">
        <v>0.318959298593116</v>
      </c>
      <c r="F21" s="45">
        <v>0.252102950888564</v>
      </c>
      <c r="G21" s="45">
        <v>0.291052015861823</v>
      </c>
      <c r="H21" s="45">
        <v>0.310593715286504</v>
      </c>
      <c r="I21" s="45">
        <v>0.197215590075269</v>
      </c>
      <c r="J21" s="45">
        <v>0.297007083148633</v>
      </c>
      <c r="K21" s="45">
        <v>0.346330950730734</v>
      </c>
      <c r="L21" s="45">
        <v>0.341069483288708</v>
      </c>
      <c r="M21" s="45">
        <v>0.1837</v>
      </c>
      <c r="N21" s="45">
        <v>0.2999</v>
      </c>
    </row>
    <row r="22" spans="1:14" ht="12.75" customHeight="1">
      <c r="A22" s="5" t="s">
        <v>55</v>
      </c>
      <c r="B22" s="20">
        <v>2014</v>
      </c>
      <c r="C22" s="45">
        <v>0.308</v>
      </c>
      <c r="D22" s="45">
        <v>0.2698</v>
      </c>
      <c r="E22" s="45">
        <v>0.318</v>
      </c>
      <c r="F22" s="45">
        <v>0.2547</v>
      </c>
      <c r="G22" s="45">
        <v>0.2983</v>
      </c>
      <c r="H22" s="45">
        <v>0.3081</v>
      </c>
      <c r="I22" s="45">
        <v>0.2261</v>
      </c>
      <c r="J22" s="45">
        <v>0.2958</v>
      </c>
      <c r="K22" s="45">
        <v>0.3429</v>
      </c>
      <c r="L22" s="45">
        <v>0.3423</v>
      </c>
      <c r="M22" s="45">
        <v>0.181</v>
      </c>
      <c r="N22" s="45">
        <v>0.2605</v>
      </c>
    </row>
    <row r="23" spans="1:14" ht="12.75" customHeight="1">
      <c r="A23" s="5" t="s">
        <v>52</v>
      </c>
      <c r="B23" s="20">
        <v>2014</v>
      </c>
      <c r="C23" s="45">
        <v>0.3037</v>
      </c>
      <c r="D23" s="45">
        <v>0.2712</v>
      </c>
      <c r="E23" s="45">
        <v>0.3189</v>
      </c>
      <c r="F23" s="45">
        <v>0.2883</v>
      </c>
      <c r="G23" s="45">
        <v>0.2959</v>
      </c>
      <c r="H23" s="45">
        <v>0.2997</v>
      </c>
      <c r="I23" s="45">
        <v>0.2326</v>
      </c>
      <c r="J23" s="45">
        <v>0.2398</v>
      </c>
      <c r="K23" s="45">
        <v>0.3304</v>
      </c>
      <c r="L23" s="45">
        <v>0.3279</v>
      </c>
      <c r="M23" s="45">
        <v>0.1844</v>
      </c>
      <c r="N23" s="45">
        <v>0.299687</v>
      </c>
    </row>
    <row r="24" spans="1:14" ht="12.75" customHeight="1">
      <c r="A24" s="5" t="s">
        <v>53</v>
      </c>
      <c r="B24" s="20">
        <v>2014</v>
      </c>
      <c r="C24" s="45">
        <v>0.3004</v>
      </c>
      <c r="D24" s="45">
        <v>0.2633</v>
      </c>
      <c r="E24" s="45">
        <v>0.3147</v>
      </c>
      <c r="F24" s="45">
        <v>0.2558</v>
      </c>
      <c r="G24" s="45">
        <v>0.3004</v>
      </c>
      <c r="H24" s="45">
        <v>0.2964</v>
      </c>
      <c r="I24" s="45">
        <v>0.2366</v>
      </c>
      <c r="J24" s="45">
        <v>0.2415</v>
      </c>
      <c r="K24" s="45">
        <v>0.3241</v>
      </c>
      <c r="L24" s="45">
        <v>0.3257</v>
      </c>
      <c r="M24" s="45">
        <v>0.1885</v>
      </c>
      <c r="N24" s="45">
        <v>0.2657</v>
      </c>
    </row>
    <row r="25" spans="1:14" ht="12.75" customHeight="1">
      <c r="A25" s="5" t="s">
        <v>54</v>
      </c>
      <c r="B25" s="20">
        <v>2015</v>
      </c>
      <c r="C25" s="45">
        <v>0.311</v>
      </c>
      <c r="D25" s="45">
        <v>0.2707</v>
      </c>
      <c r="E25" s="45">
        <v>0.318</v>
      </c>
      <c r="F25" s="45">
        <v>0.2443</v>
      </c>
      <c r="G25" s="45">
        <v>0.3541</v>
      </c>
      <c r="H25" s="45">
        <v>0.3238</v>
      </c>
      <c r="I25" s="45">
        <v>0.2097</v>
      </c>
      <c r="J25" s="45">
        <v>0.3135</v>
      </c>
      <c r="K25" s="45">
        <v>0.34</v>
      </c>
      <c r="L25" s="45">
        <v>0.3109</v>
      </c>
      <c r="M25" s="45">
        <v>0.196</v>
      </c>
      <c r="N25" s="45">
        <v>0.2096</v>
      </c>
    </row>
    <row r="26" spans="1:14" ht="12.75" customHeight="1">
      <c r="A26" s="5" t="s">
        <v>55</v>
      </c>
      <c r="B26" s="20">
        <v>2015</v>
      </c>
      <c r="C26" s="45">
        <v>0.3139</v>
      </c>
      <c r="D26" s="45">
        <v>0.264</v>
      </c>
      <c r="E26" s="45">
        <v>0.3215</v>
      </c>
      <c r="F26" s="45">
        <v>0.2427</v>
      </c>
      <c r="G26" s="45">
        <v>0.3538</v>
      </c>
      <c r="H26" s="45">
        <v>0.3256</v>
      </c>
      <c r="I26" s="45">
        <v>0.2005</v>
      </c>
      <c r="J26" s="45">
        <v>0.2834</v>
      </c>
      <c r="K26" s="45">
        <v>0.3432</v>
      </c>
      <c r="L26" s="45">
        <v>0.3375</v>
      </c>
      <c r="M26" s="45">
        <v>0.1974</v>
      </c>
      <c r="N26" s="45">
        <v>0.2153</v>
      </c>
    </row>
    <row r="27" spans="1:14" ht="12.75" customHeight="1">
      <c r="A27" s="5" t="s">
        <v>52</v>
      </c>
      <c r="B27" s="20">
        <v>2015</v>
      </c>
      <c r="C27" s="45">
        <v>0.3017</v>
      </c>
      <c r="D27" s="45">
        <v>0.2638</v>
      </c>
      <c r="E27" s="45">
        <v>0.3217</v>
      </c>
      <c r="F27" s="45">
        <v>0.2368</v>
      </c>
      <c r="G27" s="45">
        <v>0.3533</v>
      </c>
      <c r="H27" s="45">
        <v>0.3134</v>
      </c>
      <c r="I27" s="45">
        <v>0.1869</v>
      </c>
      <c r="J27" s="45">
        <v>0.2414</v>
      </c>
      <c r="K27" s="45">
        <v>0.3257</v>
      </c>
      <c r="L27" s="45">
        <v>0.3222</v>
      </c>
      <c r="M27" s="45">
        <v>0.192</v>
      </c>
      <c r="N27" s="45">
        <v>0.2128</v>
      </c>
    </row>
    <row r="28" spans="1:14" ht="12.75" customHeight="1">
      <c r="A28" s="5" t="s">
        <v>53</v>
      </c>
      <c r="B28" s="20">
        <v>2015</v>
      </c>
      <c r="C28" s="65">
        <v>0.3216</v>
      </c>
      <c r="D28" s="45">
        <v>0.2694</v>
      </c>
      <c r="E28" s="45">
        <v>0.3322</v>
      </c>
      <c r="F28" s="45">
        <v>0.2456</v>
      </c>
      <c r="G28" s="45">
        <v>0.3534</v>
      </c>
      <c r="H28" s="45">
        <v>0.3264</v>
      </c>
      <c r="I28" s="45">
        <v>0.2052</v>
      </c>
      <c r="J28" s="45">
        <v>0.3096</v>
      </c>
      <c r="K28" s="45">
        <v>0.34</v>
      </c>
      <c r="L28" s="45">
        <v>0.3419</v>
      </c>
      <c r="M28" s="45">
        <v>0.2116</v>
      </c>
      <c r="N28" s="45">
        <v>0.2285</v>
      </c>
    </row>
    <row r="29" spans="1:14" ht="12.75" customHeight="1">
      <c r="A29" s="5" t="s">
        <v>54</v>
      </c>
      <c r="B29" s="20">
        <v>2016</v>
      </c>
      <c r="C29" s="65">
        <v>0.3104</v>
      </c>
      <c r="D29" s="45">
        <v>0.2042</v>
      </c>
      <c r="E29" s="45">
        <v>0.3107</v>
      </c>
      <c r="F29" s="45">
        <v>0.1476</v>
      </c>
      <c r="G29" s="45">
        <v>0.3534</v>
      </c>
      <c r="H29" s="45">
        <v>0.3252</v>
      </c>
      <c r="I29" s="45">
        <v>0.1517</v>
      </c>
      <c r="J29" s="45">
        <v>0.2968</v>
      </c>
      <c r="K29" s="45">
        <v>0.3364</v>
      </c>
      <c r="L29" s="45">
        <v>0.3419</v>
      </c>
      <c r="M29" s="45">
        <v>0.214</v>
      </c>
      <c r="N29" s="45">
        <v>0.2424</v>
      </c>
    </row>
    <row r="30" spans="1:14" ht="12.75" customHeight="1">
      <c r="A30" s="5" t="s">
        <v>55</v>
      </c>
      <c r="B30" s="20">
        <v>2016</v>
      </c>
      <c r="C30" s="65">
        <v>0.3151</v>
      </c>
      <c r="D30" s="45">
        <v>0.2576</v>
      </c>
      <c r="E30" s="45">
        <v>0.3169</v>
      </c>
      <c r="F30" s="45">
        <v>0.2601</v>
      </c>
      <c r="G30" s="45">
        <v>0.2252</v>
      </c>
      <c r="H30" s="45">
        <v>0.3224</v>
      </c>
      <c r="I30" s="45">
        <v>0.1556</v>
      </c>
      <c r="J30" s="45">
        <v>0.3248</v>
      </c>
      <c r="K30" s="45">
        <v>0.3394</v>
      </c>
      <c r="L30" s="45">
        <v>0.3501</v>
      </c>
      <c r="M30" s="35">
        <v>0.2427</v>
      </c>
      <c r="N30" s="45">
        <v>0.2751</v>
      </c>
    </row>
    <row r="31" spans="1:14" ht="12.75" customHeight="1">
      <c r="A31" s="5" t="s">
        <v>52</v>
      </c>
      <c r="B31" s="20">
        <v>2016</v>
      </c>
      <c r="C31" s="65">
        <v>0.3144</v>
      </c>
      <c r="D31" s="47">
        <f>(D23*D27+D24*D28+D25*D29)/(D23+D24+D25)</f>
        <v>0.2455942871336314</v>
      </c>
      <c r="E31" s="47">
        <f>(E23*E27+E24*E28+E25*E29)/(E23+E24+E25)</f>
        <v>0.32149650063051705</v>
      </c>
      <c r="F31" s="47">
        <f aca="true" t="shared" si="0" ref="F31:N31">(F23*F27+F24*F28+F25*F29)/(F23+F24+F25)</f>
        <v>0.21201496702181638</v>
      </c>
      <c r="G31" s="47">
        <f t="shared" si="0"/>
        <v>0.3533688657407407</v>
      </c>
      <c r="H31" s="47">
        <f t="shared" si="0"/>
        <v>0.3217422545928905</v>
      </c>
      <c r="I31" s="47">
        <f t="shared" si="0"/>
        <v>0.18240499337163055</v>
      </c>
      <c r="J31" s="47">
        <f t="shared" si="0"/>
        <v>0.2839744841469552</v>
      </c>
      <c r="K31" s="47">
        <f t="shared" si="0"/>
        <v>0.3340183810960281</v>
      </c>
      <c r="L31" s="47">
        <f t="shared" si="0"/>
        <v>0.3352026127527216</v>
      </c>
      <c r="M31" s="47">
        <f t="shared" si="0"/>
        <v>0.20607382668307264</v>
      </c>
      <c r="N31" s="47">
        <f t="shared" si="0"/>
        <v>0.22618816005945908</v>
      </c>
    </row>
    <row r="32" spans="1:14" ht="12.75" customHeight="1">
      <c r="A32" s="5" t="s">
        <v>53</v>
      </c>
      <c r="B32" s="20">
        <v>2016</v>
      </c>
      <c r="C32" s="65">
        <v>0.314152913792324</v>
      </c>
      <c r="D32" s="47">
        <v>0.258293544978372</v>
      </c>
      <c r="E32" s="47">
        <v>0.316639275638626</v>
      </c>
      <c r="F32" s="47">
        <v>0.266703234798752</v>
      </c>
      <c r="G32" s="47">
        <v>0.396481963911841</v>
      </c>
      <c r="H32" s="47">
        <v>0.310000102349851</v>
      </c>
      <c r="I32" s="47">
        <v>0.137202099907961</v>
      </c>
      <c r="J32" s="47">
        <v>0.333281235718288</v>
      </c>
      <c r="K32" s="47">
        <v>0.337682319927586</v>
      </c>
      <c r="L32" s="47">
        <v>0.340494252770065</v>
      </c>
      <c r="M32" s="47">
        <v>0.209632115529117</v>
      </c>
      <c r="N32" s="47">
        <v>0.269246410590427</v>
      </c>
    </row>
    <row r="33" spans="1:14" ht="12.75" customHeight="1">
      <c r="A33" s="5" t="s">
        <v>54</v>
      </c>
      <c r="B33" s="20">
        <v>2017</v>
      </c>
      <c r="C33" s="65">
        <v>0.313713205273976</v>
      </c>
      <c r="D33" s="47">
        <v>0.27221397267059</v>
      </c>
      <c r="E33" s="47">
        <v>0.312249064509507</v>
      </c>
      <c r="F33" s="47">
        <v>0.29813832729898</v>
      </c>
      <c r="G33" s="47">
        <v>0.396363882594824</v>
      </c>
      <c r="H33" s="47">
        <v>0.304762526626575</v>
      </c>
      <c r="I33" s="47">
        <v>0.144557086539297</v>
      </c>
      <c r="J33" s="47">
        <v>0.33252896856588</v>
      </c>
      <c r="K33" s="47">
        <v>0.335872931733719</v>
      </c>
      <c r="L33" s="47">
        <v>0.338821960745417</v>
      </c>
      <c r="M33" s="47">
        <v>0.194945700180945</v>
      </c>
      <c r="N33" s="47">
        <v>0.304088495539299</v>
      </c>
    </row>
    <row r="34" spans="1:14" ht="12.75" customHeight="1">
      <c r="A34" s="5" t="s">
        <v>55</v>
      </c>
      <c r="B34" s="20">
        <v>2017</v>
      </c>
      <c r="C34" s="65">
        <v>0.31270358906914</v>
      </c>
      <c r="D34" s="47">
        <v>0.281067727475633</v>
      </c>
      <c r="E34" s="47">
        <v>0.313963395998288</v>
      </c>
      <c r="F34" s="47">
        <v>0.29513374942356</v>
      </c>
      <c r="G34" s="47">
        <v>0.392112196529514</v>
      </c>
      <c r="H34" s="47">
        <v>0.302558982187831</v>
      </c>
      <c r="I34" s="47">
        <v>0.143158261902685</v>
      </c>
      <c r="J34" s="47">
        <v>0.328586690986153</v>
      </c>
      <c r="K34" s="47">
        <v>0.333379458252464</v>
      </c>
      <c r="L34" s="47">
        <v>0.338025177674137</v>
      </c>
      <c r="M34" s="47">
        <v>0.186328535571719</v>
      </c>
      <c r="N34" s="47">
        <v>0.300479621726001</v>
      </c>
    </row>
    <row r="35" spans="1:14" ht="12.75" customHeight="1">
      <c r="A35" s="5" t="s">
        <v>52</v>
      </c>
      <c r="B35" s="20">
        <v>2017</v>
      </c>
      <c r="C35" s="65">
        <v>0.311903354006642</v>
      </c>
      <c r="D35" s="122">
        <v>0.277864425344759</v>
      </c>
      <c r="E35" s="122">
        <v>0.309632007247792</v>
      </c>
      <c r="F35" s="122">
        <v>0.292183256617051</v>
      </c>
      <c r="G35" s="122">
        <v>0.367706479287124</v>
      </c>
      <c r="H35" s="122">
        <v>0.299445510708834</v>
      </c>
      <c r="I35" s="122">
        <v>0.148229634467402</v>
      </c>
      <c r="J35" s="122">
        <v>0.325856286598337</v>
      </c>
      <c r="K35" s="122">
        <v>0.32977820245466</v>
      </c>
      <c r="L35" s="122">
        <v>0.337968563411066</v>
      </c>
      <c r="M35" s="122">
        <v>0.178654794655495</v>
      </c>
      <c r="N35" s="122">
        <v>0.300802967369849</v>
      </c>
    </row>
    <row r="36" spans="1:14" ht="12.75" customHeight="1">
      <c r="A36" s="5" t="s">
        <v>53</v>
      </c>
      <c r="B36" s="20">
        <v>2017</v>
      </c>
      <c r="C36" s="65">
        <v>0.311479395144137</v>
      </c>
      <c r="D36" s="122">
        <v>0.279289302417696</v>
      </c>
      <c r="E36" s="122">
        <v>0.309195544062899</v>
      </c>
      <c r="F36" s="122">
        <v>0.297639071561866</v>
      </c>
      <c r="G36" s="122">
        <v>0.360665401803306</v>
      </c>
      <c r="H36" s="122">
        <v>0.291918673206633</v>
      </c>
      <c r="I36" s="122">
        <v>0.14992923980555</v>
      </c>
      <c r="J36" s="122">
        <v>0.318425103602664</v>
      </c>
      <c r="K36" s="122">
        <v>0.330646906698797</v>
      </c>
      <c r="L36" s="122">
        <v>0.336324339850049</v>
      </c>
      <c r="M36" s="122">
        <v>0.174143023834973</v>
      </c>
      <c r="N36" s="122">
        <v>0.311075273391685</v>
      </c>
    </row>
    <row r="37" spans="1:14" ht="12.75" customHeight="1">
      <c r="A37" s="5" t="s">
        <v>54</v>
      </c>
      <c r="B37" s="20">
        <v>2018</v>
      </c>
      <c r="C37" s="65">
        <v>0.308334459707514</v>
      </c>
      <c r="D37" s="122">
        <v>0.282883284714385</v>
      </c>
      <c r="E37" s="122">
        <v>0.306920587350426</v>
      </c>
      <c r="F37" s="122">
        <v>0.296618808919935</v>
      </c>
      <c r="G37" s="122">
        <v>0.347873981446435</v>
      </c>
      <c r="H37" s="122">
        <v>0.304582112966794</v>
      </c>
      <c r="I37" s="122">
        <v>0.229308517065459</v>
      </c>
      <c r="J37" s="122">
        <v>0.311858603288935</v>
      </c>
      <c r="K37" s="122">
        <v>0.320464104314271</v>
      </c>
      <c r="L37" s="122">
        <v>0.327795112808139</v>
      </c>
      <c r="M37" s="122">
        <v>0.168581777684928</v>
      </c>
      <c r="N37" s="122">
        <v>0.306576808070175</v>
      </c>
    </row>
    <row r="38" spans="1:14" ht="12.75" customHeight="1">
      <c r="A38" s="5" t="s">
        <v>55</v>
      </c>
      <c r="B38" s="20">
        <v>2018</v>
      </c>
      <c r="C38" s="65">
        <v>0.30714132656287263</v>
      </c>
      <c r="D38" s="122">
        <v>0.2836487835436594</v>
      </c>
      <c r="E38" s="122">
        <v>0.30837111296290975</v>
      </c>
      <c r="F38" s="122">
        <v>0.30124043722884974</v>
      </c>
      <c r="G38" s="122">
        <v>0.345542692301118</v>
      </c>
      <c r="H38" s="122">
        <v>0.3030192899668082</v>
      </c>
      <c r="I38" s="122">
        <v>0.13535344676735073</v>
      </c>
      <c r="J38" s="122">
        <v>0.3140964562501174</v>
      </c>
      <c r="K38" s="122">
        <v>0.3226513211892481</v>
      </c>
      <c r="L38" s="122">
        <v>0.32187235824913657</v>
      </c>
      <c r="M38" s="122">
        <v>0.1613771329103702</v>
      </c>
      <c r="N38" s="122">
        <v>0.28307638018700065</v>
      </c>
    </row>
    <row r="39" spans="1:14" ht="12.75" customHeight="1">
      <c r="A39" s="5" t="s">
        <v>52</v>
      </c>
      <c r="B39" s="20">
        <v>2018</v>
      </c>
      <c r="C39" s="65">
        <v>0.30349086478833515</v>
      </c>
      <c r="D39" s="122">
        <v>0.28421816239556674</v>
      </c>
      <c r="E39" s="122">
        <v>0.30804688669882596</v>
      </c>
      <c r="F39" s="122">
        <v>0.2970836359873205</v>
      </c>
      <c r="G39" s="122">
        <v>0.344270259237991</v>
      </c>
      <c r="H39" s="122">
        <v>0.2870348826716218</v>
      </c>
      <c r="I39" s="122">
        <v>0.14263200718921257</v>
      </c>
      <c r="J39" s="122">
        <v>0.31720650844273635</v>
      </c>
      <c r="K39" s="122">
        <v>0.32437594628474103</v>
      </c>
      <c r="L39" s="122">
        <v>0.3141774816672632</v>
      </c>
      <c r="M39" s="122">
        <v>0.16030370993729878</v>
      </c>
      <c r="N39" s="122">
        <v>0.28726797497915346</v>
      </c>
    </row>
    <row r="40" spans="1:14" ht="12.75" customHeight="1">
      <c r="A40" s="8"/>
      <c r="B40" s="8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ht="12.75" customHeight="1">
      <c r="A41" s="103" t="s">
        <v>74</v>
      </c>
    </row>
    <row r="42" spans="4:14" ht="12.75" customHeight="1">
      <c r="D42" s="76"/>
      <c r="E42" s="76"/>
      <c r="F42" s="76"/>
      <c r="G42" s="76"/>
      <c r="H42" s="76"/>
      <c r="I42" s="76"/>
      <c r="J42" s="76"/>
      <c r="K42" s="76"/>
      <c r="L42" s="76"/>
      <c r="N42" s="76"/>
    </row>
    <row r="43" spans="1:2" ht="12.75" customHeight="1">
      <c r="A43" s="9"/>
      <c r="B43" s="9"/>
    </row>
    <row r="44" spans="4:15" ht="12.75" customHeight="1">
      <c r="D44" s="96"/>
      <c r="E44" s="86"/>
      <c r="F44" s="87"/>
      <c r="O44" s="48"/>
    </row>
    <row r="45" spans="4:6" ht="12.75" customHeight="1">
      <c r="D45" s="96"/>
      <c r="E45" s="91"/>
      <c r="F45" s="87"/>
    </row>
    <row r="46" spans="4:6" ht="12.75" customHeight="1">
      <c r="D46" s="96"/>
      <c r="E46" s="91"/>
      <c r="F46" s="87"/>
    </row>
    <row r="47" spans="4:6" ht="12.75" customHeight="1">
      <c r="D47" s="96"/>
      <c r="E47" s="91"/>
      <c r="F47" s="87"/>
    </row>
    <row r="48" spans="4:6" ht="12.75" customHeight="1">
      <c r="D48" s="96"/>
      <c r="E48" s="91"/>
      <c r="F48" s="87"/>
    </row>
    <row r="49" spans="4:6" ht="12.75" customHeight="1">
      <c r="D49" s="96"/>
      <c r="E49" s="91"/>
      <c r="F49" s="87"/>
    </row>
    <row r="50" spans="4:6" ht="12.75" customHeight="1">
      <c r="D50" s="96"/>
      <c r="E50" s="91"/>
      <c r="F50" s="87"/>
    </row>
    <row r="51" spans="4:6" ht="12.75" customHeight="1">
      <c r="D51" s="96"/>
      <c r="E51" s="91"/>
      <c r="F51" s="87"/>
    </row>
    <row r="52" spans="4:6" ht="12.75" customHeight="1">
      <c r="D52" s="96"/>
      <c r="E52" s="91"/>
      <c r="F52" s="87"/>
    </row>
    <row r="53" spans="4:6" ht="12.75" customHeight="1">
      <c r="D53" s="96"/>
      <c r="E53" s="90"/>
      <c r="F53" s="88"/>
    </row>
    <row r="54" spans="4:6" ht="12.75" customHeight="1">
      <c r="D54" s="96"/>
      <c r="E54" s="91"/>
      <c r="F54" s="87"/>
    </row>
    <row r="55" ht="12.75" customHeight="1">
      <c r="D55" s="97"/>
    </row>
    <row r="56" ht="12.75" customHeight="1"/>
    <row r="57" ht="12.75" customHeight="1"/>
    <row r="58" ht="12.75" customHeight="1"/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57"/>
  <sheetViews>
    <sheetView zoomScalePageLayoutView="0" workbookViewId="0" topLeftCell="A1">
      <pane ySplit="9" topLeftCell="A29" activePane="bottomLeft" state="frozen"/>
      <selection pane="topLeft" activeCell="A1" sqref="A1"/>
      <selection pane="bottomLeft" activeCell="A47" sqref="A47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24</v>
      </c>
      <c r="B1" s="16"/>
    </row>
    <row r="3" spans="1:13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16" ht="12.75" customHeight="1">
      <c r="A5" s="21" t="s">
        <v>30</v>
      </c>
      <c r="B5" s="21"/>
      <c r="N5" s="112"/>
      <c r="O5" s="112"/>
      <c r="P5" s="112"/>
    </row>
    <row r="6" ht="12.75" customHeight="1"/>
    <row r="7" spans="1:12" ht="12.75" customHeight="1">
      <c r="A7" s="98" t="s">
        <v>34</v>
      </c>
      <c r="B7" s="8"/>
      <c r="L7" s="3"/>
    </row>
    <row r="8" spans="1:12" ht="12.75" customHeight="1">
      <c r="A8" s="138" t="s">
        <v>36</v>
      </c>
      <c r="B8" s="139"/>
      <c r="C8" s="139" t="s">
        <v>37</v>
      </c>
      <c r="D8" s="142" t="s">
        <v>38</v>
      </c>
      <c r="E8" s="143"/>
      <c r="F8" s="143"/>
      <c r="G8" s="143"/>
      <c r="H8" s="143"/>
      <c r="I8" s="143"/>
      <c r="J8" s="143"/>
      <c r="K8" s="143"/>
      <c r="L8" s="144"/>
    </row>
    <row r="9" spans="1:13" ht="45" customHeight="1">
      <c r="A9" s="140"/>
      <c r="B9" s="141"/>
      <c r="C9" s="141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4" t="s">
        <v>49</v>
      </c>
      <c r="M9" s="18"/>
    </row>
    <row r="10" spans="1:13" ht="12.75" customHeight="1">
      <c r="A10" s="5" t="s">
        <v>50</v>
      </c>
      <c r="B10" s="126">
        <v>2006</v>
      </c>
      <c r="C10" s="42">
        <v>637847.7</v>
      </c>
      <c r="D10" s="42">
        <v>8818</v>
      </c>
      <c r="E10" s="42">
        <v>365255.6</v>
      </c>
      <c r="F10" s="42">
        <v>8590.8</v>
      </c>
      <c r="G10" s="42">
        <v>200</v>
      </c>
      <c r="H10" s="42">
        <v>179656.6</v>
      </c>
      <c r="I10" s="42">
        <v>10504.5</v>
      </c>
      <c r="J10" s="42">
        <v>24074.1</v>
      </c>
      <c r="K10" s="42">
        <v>0</v>
      </c>
      <c r="L10" s="42">
        <v>40748.1</v>
      </c>
      <c r="M10" s="18"/>
    </row>
    <row r="11" spans="1:12" ht="12.75" customHeight="1">
      <c r="A11" s="5" t="s">
        <v>51</v>
      </c>
      <c r="B11" s="126">
        <v>2006</v>
      </c>
      <c r="C11" s="42">
        <v>673775.3</v>
      </c>
      <c r="D11" s="42">
        <v>9488</v>
      </c>
      <c r="E11" s="42">
        <v>375000.3</v>
      </c>
      <c r="F11" s="42">
        <v>8499.9</v>
      </c>
      <c r="G11" s="42">
        <v>3086.5</v>
      </c>
      <c r="H11" s="42">
        <v>200221.6</v>
      </c>
      <c r="I11" s="42">
        <v>10171.6</v>
      </c>
      <c r="J11" s="42">
        <v>28256.5</v>
      </c>
      <c r="K11" s="42">
        <v>0</v>
      </c>
      <c r="L11" s="42">
        <v>39050.9</v>
      </c>
    </row>
    <row r="12" spans="1:12" ht="12.75" customHeight="1">
      <c r="A12" s="5" t="s">
        <v>50</v>
      </c>
      <c r="B12" s="127">
        <v>2007</v>
      </c>
      <c r="C12" s="42">
        <v>722853.7</v>
      </c>
      <c r="D12" s="42">
        <v>7560.9</v>
      </c>
      <c r="E12" s="42">
        <v>397868.1</v>
      </c>
      <c r="F12" s="42">
        <v>8414.1</v>
      </c>
      <c r="G12" s="42">
        <v>2661</v>
      </c>
      <c r="H12" s="42">
        <v>212941.6</v>
      </c>
      <c r="I12" s="42">
        <v>8361.8</v>
      </c>
      <c r="J12" s="42">
        <v>31285.8</v>
      </c>
      <c r="K12" s="42">
        <v>0</v>
      </c>
      <c r="L12" s="42">
        <v>53760.3</v>
      </c>
    </row>
    <row r="13" spans="1:12" ht="12.75" customHeight="1">
      <c r="A13" s="5" t="s">
        <v>51</v>
      </c>
      <c r="B13" s="127">
        <v>2007</v>
      </c>
      <c r="C13" s="42">
        <v>767657.9</v>
      </c>
      <c r="D13" s="42">
        <v>7294.8</v>
      </c>
      <c r="E13" s="42">
        <v>390169.6</v>
      </c>
      <c r="F13" s="42">
        <v>8166.7</v>
      </c>
      <c r="G13" s="42">
        <v>356</v>
      </c>
      <c r="H13" s="42">
        <v>256841.5</v>
      </c>
      <c r="I13" s="42">
        <v>9891.1</v>
      </c>
      <c r="J13" s="42">
        <v>37308.4</v>
      </c>
      <c r="K13" s="42">
        <v>0</v>
      </c>
      <c r="L13" s="42">
        <v>57629.6</v>
      </c>
    </row>
    <row r="14" spans="1:12" ht="12.75" customHeight="1">
      <c r="A14" s="5" t="s">
        <v>50</v>
      </c>
      <c r="B14" s="127">
        <v>2008</v>
      </c>
      <c r="C14" s="42">
        <v>823741.1</v>
      </c>
      <c r="D14" s="42">
        <v>8995.5</v>
      </c>
      <c r="E14" s="42">
        <v>422068</v>
      </c>
      <c r="F14" s="42">
        <v>9557.6</v>
      </c>
      <c r="G14" s="42">
        <v>150</v>
      </c>
      <c r="H14" s="42">
        <v>280879.09</v>
      </c>
      <c r="I14" s="42">
        <v>5272</v>
      </c>
      <c r="J14" s="42">
        <v>32923.7</v>
      </c>
      <c r="K14" s="42">
        <v>0</v>
      </c>
      <c r="L14" s="42">
        <v>63894.9</v>
      </c>
    </row>
    <row r="15" spans="1:12" ht="12.75" customHeight="1">
      <c r="A15" s="5" t="s">
        <v>51</v>
      </c>
      <c r="B15" s="127">
        <v>2008</v>
      </c>
      <c r="C15" s="42">
        <v>882001.8</v>
      </c>
      <c r="D15" s="42">
        <v>10825.6</v>
      </c>
      <c r="E15" s="42">
        <v>446283.5</v>
      </c>
      <c r="F15" s="42">
        <v>5471.6</v>
      </c>
      <c r="G15" s="42">
        <v>150</v>
      </c>
      <c r="H15" s="42">
        <v>292568.5</v>
      </c>
      <c r="I15" s="42">
        <v>8578.6</v>
      </c>
      <c r="J15" s="42">
        <v>35079.3</v>
      </c>
      <c r="K15" s="42">
        <v>2515.2</v>
      </c>
      <c r="L15" s="42">
        <v>80529.6</v>
      </c>
    </row>
    <row r="16" spans="1:12" ht="12.75" customHeight="1">
      <c r="A16" s="5" t="s">
        <v>50</v>
      </c>
      <c r="B16" s="127">
        <v>2009</v>
      </c>
      <c r="C16" s="42">
        <v>939023.8</v>
      </c>
      <c r="D16" s="42">
        <v>7270.02</v>
      </c>
      <c r="E16" s="42">
        <v>482217.8</v>
      </c>
      <c r="F16" s="42">
        <v>5400.8</v>
      </c>
      <c r="G16" s="42">
        <v>150</v>
      </c>
      <c r="H16" s="42">
        <v>302776.1</v>
      </c>
      <c r="I16" s="42">
        <v>11668.02</v>
      </c>
      <c r="J16" s="42">
        <v>37100.7</v>
      </c>
      <c r="K16" s="42">
        <v>2172.8</v>
      </c>
      <c r="L16" s="42">
        <v>90267.5</v>
      </c>
    </row>
    <row r="17" spans="1:12" ht="12.75" customHeight="1">
      <c r="A17" s="5" t="s">
        <v>51</v>
      </c>
      <c r="B17" s="127">
        <v>2009</v>
      </c>
      <c r="C17" s="42">
        <v>958826.3</v>
      </c>
      <c r="D17" s="42">
        <v>6607.2</v>
      </c>
      <c r="E17" s="42">
        <v>481859.6</v>
      </c>
      <c r="F17" s="42">
        <v>5039.2</v>
      </c>
      <c r="G17" s="42">
        <v>150</v>
      </c>
      <c r="H17" s="42">
        <v>317476.9</v>
      </c>
      <c r="I17" s="42">
        <v>8116.5</v>
      </c>
      <c r="J17" s="42">
        <v>36412.7</v>
      </c>
      <c r="K17" s="42">
        <v>3378.8</v>
      </c>
      <c r="L17" s="42">
        <v>99785.4</v>
      </c>
    </row>
    <row r="18" spans="1:12" ht="12.75" customHeight="1">
      <c r="A18" s="5" t="s">
        <v>50</v>
      </c>
      <c r="B18" s="127">
        <v>2010</v>
      </c>
      <c r="C18" s="42">
        <v>1040740.1</v>
      </c>
      <c r="D18" s="42">
        <v>5349.6</v>
      </c>
      <c r="E18" s="42">
        <v>532777.9</v>
      </c>
      <c r="F18" s="42">
        <v>4300</v>
      </c>
      <c r="G18" s="42">
        <v>13</v>
      </c>
      <c r="H18" s="42">
        <v>328258.3</v>
      </c>
      <c r="I18" s="42">
        <v>16375.9</v>
      </c>
      <c r="J18" s="42">
        <v>36487.7</v>
      </c>
      <c r="K18" s="42">
        <v>5595.8</v>
      </c>
      <c r="L18" s="42">
        <v>111581.9</v>
      </c>
    </row>
    <row r="19" spans="1:12" ht="12.75" customHeight="1">
      <c r="A19" s="5" t="s">
        <v>51</v>
      </c>
      <c r="B19" s="127">
        <v>2010</v>
      </c>
      <c r="C19" s="42">
        <v>1139725.9</v>
      </c>
      <c r="D19" s="42">
        <v>9329.3</v>
      </c>
      <c r="E19" s="42">
        <v>558419.8</v>
      </c>
      <c r="F19" s="42">
        <v>4400.4</v>
      </c>
      <c r="G19" s="42">
        <v>0</v>
      </c>
      <c r="H19" s="42">
        <v>368563.6</v>
      </c>
      <c r="I19" s="42">
        <v>11766.1</v>
      </c>
      <c r="J19" s="42">
        <v>43348.3</v>
      </c>
      <c r="K19" s="42">
        <v>5136.9</v>
      </c>
      <c r="L19" s="42">
        <v>138761.5</v>
      </c>
    </row>
    <row r="20" spans="1:12" ht="12.75" customHeight="1">
      <c r="A20" s="5" t="s">
        <v>50</v>
      </c>
      <c r="B20" s="127">
        <v>2011</v>
      </c>
      <c r="C20" s="42">
        <v>1231964.2</v>
      </c>
      <c r="D20" s="42">
        <v>8345.5</v>
      </c>
      <c r="E20" s="42">
        <v>598611.7</v>
      </c>
      <c r="F20" s="42">
        <v>4942.5</v>
      </c>
      <c r="G20" s="42">
        <v>0</v>
      </c>
      <c r="H20" s="42">
        <v>405707.2</v>
      </c>
      <c r="I20" s="42">
        <v>11543.2</v>
      </c>
      <c r="J20" s="42">
        <v>47348.3</v>
      </c>
      <c r="K20" s="42">
        <v>4979</v>
      </c>
      <c r="L20" s="42">
        <v>150486.7</v>
      </c>
    </row>
    <row r="21" spans="1:12" ht="12.75" customHeight="1">
      <c r="A21" s="5" t="s">
        <v>51</v>
      </c>
      <c r="B21" s="127">
        <v>2011</v>
      </c>
      <c r="C21" s="42">
        <v>1231697.2</v>
      </c>
      <c r="D21" s="42">
        <v>9231.1</v>
      </c>
      <c r="E21" s="42">
        <v>596073.8</v>
      </c>
      <c r="F21" s="42">
        <v>5381.7</v>
      </c>
      <c r="G21" s="42">
        <v>0</v>
      </c>
      <c r="H21" s="42">
        <v>416522.7</v>
      </c>
      <c r="I21" s="42">
        <v>11675.8</v>
      </c>
      <c r="J21" s="42">
        <v>44596.8</v>
      </c>
      <c r="K21" s="42">
        <v>4166.8</v>
      </c>
      <c r="L21" s="42">
        <v>144048.4</v>
      </c>
    </row>
    <row r="22" spans="1:12" ht="12.75" customHeight="1">
      <c r="A22" s="5" t="s">
        <v>50</v>
      </c>
      <c r="B22" s="127">
        <v>2012</v>
      </c>
      <c r="C22" s="42">
        <v>1268112.09</v>
      </c>
      <c r="D22" s="42">
        <v>23198.36</v>
      </c>
      <c r="E22" s="42">
        <v>612616.05</v>
      </c>
      <c r="F22" s="42">
        <v>5110.75</v>
      </c>
      <c r="G22" s="42">
        <v>0</v>
      </c>
      <c r="H22" s="42">
        <v>422638.3</v>
      </c>
      <c r="I22" s="42">
        <v>5705.7</v>
      </c>
      <c r="J22" s="42">
        <v>42170.03</v>
      </c>
      <c r="K22" s="42">
        <v>5619.02</v>
      </c>
      <c r="L22" s="42">
        <v>151053.8</v>
      </c>
    </row>
    <row r="23" spans="1:12" ht="12.75" customHeight="1">
      <c r="A23" s="6" t="s">
        <v>52</v>
      </c>
      <c r="B23" s="12">
        <v>2012</v>
      </c>
      <c r="C23" s="43">
        <v>1299688.2</v>
      </c>
      <c r="D23" s="43">
        <v>8018.5</v>
      </c>
      <c r="E23" s="43">
        <v>618882.04</v>
      </c>
      <c r="F23" s="43">
        <v>6903.5</v>
      </c>
      <c r="G23" s="42">
        <v>0</v>
      </c>
      <c r="H23" s="43">
        <v>444849.6</v>
      </c>
      <c r="I23" s="43">
        <v>2346.3</v>
      </c>
      <c r="J23" s="43">
        <v>47137.3</v>
      </c>
      <c r="K23" s="43">
        <v>5160.5</v>
      </c>
      <c r="L23" s="43">
        <v>166390.4</v>
      </c>
    </row>
    <row r="24" spans="1:12" ht="12.75" customHeight="1">
      <c r="A24" s="5" t="s">
        <v>53</v>
      </c>
      <c r="B24" s="20">
        <v>2012</v>
      </c>
      <c r="C24" s="43">
        <f>D24+E24+F24+G24+H24+I24+J24+K24+L24</f>
        <v>1344596.5</v>
      </c>
      <c r="D24" s="33">
        <v>9525.1</v>
      </c>
      <c r="E24" s="43">
        <v>620768.7</v>
      </c>
      <c r="F24" s="43">
        <v>6586.9</v>
      </c>
      <c r="G24" s="42">
        <v>0</v>
      </c>
      <c r="H24" s="43">
        <v>476825.2</v>
      </c>
      <c r="I24" s="43">
        <v>4349.1</v>
      </c>
      <c r="J24" s="43">
        <v>44625.3</v>
      </c>
      <c r="K24" s="43">
        <v>6229</v>
      </c>
      <c r="L24" s="43">
        <v>175687.2</v>
      </c>
    </row>
    <row r="25" spans="1:12" ht="12.75" customHeight="1">
      <c r="A25" s="5" t="s">
        <v>54</v>
      </c>
      <c r="B25" s="20">
        <v>2013</v>
      </c>
      <c r="C25" s="43">
        <f>SUM(D25:L25)</f>
        <v>1400262.6800000002</v>
      </c>
      <c r="D25" s="43">
        <v>10235.18</v>
      </c>
      <c r="E25" s="43">
        <v>633924.41</v>
      </c>
      <c r="F25" s="43">
        <v>6463.23</v>
      </c>
      <c r="G25" s="43">
        <v>0</v>
      </c>
      <c r="H25" s="43">
        <v>522773.43</v>
      </c>
      <c r="I25" s="43">
        <v>6677.62</v>
      </c>
      <c r="J25" s="43">
        <v>42401.4</v>
      </c>
      <c r="K25" s="43">
        <v>8986.62</v>
      </c>
      <c r="L25" s="43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3">
        <v>16860.383420000002</v>
      </c>
      <c r="E26" s="43">
        <v>646905.69287</v>
      </c>
      <c r="F26" s="43">
        <v>7502.251389999999</v>
      </c>
      <c r="G26" s="43">
        <v>0</v>
      </c>
      <c r="H26" s="43">
        <v>515373.28589</v>
      </c>
      <c r="I26" s="43">
        <v>2113.16081</v>
      </c>
      <c r="J26" s="43">
        <v>43615.59981</v>
      </c>
      <c r="K26" s="43">
        <v>10771.74782</v>
      </c>
      <c r="L26" s="43">
        <v>203537.65668000001</v>
      </c>
    </row>
    <row r="27" spans="1:12" ht="12.75" customHeight="1">
      <c r="A27" s="5" t="s">
        <v>52</v>
      </c>
      <c r="B27" s="20">
        <v>2013</v>
      </c>
      <c r="C27" s="34">
        <f t="shared" si="0"/>
        <v>1430723.4423</v>
      </c>
      <c r="D27" s="43">
        <v>15147.968630000001</v>
      </c>
      <c r="E27" s="43">
        <v>639068.21892</v>
      </c>
      <c r="F27" s="43">
        <f>5631.34007+35</f>
        <v>5666.34007</v>
      </c>
      <c r="G27" s="43">
        <v>0</v>
      </c>
      <c r="H27" s="43">
        <v>520748.68213</v>
      </c>
      <c r="I27" s="43">
        <v>5305.64149</v>
      </c>
      <c r="J27" s="43">
        <v>45421.664039999996</v>
      </c>
      <c r="K27" s="43">
        <v>39011.75478</v>
      </c>
      <c r="L27" s="43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3">
        <v>14831.832289999998</v>
      </c>
      <c r="E28" s="43">
        <v>629989.07985</v>
      </c>
      <c r="F28" s="43">
        <v>4814.5957499999995</v>
      </c>
      <c r="G28" s="43">
        <v>0</v>
      </c>
      <c r="H28" s="43">
        <v>539248.75081</v>
      </c>
      <c r="I28" s="43">
        <v>2161.81349</v>
      </c>
      <c r="J28" s="43">
        <v>46028.87963</v>
      </c>
      <c r="K28" s="43">
        <v>64338.426</v>
      </c>
      <c r="L28" s="43">
        <v>155093.1808</v>
      </c>
    </row>
    <row r="29" spans="1:12" ht="12.75" customHeight="1">
      <c r="A29" s="5" t="s">
        <v>54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52</v>
      </c>
      <c r="B31" s="20">
        <v>2014</v>
      </c>
      <c r="C31" s="34">
        <f t="shared" si="0"/>
        <v>1424230.66482</v>
      </c>
      <c r="D31" s="43">
        <v>11274.90287</v>
      </c>
      <c r="E31" s="43">
        <f>609702.09441+10.70315</f>
        <v>609712.79756</v>
      </c>
      <c r="F31" s="43">
        <v>4739.196</v>
      </c>
      <c r="G31" s="34">
        <v>0</v>
      </c>
      <c r="H31" s="43">
        <v>535762.65772</v>
      </c>
      <c r="I31" s="43">
        <v>1765.90479</v>
      </c>
      <c r="J31" s="43">
        <v>48712.60972</v>
      </c>
      <c r="K31" s="43">
        <v>59360.33651</v>
      </c>
      <c r="L31" s="43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54</v>
      </c>
      <c r="B33" s="20">
        <v>2015</v>
      </c>
      <c r="C33" s="33">
        <v>1154331.06313</v>
      </c>
      <c r="D33" s="52">
        <v>7176.86009</v>
      </c>
      <c r="E33" s="52">
        <v>561400.52467</v>
      </c>
      <c r="F33" s="52">
        <v>4471.33515</v>
      </c>
      <c r="G33" s="34">
        <v>0</v>
      </c>
      <c r="H33" s="52">
        <v>376282.78271</v>
      </c>
      <c r="I33" s="52">
        <v>1943.6491</v>
      </c>
      <c r="J33" s="52">
        <v>44855.10392</v>
      </c>
      <c r="K33" s="52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4"/>
    </row>
    <row r="35" spans="1:12" ht="12.75" customHeight="1">
      <c r="A35" s="5" t="s">
        <v>52</v>
      </c>
      <c r="B35" s="20">
        <v>2015</v>
      </c>
      <c r="C35" s="33">
        <v>948081.10002</v>
      </c>
      <c r="D35" s="58">
        <v>7231.93352</v>
      </c>
      <c r="E35" s="58">
        <v>484490.2102</v>
      </c>
      <c r="F35" s="58">
        <v>5613.90844</v>
      </c>
      <c r="G35" s="34">
        <v>0</v>
      </c>
      <c r="H35" s="58">
        <v>236477.90407</v>
      </c>
      <c r="I35" s="57">
        <v>7224.37</v>
      </c>
      <c r="J35" s="58">
        <v>53464.15869</v>
      </c>
      <c r="K35" s="58">
        <v>10641.02425</v>
      </c>
      <c r="L35" s="58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9" t="s">
        <v>54</v>
      </c>
      <c r="B37" s="128">
        <v>2016</v>
      </c>
      <c r="C37" s="49">
        <f>D37+E37+F37+G37+H37+I37+J37+K37+L37</f>
        <v>917522.3525100001</v>
      </c>
      <c r="D37" s="66">
        <v>7450.54068</v>
      </c>
      <c r="E37" s="66">
        <f>468088.23138+4.1192</f>
        <v>468092.35058</v>
      </c>
      <c r="F37" s="66">
        <v>5937.1412</v>
      </c>
      <c r="G37" s="49">
        <v>0</v>
      </c>
      <c r="H37" s="66">
        <v>234971.12664</v>
      </c>
      <c r="I37" s="66">
        <v>6014.241</v>
      </c>
      <c r="J37" s="66">
        <v>57344.70067</v>
      </c>
      <c r="K37" s="66">
        <v>10194.50586</v>
      </c>
      <c r="L37" s="66">
        <v>127517.74588</v>
      </c>
    </row>
    <row r="38" spans="1:12" ht="12.75" customHeight="1">
      <c r="A38" s="69" t="s">
        <v>55</v>
      </c>
      <c r="B38" s="128">
        <v>2016</v>
      </c>
      <c r="C38" s="49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9" t="s">
        <v>52</v>
      </c>
      <c r="B39" s="128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4"/>
    </row>
    <row r="40" spans="1:13" ht="12.75" customHeight="1">
      <c r="A40" s="5" t="s">
        <v>53</v>
      </c>
      <c r="B40" s="128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4"/>
    </row>
    <row r="41" spans="1:13" ht="12.75" customHeight="1">
      <c r="A41" s="5" t="s">
        <v>54</v>
      </c>
      <c r="B41" s="128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4"/>
    </row>
    <row r="42" spans="1:13" ht="12.75" customHeight="1">
      <c r="A42" s="5" t="s">
        <v>55</v>
      </c>
      <c r="B42" s="128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4"/>
    </row>
    <row r="43" spans="1:13" ht="12.75" customHeight="1">
      <c r="A43" s="5" t="s">
        <v>52</v>
      </c>
      <c r="B43" s="128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4"/>
    </row>
    <row r="44" spans="1:13" ht="12.75" customHeight="1">
      <c r="A44" s="5" t="s">
        <v>53</v>
      </c>
      <c r="B44" s="128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4"/>
    </row>
    <row r="45" spans="1:13" ht="12.75" customHeight="1">
      <c r="A45" s="5" t="s">
        <v>54</v>
      </c>
      <c r="B45" s="128">
        <v>2018</v>
      </c>
      <c r="C45" s="33">
        <v>984870.8891400001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4"/>
    </row>
    <row r="46" spans="1:13" ht="12.75" customHeight="1">
      <c r="A46" s="5" t="s">
        <v>55</v>
      </c>
      <c r="B46" s="20">
        <v>2018</v>
      </c>
      <c r="C46" s="33">
        <v>1010147.31019</v>
      </c>
      <c r="D46" s="33">
        <v>5435.08481</v>
      </c>
      <c r="E46" s="33">
        <v>393219.66690000007</v>
      </c>
      <c r="F46" s="33">
        <v>9645.08</v>
      </c>
      <c r="G46" s="33">
        <v>0</v>
      </c>
      <c r="H46" s="33">
        <v>240473.00915000003</v>
      </c>
      <c r="I46" s="33">
        <v>6365.87</v>
      </c>
      <c r="J46" s="33">
        <v>157591.7714</v>
      </c>
      <c r="K46" s="33">
        <v>8936.8873</v>
      </c>
      <c r="L46" s="33">
        <v>188479.94062999997</v>
      </c>
      <c r="M46" s="44"/>
    </row>
    <row r="47" spans="1:13" ht="12.75" customHeight="1">
      <c r="A47" s="5" t="s">
        <v>52</v>
      </c>
      <c r="B47" s="20">
        <v>2018</v>
      </c>
      <c r="C47" s="33">
        <v>1002770.3368</v>
      </c>
      <c r="D47" s="33">
        <v>6740.308410000001</v>
      </c>
      <c r="E47" s="33">
        <v>381936.01101</v>
      </c>
      <c r="F47" s="33">
        <v>10579.54</v>
      </c>
      <c r="G47" s="33">
        <v>0</v>
      </c>
      <c r="H47" s="33">
        <v>241763.25313</v>
      </c>
      <c r="I47" s="33">
        <v>6484.12</v>
      </c>
      <c r="J47" s="33">
        <v>162514.76023</v>
      </c>
      <c r="K47" s="33">
        <v>9833.05003</v>
      </c>
      <c r="L47" s="33">
        <v>182919.29399</v>
      </c>
      <c r="M47" s="44"/>
    </row>
    <row r="48" spans="4:8" ht="12.75" customHeight="1">
      <c r="D48" s="44"/>
      <c r="G48" s="44"/>
      <c r="H48" s="81"/>
    </row>
    <row r="49" spans="4:12" ht="12.75" customHeight="1">
      <c r="D49" s="44"/>
      <c r="E49" s="44"/>
      <c r="F49" s="44"/>
      <c r="G49" s="44"/>
      <c r="H49" s="44"/>
      <c r="I49" s="44"/>
      <c r="J49" s="44"/>
      <c r="K49" s="44"/>
      <c r="L49" s="44"/>
    </row>
    <row r="50" spans="4:11" ht="12.75">
      <c r="D50" s="44"/>
      <c r="E50" s="44"/>
      <c r="H50" s="44"/>
      <c r="K50" s="81"/>
    </row>
    <row r="51" spans="4:11" ht="12.75">
      <c r="D51" s="44"/>
      <c r="E51" s="44"/>
      <c r="H51" s="44"/>
      <c r="I51" s="44"/>
      <c r="K51" s="44"/>
    </row>
    <row r="52" spans="5:8" ht="12.75">
      <c r="E52" s="44"/>
      <c r="G52" s="44"/>
      <c r="H52" s="81"/>
    </row>
    <row r="53" spans="4:8" ht="12.75">
      <c r="D53" s="44"/>
      <c r="G53" s="44"/>
      <c r="H53" s="81"/>
    </row>
    <row r="54" spans="4:8" ht="12.75">
      <c r="D54" s="44"/>
      <c r="G54" s="44"/>
      <c r="H54" s="81"/>
    </row>
    <row r="55" spans="4:8" ht="12.75">
      <c r="D55" s="44"/>
      <c r="G55" s="44"/>
      <c r="H55" s="81"/>
    </row>
    <row r="56" spans="4:8" ht="12.75">
      <c r="D56" s="44"/>
      <c r="G56" s="44"/>
      <c r="H56" s="81"/>
    </row>
    <row r="57" ht="12.75">
      <c r="D57" s="44"/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24</v>
      </c>
      <c r="B1" s="16"/>
    </row>
    <row r="3" spans="1:13" ht="12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10" t="s">
        <v>34</v>
      </c>
      <c r="B7" s="8"/>
      <c r="K7" s="3"/>
    </row>
    <row r="8" spans="1:11" ht="12.75" customHeight="1">
      <c r="A8" s="138" t="s">
        <v>36</v>
      </c>
      <c r="B8" s="139"/>
      <c r="C8" s="136" t="s">
        <v>66</v>
      </c>
      <c r="D8" s="142" t="s">
        <v>0</v>
      </c>
      <c r="E8" s="143"/>
      <c r="F8" s="143"/>
      <c r="G8" s="143"/>
      <c r="H8" s="143"/>
      <c r="I8" s="143"/>
      <c r="J8" s="143"/>
      <c r="K8" s="144"/>
    </row>
    <row r="9" spans="1:12" ht="45" customHeight="1">
      <c r="A9" s="140"/>
      <c r="B9" s="141"/>
      <c r="C9" s="137"/>
      <c r="D9" s="23" t="s">
        <v>39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4" t="s">
        <v>49</v>
      </c>
      <c r="L9" s="18"/>
    </row>
    <row r="10" spans="1:12" ht="12.75">
      <c r="A10" s="6" t="s">
        <v>52</v>
      </c>
      <c r="B10" s="124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4"/>
    </row>
    <row r="11" spans="1:11" ht="12.75">
      <c r="A11" s="5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5" t="s">
        <v>54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5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6" t="s">
        <v>52</v>
      </c>
      <c r="B14" s="124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5" t="s">
        <v>54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4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5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5" t="s">
        <v>52</v>
      </c>
      <c r="B18" s="20">
        <v>2014</v>
      </c>
      <c r="C18" s="33">
        <f>D18+E18+F18+G18+H18+I18+J18+K18</f>
        <v>437378.85942</v>
      </c>
      <c r="D18" s="33">
        <v>1540</v>
      </c>
      <c r="E18" s="54">
        <f>119169756.42/1000</f>
        <v>119169.75642</v>
      </c>
      <c r="F18" s="54">
        <f>850000/1000</f>
        <v>850</v>
      </c>
      <c r="G18" s="34">
        <v>0</v>
      </c>
      <c r="H18" s="54">
        <v>251731.07</v>
      </c>
      <c r="I18" s="54">
        <f>1090000/1000</f>
        <v>1090</v>
      </c>
      <c r="J18" s="54">
        <f>16834957/1000</f>
        <v>16834.957</v>
      </c>
      <c r="K18" s="54">
        <f>46163076/1000</f>
        <v>46163.076</v>
      </c>
    </row>
    <row r="19" spans="1:11" ht="12.75">
      <c r="A19" s="5" t="s">
        <v>53</v>
      </c>
      <c r="B19" s="20">
        <v>2014</v>
      </c>
      <c r="C19" s="33">
        <f>D19+E19+F19+G19+H19+I19+J19+K19</f>
        <v>280876.47207</v>
      </c>
      <c r="D19" s="52">
        <v>1935</v>
      </c>
      <c r="E19" s="52">
        <v>117881.21311</v>
      </c>
      <c r="F19" s="52">
        <v>1742</v>
      </c>
      <c r="G19" s="34">
        <v>0</v>
      </c>
      <c r="H19" s="52">
        <f>89860.98596+4160</f>
        <v>94020.98596</v>
      </c>
      <c r="I19" s="52">
        <v>320</v>
      </c>
      <c r="J19" s="52">
        <v>12396.475</v>
      </c>
      <c r="K19" s="52">
        <v>52580.798</v>
      </c>
    </row>
    <row r="20" spans="1:11" ht="12.75">
      <c r="A20" s="5" t="s">
        <v>54</v>
      </c>
      <c r="B20" s="20">
        <v>2015</v>
      </c>
      <c r="C20" s="33">
        <v>252222.57754000003</v>
      </c>
      <c r="D20" s="52">
        <v>220</v>
      </c>
      <c r="E20" s="52">
        <v>128096.002</v>
      </c>
      <c r="F20" s="52">
        <v>1113</v>
      </c>
      <c r="G20" s="33">
        <v>0</v>
      </c>
      <c r="H20" s="33">
        <v>75058.513</v>
      </c>
      <c r="I20" s="52">
        <v>470</v>
      </c>
      <c r="J20" s="52">
        <v>8832.5</v>
      </c>
      <c r="K20" s="52">
        <v>38432.56254</v>
      </c>
    </row>
    <row r="21" spans="1:11" ht="12.75">
      <c r="A21" s="5" t="s">
        <v>55</v>
      </c>
      <c r="B21" s="20">
        <v>2015</v>
      </c>
      <c r="C21" s="33">
        <v>240963.99</v>
      </c>
      <c r="D21" s="52">
        <v>3735</v>
      </c>
      <c r="E21" s="52">
        <v>119686.23</v>
      </c>
      <c r="F21" s="52">
        <v>360.5</v>
      </c>
      <c r="G21" s="33">
        <v>0</v>
      </c>
      <c r="H21" s="33">
        <f>62787.67+3415</f>
        <v>66202.67</v>
      </c>
      <c r="I21" s="52">
        <v>2223</v>
      </c>
      <c r="J21" s="52">
        <v>12151.02</v>
      </c>
      <c r="K21" s="52">
        <v>36605.57</v>
      </c>
    </row>
    <row r="22" spans="1:12" ht="12.75">
      <c r="A22" s="5" t="s">
        <v>52</v>
      </c>
      <c r="B22" s="20">
        <v>2015</v>
      </c>
      <c r="C22" s="33">
        <v>195189.48806</v>
      </c>
      <c r="D22" s="52">
        <v>6052</v>
      </c>
      <c r="E22" s="52">
        <v>83781.962</v>
      </c>
      <c r="F22" s="52">
        <v>125</v>
      </c>
      <c r="G22" s="33">
        <v>0</v>
      </c>
      <c r="H22" s="52">
        <v>52599.67606</v>
      </c>
      <c r="I22" s="52">
        <v>1070</v>
      </c>
      <c r="J22" s="52">
        <v>9817</v>
      </c>
      <c r="K22" s="52">
        <v>41743.85</v>
      </c>
      <c r="L22" s="44"/>
    </row>
    <row r="23" spans="1:13" ht="12.75">
      <c r="A23" s="60" t="s">
        <v>53</v>
      </c>
      <c r="B23" s="129">
        <v>2015</v>
      </c>
      <c r="C23" s="33">
        <f>D23+E23+F23+G23+H23+I23+J23+K23</f>
        <v>211193.87445</v>
      </c>
      <c r="D23" s="54">
        <v>12037</v>
      </c>
      <c r="E23" s="54">
        <v>96236.97545</v>
      </c>
      <c r="F23" s="54">
        <v>1485</v>
      </c>
      <c r="G23" s="61">
        <v>0</v>
      </c>
      <c r="H23" s="61">
        <v>49858.005</v>
      </c>
      <c r="I23" s="61">
        <v>133</v>
      </c>
      <c r="J23" s="61">
        <v>13104.739</v>
      </c>
      <c r="K23" s="61">
        <v>38339.155</v>
      </c>
      <c r="L23" s="59"/>
      <c r="M23" s="59"/>
    </row>
    <row r="24" spans="1:13" ht="12.75">
      <c r="A24" s="71" t="s">
        <v>54</v>
      </c>
      <c r="B24" s="130">
        <v>2016</v>
      </c>
      <c r="C24" s="49">
        <v>183980.31</v>
      </c>
      <c r="D24" s="73">
        <v>5937</v>
      </c>
      <c r="E24" s="73">
        <v>80042.48</v>
      </c>
      <c r="F24" s="73">
        <v>973</v>
      </c>
      <c r="G24" s="72">
        <v>0</v>
      </c>
      <c r="H24" s="72">
        <v>48150.19</v>
      </c>
      <c r="I24" s="72">
        <v>455</v>
      </c>
      <c r="J24" s="72">
        <v>10610.82</v>
      </c>
      <c r="K24" s="72">
        <v>37811.82</v>
      </c>
      <c r="L24" s="59"/>
      <c r="M24" s="59"/>
    </row>
    <row r="25" spans="1:13" ht="12.75">
      <c r="A25" s="71" t="s">
        <v>55</v>
      </c>
      <c r="B25" s="130">
        <v>2016</v>
      </c>
      <c r="C25" s="49">
        <f>SUM(D25:K25)</f>
        <v>267518.46640000003</v>
      </c>
      <c r="D25" s="73">
        <v>9170.4</v>
      </c>
      <c r="E25" s="73">
        <v>127082.1564</v>
      </c>
      <c r="F25" s="73">
        <v>566.9</v>
      </c>
      <c r="G25" s="73">
        <v>0</v>
      </c>
      <c r="H25" s="73">
        <v>57275.723</v>
      </c>
      <c r="I25" s="73">
        <v>1999.1</v>
      </c>
      <c r="J25" s="73">
        <v>25992.787999999997</v>
      </c>
      <c r="K25" s="73">
        <v>45431.399000000005</v>
      </c>
      <c r="L25" s="8"/>
      <c r="M25" s="8"/>
    </row>
    <row r="26" spans="1:13" ht="12.75">
      <c r="A26" s="71" t="s">
        <v>52</v>
      </c>
      <c r="B26" s="130">
        <v>2016</v>
      </c>
      <c r="C26" s="49">
        <f>SUM(D26:K26)</f>
        <v>260513.603</v>
      </c>
      <c r="D26" s="73">
        <v>2210</v>
      </c>
      <c r="E26" s="73">
        <v>121872.793</v>
      </c>
      <c r="F26" s="73">
        <v>1164.19</v>
      </c>
      <c r="G26" s="73">
        <v>0</v>
      </c>
      <c r="H26" s="73">
        <v>47897.31</v>
      </c>
      <c r="I26" s="73">
        <v>4199</v>
      </c>
      <c r="J26" s="73">
        <v>33169.9</v>
      </c>
      <c r="K26" s="73">
        <v>50000.41000000001</v>
      </c>
      <c r="L26" s="53"/>
      <c r="M26" s="8"/>
    </row>
    <row r="27" spans="1:13" ht="12.75">
      <c r="A27" s="71" t="s">
        <v>53</v>
      </c>
      <c r="B27" s="130">
        <v>2016</v>
      </c>
      <c r="C27" s="49">
        <f>SUM(D27:K27)</f>
        <v>228014.293</v>
      </c>
      <c r="D27" s="73">
        <v>2696</v>
      </c>
      <c r="E27" s="73">
        <v>114271.20300000001</v>
      </c>
      <c r="F27" s="73">
        <v>1110</v>
      </c>
      <c r="G27" s="73">
        <v>0</v>
      </c>
      <c r="H27" s="73">
        <v>45121.465</v>
      </c>
      <c r="I27" s="73">
        <v>2006</v>
      </c>
      <c r="J27" s="73">
        <v>17337.3</v>
      </c>
      <c r="K27" s="73">
        <v>45472.325</v>
      </c>
      <c r="L27" s="53"/>
      <c r="M27" s="8"/>
    </row>
    <row r="28" spans="1:13" ht="12.75">
      <c r="A28" s="71" t="s">
        <v>54</v>
      </c>
      <c r="B28" s="130">
        <v>2017</v>
      </c>
      <c r="C28" s="49">
        <v>167189.10199999998</v>
      </c>
      <c r="D28" s="73">
        <v>1865</v>
      </c>
      <c r="E28" s="73">
        <v>71222.952</v>
      </c>
      <c r="F28" s="73">
        <v>3816</v>
      </c>
      <c r="G28" s="73">
        <v>0</v>
      </c>
      <c r="H28" s="73">
        <v>32953.11</v>
      </c>
      <c r="I28" s="73">
        <v>740</v>
      </c>
      <c r="J28" s="73">
        <v>10597</v>
      </c>
      <c r="K28" s="73">
        <v>45995.04</v>
      </c>
      <c r="L28" s="53"/>
      <c r="M28" s="8"/>
    </row>
    <row r="29" spans="1:13" ht="12.75">
      <c r="A29" s="71" t="s">
        <v>55</v>
      </c>
      <c r="B29" s="130">
        <v>2017</v>
      </c>
      <c r="C29" s="49">
        <v>276045.308</v>
      </c>
      <c r="D29" s="73">
        <v>1955</v>
      </c>
      <c r="E29" s="73">
        <v>103254.71</v>
      </c>
      <c r="F29" s="73">
        <v>715</v>
      </c>
      <c r="G29" s="73">
        <v>0</v>
      </c>
      <c r="H29" s="73">
        <v>60071.83</v>
      </c>
      <c r="I29" s="73">
        <v>3768</v>
      </c>
      <c r="J29" s="73">
        <v>40584.9</v>
      </c>
      <c r="K29" s="73">
        <v>65695.868</v>
      </c>
      <c r="L29" s="53"/>
      <c r="M29" s="8"/>
    </row>
    <row r="30" spans="1:13" ht="12.75">
      <c r="A30" s="71" t="s">
        <v>52</v>
      </c>
      <c r="B30" s="130">
        <v>2017</v>
      </c>
      <c r="C30" s="49">
        <v>229230.266</v>
      </c>
      <c r="D30" s="73">
        <v>2050</v>
      </c>
      <c r="E30" s="73">
        <v>88784.15</v>
      </c>
      <c r="F30" s="73">
        <v>319</v>
      </c>
      <c r="G30" s="73">
        <v>0</v>
      </c>
      <c r="H30" s="73">
        <v>52727.12</v>
      </c>
      <c r="I30" s="73">
        <v>2458</v>
      </c>
      <c r="J30" s="73">
        <v>28261.3</v>
      </c>
      <c r="K30" s="73">
        <v>54630.695999999996</v>
      </c>
      <c r="L30" s="53"/>
      <c r="M30" s="8"/>
    </row>
    <row r="31" spans="1:13" ht="12.75">
      <c r="A31" s="5" t="s">
        <v>53</v>
      </c>
      <c r="B31" s="20">
        <v>2017</v>
      </c>
      <c r="C31" s="49">
        <v>238813.93589000002</v>
      </c>
      <c r="D31" s="73">
        <v>1865</v>
      </c>
      <c r="E31" s="73">
        <v>73494.17</v>
      </c>
      <c r="F31" s="73">
        <v>1358</v>
      </c>
      <c r="G31" s="73">
        <v>0</v>
      </c>
      <c r="H31" s="73">
        <v>64714.04</v>
      </c>
      <c r="I31" s="73">
        <v>2224</v>
      </c>
      <c r="J31" s="73">
        <v>36133.76589</v>
      </c>
      <c r="K31" s="73">
        <v>59024.96</v>
      </c>
      <c r="L31" s="53"/>
      <c r="M31" s="8"/>
    </row>
    <row r="32" spans="1:13" ht="12.75">
      <c r="A32" s="5" t="s">
        <v>54</v>
      </c>
      <c r="B32" s="20">
        <v>2018</v>
      </c>
      <c r="C32" s="49">
        <v>201108.401</v>
      </c>
      <c r="D32" s="73">
        <v>787</v>
      </c>
      <c r="E32" s="73">
        <v>75540.365</v>
      </c>
      <c r="F32" s="73">
        <v>2427</v>
      </c>
      <c r="G32" s="73">
        <v>0</v>
      </c>
      <c r="H32" s="73">
        <v>53022.667</v>
      </c>
      <c r="I32" s="73">
        <v>2030</v>
      </c>
      <c r="J32" s="73">
        <v>17382</v>
      </c>
      <c r="K32" s="73">
        <v>49919.369000000006</v>
      </c>
      <c r="L32" s="53"/>
      <c r="M32" s="8"/>
    </row>
    <row r="33" spans="1:13" ht="12.75">
      <c r="A33" s="5" t="s">
        <v>55</v>
      </c>
      <c r="B33" s="20">
        <v>2018</v>
      </c>
      <c r="C33" s="49">
        <v>234826.85</v>
      </c>
      <c r="D33" s="73">
        <v>1200</v>
      </c>
      <c r="E33" s="73">
        <v>76133.44</v>
      </c>
      <c r="F33" s="73">
        <v>2946</v>
      </c>
      <c r="G33" s="73">
        <v>0</v>
      </c>
      <c r="H33" s="73">
        <v>60461</v>
      </c>
      <c r="I33" s="73">
        <v>3625</v>
      </c>
      <c r="J33" s="73">
        <v>29825.47</v>
      </c>
      <c r="K33" s="73">
        <v>60635.94</v>
      </c>
      <c r="L33" s="53"/>
      <c r="M33" s="8"/>
    </row>
    <row r="34" spans="1:13" ht="12.75">
      <c r="A34" s="5" t="s">
        <v>52</v>
      </c>
      <c r="B34" s="20">
        <v>2018</v>
      </c>
      <c r="C34" s="49">
        <v>207104.27</v>
      </c>
      <c r="D34" s="73">
        <v>2240</v>
      </c>
      <c r="E34" s="73">
        <v>70006.948</v>
      </c>
      <c r="F34" s="73">
        <v>2680</v>
      </c>
      <c r="G34" s="73">
        <v>0</v>
      </c>
      <c r="H34" s="73">
        <v>50045.6</v>
      </c>
      <c r="I34" s="73">
        <v>150</v>
      </c>
      <c r="J34" s="73">
        <v>30001.27</v>
      </c>
      <c r="K34" s="73">
        <v>51980.452000000005</v>
      </c>
      <c r="L34" s="53"/>
      <c r="M34" s="8"/>
    </row>
    <row r="35" spans="3:5" ht="12.75">
      <c r="C35" s="63"/>
      <c r="D35" s="62"/>
      <c r="E35" s="62"/>
    </row>
    <row r="36" spans="3:4" ht="12.75">
      <c r="C36" s="63"/>
      <c r="D36" s="62"/>
    </row>
    <row r="39" ht="12.75">
      <c r="D39" s="62"/>
    </row>
    <row r="40" spans="3:5" ht="12.75">
      <c r="C40" s="63"/>
      <c r="D40" s="62"/>
      <c r="E40" s="44"/>
    </row>
    <row r="41" ht="12.75">
      <c r="F41" s="44"/>
    </row>
    <row r="42" ht="12.75">
      <c r="C42" s="63"/>
    </row>
    <row r="43" spans="4:6" ht="12.75">
      <c r="D43" s="62"/>
      <c r="E43" s="13"/>
      <c r="F43" s="8"/>
    </row>
    <row r="44" spans="4:6" ht="12.75">
      <c r="D44" s="62"/>
      <c r="E44" s="13"/>
      <c r="F44" s="8"/>
    </row>
    <row r="45" spans="4:7" ht="12.75">
      <c r="D45" s="62"/>
      <c r="E45" s="13"/>
      <c r="F45" s="13"/>
      <c r="G45" s="8"/>
    </row>
    <row r="46" spans="5:7" ht="12.75">
      <c r="E46" s="14"/>
      <c r="F46" s="14"/>
      <c r="G46" s="8"/>
    </row>
    <row r="47" spans="5:7" ht="12.75">
      <c r="E47" s="14"/>
      <c r="F47" s="14"/>
      <c r="G47" s="8"/>
    </row>
    <row r="48" spans="4:7" ht="12.75">
      <c r="D48" s="9"/>
      <c r="E48" s="15"/>
      <c r="F48" s="15"/>
      <c r="G48" s="8"/>
    </row>
    <row r="49" spans="4:7" ht="12.75">
      <c r="D49" s="8"/>
      <c r="E49" s="15"/>
      <c r="F49" s="15"/>
      <c r="G49" s="8"/>
    </row>
    <row r="50" spans="4:7" ht="12.75">
      <c r="D50" s="8"/>
      <c r="E50" s="15"/>
      <c r="F50" s="15"/>
      <c r="G50" s="8"/>
    </row>
    <row r="51" spans="4:7" ht="12.75">
      <c r="D51" s="8"/>
      <c r="E51" s="15"/>
      <c r="F51" s="15"/>
      <c r="G51" s="8"/>
    </row>
    <row r="52" spans="4:7" ht="12.75">
      <c r="D52" s="9"/>
      <c r="E52" s="15"/>
      <c r="F52" s="15"/>
      <c r="G52" s="8"/>
    </row>
    <row r="53" spans="4:7" ht="12.75">
      <c r="D53" s="8"/>
      <c r="E53" s="15"/>
      <c r="F53" s="15"/>
      <c r="G53" s="8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24</v>
      </c>
      <c r="B1" s="10"/>
    </row>
    <row r="3" spans="1:10" ht="12.75">
      <c r="A3" s="25" t="s">
        <v>25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32</v>
      </c>
      <c r="B5" s="21"/>
      <c r="J5" s="28"/>
    </row>
    <row r="6" spans="1:10" ht="12.75">
      <c r="A6" s="21"/>
      <c r="B6" s="21"/>
      <c r="J6" s="28"/>
    </row>
    <row r="7" spans="1:11" ht="12.75">
      <c r="A7" s="110" t="s">
        <v>34</v>
      </c>
      <c r="B7" s="19"/>
      <c r="K7" s="4"/>
    </row>
    <row r="8" spans="1:11" ht="12.75" customHeight="1">
      <c r="A8" s="150" t="s">
        <v>36</v>
      </c>
      <c r="B8" s="156"/>
      <c r="C8" s="145" t="s">
        <v>37</v>
      </c>
      <c r="D8" s="147" t="s">
        <v>67</v>
      </c>
      <c r="E8" s="148"/>
      <c r="F8" s="148"/>
      <c r="G8" s="148"/>
      <c r="H8" s="148"/>
      <c r="I8" s="148"/>
      <c r="J8" s="148"/>
      <c r="K8" s="149"/>
    </row>
    <row r="9" spans="1:11" ht="45" customHeight="1">
      <c r="A9" s="157"/>
      <c r="B9" s="158"/>
      <c r="C9" s="155"/>
      <c r="D9" s="31" t="s">
        <v>58</v>
      </c>
      <c r="E9" s="31" t="s">
        <v>59</v>
      </c>
      <c r="F9" s="31" t="s">
        <v>60</v>
      </c>
      <c r="G9" s="31" t="s">
        <v>61</v>
      </c>
      <c r="H9" s="31" t="s">
        <v>62</v>
      </c>
      <c r="I9" s="31" t="s">
        <v>63</v>
      </c>
      <c r="J9" s="31" t="s">
        <v>64</v>
      </c>
      <c r="K9" s="31" t="s">
        <v>57</v>
      </c>
    </row>
    <row r="10" spans="1:11" ht="12.75">
      <c r="A10" s="6" t="s">
        <v>52</v>
      </c>
      <c r="B10" s="124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54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52</v>
      </c>
      <c r="B14" s="124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54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52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54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52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4"/>
    </row>
    <row r="23" spans="1:14" ht="12.75">
      <c r="A23" s="60" t="s">
        <v>53</v>
      </c>
      <c r="B23" s="129">
        <v>2015</v>
      </c>
      <c r="C23" s="61">
        <f>D23+E23+F23+G23+H23+I23+J23+K23</f>
        <v>211193.87445</v>
      </c>
      <c r="D23" s="61">
        <v>50.2</v>
      </c>
      <c r="E23" s="61">
        <v>574</v>
      </c>
      <c r="F23" s="61">
        <v>5447.811</v>
      </c>
      <c r="G23" s="61">
        <v>40092.13845</v>
      </c>
      <c r="H23" s="61">
        <v>82256.808</v>
      </c>
      <c r="I23" s="61">
        <v>56271.917</v>
      </c>
      <c r="J23" s="61">
        <v>20761</v>
      </c>
      <c r="K23" s="61">
        <v>5740</v>
      </c>
      <c r="L23" s="64"/>
      <c r="M23" s="64"/>
      <c r="N23" s="64"/>
    </row>
    <row r="24" spans="1:14" ht="12.75">
      <c r="A24" s="71" t="s">
        <v>54</v>
      </c>
      <c r="B24" s="130">
        <v>2016</v>
      </c>
      <c r="C24" s="72">
        <v>183980.31</v>
      </c>
      <c r="D24" s="72">
        <v>104</v>
      </c>
      <c r="E24" s="72">
        <v>472.9</v>
      </c>
      <c r="F24" s="72">
        <v>2546.6</v>
      </c>
      <c r="G24" s="72">
        <v>32534.76</v>
      </c>
      <c r="H24" s="72">
        <v>66274.1</v>
      </c>
      <c r="I24" s="72">
        <v>63180.93</v>
      </c>
      <c r="J24" s="72">
        <v>14405</v>
      </c>
      <c r="K24" s="72">
        <v>4462</v>
      </c>
      <c r="L24" s="64"/>
      <c r="M24" s="64"/>
      <c r="N24" s="64"/>
    </row>
    <row r="25" spans="1:11" ht="12.75">
      <c r="A25" s="71" t="s">
        <v>55</v>
      </c>
      <c r="B25" s="130">
        <v>2016</v>
      </c>
      <c r="C25" s="72">
        <f>SUM(D25:K25)</f>
        <v>267518.4734</v>
      </c>
      <c r="D25" s="72">
        <v>30</v>
      </c>
      <c r="E25" s="72">
        <v>459.92</v>
      </c>
      <c r="F25" s="72">
        <v>5755.77</v>
      </c>
      <c r="G25" s="72">
        <v>43603.79</v>
      </c>
      <c r="H25" s="72">
        <v>85896.59</v>
      </c>
      <c r="I25" s="72">
        <v>101358.4034</v>
      </c>
      <c r="J25" s="72">
        <v>13249</v>
      </c>
      <c r="K25" s="72">
        <v>17165</v>
      </c>
    </row>
    <row r="26" spans="1:13" ht="12.75">
      <c r="A26" s="71" t="s">
        <v>52</v>
      </c>
      <c r="B26" s="130">
        <v>2016</v>
      </c>
      <c r="C26" s="72">
        <f>SUM(D26:K26)</f>
        <v>260513.6</v>
      </c>
      <c r="D26" s="72">
        <v>55</v>
      </c>
      <c r="E26" s="72">
        <v>252</v>
      </c>
      <c r="F26" s="72">
        <v>3845.08</v>
      </c>
      <c r="G26" s="72">
        <v>43530.07</v>
      </c>
      <c r="H26" s="72">
        <v>95330.27</v>
      </c>
      <c r="I26" s="72">
        <v>90757.18</v>
      </c>
      <c r="J26" s="72">
        <v>12461</v>
      </c>
      <c r="K26" s="72">
        <v>14283</v>
      </c>
      <c r="L26" s="111"/>
      <c r="M26" s="112"/>
    </row>
    <row r="27" spans="1:13" ht="12.75">
      <c r="A27" s="71" t="s">
        <v>53</v>
      </c>
      <c r="B27" s="130">
        <v>2016</v>
      </c>
      <c r="C27" s="72">
        <f>SUM(D27:K27)</f>
        <v>228014.293</v>
      </c>
      <c r="D27" s="72">
        <v>20</v>
      </c>
      <c r="E27" s="72">
        <v>146</v>
      </c>
      <c r="F27" s="72">
        <v>3983.3709999999996</v>
      </c>
      <c r="G27" s="72">
        <v>47885.44</v>
      </c>
      <c r="H27" s="72">
        <v>85481.662</v>
      </c>
      <c r="I27" s="72">
        <v>76892.82</v>
      </c>
      <c r="J27" s="72">
        <v>7069</v>
      </c>
      <c r="K27" s="72">
        <v>6536</v>
      </c>
      <c r="L27" s="111"/>
      <c r="M27" s="112"/>
    </row>
    <row r="28" spans="1:13" ht="12.75">
      <c r="A28" s="71" t="s">
        <v>54</v>
      </c>
      <c r="B28" s="130">
        <v>2017</v>
      </c>
      <c r="C28" s="72">
        <v>167189.10199999998</v>
      </c>
      <c r="D28" s="72">
        <v>15</v>
      </c>
      <c r="E28" s="72">
        <v>634</v>
      </c>
      <c r="F28" s="72">
        <v>2531.2</v>
      </c>
      <c r="G28" s="72">
        <v>28556.492000000002</v>
      </c>
      <c r="H28" s="72">
        <v>66446.22</v>
      </c>
      <c r="I28" s="72">
        <v>53885.19</v>
      </c>
      <c r="J28" s="72">
        <v>15121</v>
      </c>
      <c r="K28" s="72">
        <v>0</v>
      </c>
      <c r="L28" s="111"/>
      <c r="M28" s="112"/>
    </row>
    <row r="29" spans="1:13" ht="12.75">
      <c r="A29" s="71" t="s">
        <v>55</v>
      </c>
      <c r="B29" s="130">
        <v>2017</v>
      </c>
      <c r="C29" s="72">
        <v>276045.308</v>
      </c>
      <c r="D29" s="72">
        <v>55</v>
      </c>
      <c r="E29" s="72">
        <v>673.8</v>
      </c>
      <c r="F29" s="72">
        <v>3076.25</v>
      </c>
      <c r="G29" s="72">
        <v>35988.678</v>
      </c>
      <c r="H29" s="72">
        <v>93342.27</v>
      </c>
      <c r="I29" s="72">
        <v>91194.05</v>
      </c>
      <c r="J29" s="72">
        <v>34407.26</v>
      </c>
      <c r="K29" s="72">
        <v>17308</v>
      </c>
      <c r="L29" s="111"/>
      <c r="M29" s="112"/>
    </row>
    <row r="30" spans="1:13" ht="12.75">
      <c r="A30" s="71" t="s">
        <v>52</v>
      </c>
      <c r="B30" s="130">
        <v>2017</v>
      </c>
      <c r="C30" s="72">
        <v>229230.266</v>
      </c>
      <c r="D30" s="72">
        <v>415</v>
      </c>
      <c r="E30" s="72">
        <v>472.62</v>
      </c>
      <c r="F30" s="72">
        <v>4979.73</v>
      </c>
      <c r="G30" s="72">
        <v>34122.168</v>
      </c>
      <c r="H30" s="72">
        <v>92788.778</v>
      </c>
      <c r="I30" s="72">
        <v>69564.97</v>
      </c>
      <c r="J30" s="72">
        <v>16337</v>
      </c>
      <c r="K30" s="72">
        <v>10550</v>
      </c>
      <c r="L30" s="111"/>
      <c r="M30" s="112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3"/>
      <c r="D32" s="63"/>
      <c r="E32" s="63"/>
      <c r="F32" s="63"/>
      <c r="G32" s="63"/>
      <c r="H32" s="63"/>
      <c r="I32" s="63"/>
      <c r="J32" s="63"/>
      <c r="K32"/>
      <c r="L32"/>
      <c r="M32"/>
    </row>
    <row r="33" spans="3:13" ht="12.75">
      <c r="C33" s="62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51"/>
  <sheetViews>
    <sheetView zoomScalePageLayoutView="0" workbookViewId="0" topLeftCell="A1">
      <pane ySplit="9" topLeftCell="A29" activePane="bottomLeft" state="frozen"/>
      <selection pane="topLeft" activeCell="A1" sqref="A1"/>
      <selection pane="bottomLeft" activeCell="A47" sqref="A47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24</v>
      </c>
      <c r="B1" s="10"/>
    </row>
    <row r="2" s="112" customFormat="1" ht="12.75" customHeight="1"/>
    <row r="3" spans="1:14" s="112" customFormat="1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113"/>
      <c r="J3" s="113"/>
      <c r="K3" s="113"/>
      <c r="L3" s="113"/>
      <c r="M3" s="113"/>
      <c r="N3" s="114"/>
    </row>
    <row r="4" s="112" customFormat="1" ht="12.75" customHeight="1">
      <c r="D4" s="27"/>
    </row>
    <row r="5" spans="1:2" s="112" customFormat="1" ht="12.75" customHeight="1">
      <c r="A5" s="21" t="s">
        <v>33</v>
      </c>
      <c r="B5" s="21"/>
    </row>
    <row r="6" spans="1:2" s="112" customFormat="1" ht="12.75" customHeight="1">
      <c r="A6" s="21"/>
      <c r="B6" s="21"/>
    </row>
    <row r="7" spans="1:12" s="112" customFormat="1" ht="12.75" customHeight="1">
      <c r="A7" s="110" t="s">
        <v>35</v>
      </c>
      <c r="B7" s="8"/>
      <c r="L7" s="3"/>
    </row>
    <row r="8" spans="1:12" s="112" customFormat="1" ht="12.75" customHeight="1">
      <c r="A8" s="138" t="s">
        <v>36</v>
      </c>
      <c r="B8" s="139"/>
      <c r="C8" s="136" t="s">
        <v>65</v>
      </c>
      <c r="D8" s="142" t="s">
        <v>68</v>
      </c>
      <c r="E8" s="143"/>
      <c r="F8" s="143"/>
      <c r="G8" s="143"/>
      <c r="H8" s="143"/>
      <c r="I8" s="143"/>
      <c r="J8" s="143"/>
      <c r="K8" s="143"/>
      <c r="L8" s="144"/>
    </row>
    <row r="9" spans="1:13" s="112" customFormat="1" ht="45" customHeight="1">
      <c r="A9" s="140"/>
      <c r="B9" s="141"/>
      <c r="C9" s="137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4" t="s">
        <v>49</v>
      </c>
      <c r="M9" s="115"/>
    </row>
    <row r="10" spans="1:13" s="112" customFormat="1" ht="12.75" customHeight="1">
      <c r="A10" s="5" t="s">
        <v>50</v>
      </c>
      <c r="B10" s="20">
        <v>2006</v>
      </c>
      <c r="C10" s="122">
        <v>0.3111</v>
      </c>
      <c r="D10" s="45">
        <v>0.2647</v>
      </c>
      <c r="E10" s="45">
        <v>0.2728</v>
      </c>
      <c r="F10" s="45">
        <v>0.2306</v>
      </c>
      <c r="G10" s="45">
        <v>0.2666</v>
      </c>
      <c r="H10" s="45">
        <v>0.2877</v>
      </c>
      <c r="I10" s="45">
        <v>0.257</v>
      </c>
      <c r="J10" s="45">
        <v>0.2508</v>
      </c>
      <c r="K10" s="45">
        <v>0.288</v>
      </c>
      <c r="L10" s="45">
        <v>0.2959</v>
      </c>
      <c r="M10" s="115"/>
    </row>
    <row r="11" spans="1:12" s="112" customFormat="1" ht="12.75" customHeight="1">
      <c r="A11" s="5" t="s">
        <v>51</v>
      </c>
      <c r="B11" s="20">
        <v>2006</v>
      </c>
      <c r="C11" s="122">
        <v>0.2486</v>
      </c>
      <c r="D11" s="45">
        <v>0.2637</v>
      </c>
      <c r="E11" s="45">
        <v>0.2728</v>
      </c>
      <c r="F11" s="45">
        <v>0.2133</v>
      </c>
      <c r="G11" s="45">
        <v>0.263</v>
      </c>
      <c r="H11" s="45">
        <v>0.2805</v>
      </c>
      <c r="I11" s="45">
        <v>0.2521</v>
      </c>
      <c r="J11" s="45">
        <v>0.2457</v>
      </c>
      <c r="K11" s="45">
        <v>0.2805</v>
      </c>
      <c r="L11" s="45">
        <v>0.2821</v>
      </c>
    </row>
    <row r="12" spans="1:12" s="112" customFormat="1" ht="12.75" customHeight="1">
      <c r="A12" s="5" t="s">
        <v>50</v>
      </c>
      <c r="B12" s="20">
        <v>2007</v>
      </c>
      <c r="C12" s="122">
        <v>0.2577</v>
      </c>
      <c r="D12" s="45">
        <v>0.2663</v>
      </c>
      <c r="E12" s="45">
        <v>0.2712</v>
      </c>
      <c r="F12" s="45">
        <v>0.2397</v>
      </c>
      <c r="G12" s="45">
        <v>0.263</v>
      </c>
      <c r="H12" s="45">
        <v>0.2816</v>
      </c>
      <c r="I12" s="45">
        <v>0.2497</v>
      </c>
      <c r="J12" s="45">
        <v>0.2246</v>
      </c>
      <c r="K12" s="45">
        <v>0.2816</v>
      </c>
      <c r="L12" s="45">
        <v>0.2721</v>
      </c>
    </row>
    <row r="13" spans="1:12" s="112" customFormat="1" ht="12.75" customHeight="1">
      <c r="A13" s="5" t="s">
        <v>51</v>
      </c>
      <c r="B13" s="20">
        <v>2007</v>
      </c>
      <c r="C13" s="122">
        <v>0.258</v>
      </c>
      <c r="D13" s="45">
        <v>0.2621</v>
      </c>
      <c r="E13" s="45">
        <v>0.2737</v>
      </c>
      <c r="F13" s="45">
        <v>0.2466</v>
      </c>
      <c r="G13" s="45">
        <v>0.29</v>
      </c>
      <c r="H13" s="45">
        <v>0.2809</v>
      </c>
      <c r="I13" s="45">
        <v>0.2502</v>
      </c>
      <c r="J13" s="45">
        <v>0.2288</v>
      </c>
      <c r="K13" s="45">
        <v>0.2809</v>
      </c>
      <c r="L13" s="45">
        <v>0.2769</v>
      </c>
    </row>
    <row r="14" spans="1:12" s="112" customFormat="1" ht="12.75" customHeight="1">
      <c r="A14" s="5" t="s">
        <v>50</v>
      </c>
      <c r="B14" s="20">
        <v>2008</v>
      </c>
      <c r="C14" s="122">
        <v>0.2716</v>
      </c>
      <c r="D14" s="45">
        <v>0.268</v>
      </c>
      <c r="E14" s="45">
        <v>0.2666</v>
      </c>
      <c r="F14" s="45">
        <v>0.2655</v>
      </c>
      <c r="G14" s="45">
        <v>0.23</v>
      </c>
      <c r="H14" s="45">
        <v>0.274</v>
      </c>
      <c r="I14" s="45">
        <v>0.2395</v>
      </c>
      <c r="J14" s="45">
        <v>0.2479</v>
      </c>
      <c r="K14" s="45">
        <v>0.274</v>
      </c>
      <c r="L14" s="45">
        <v>0.2914</v>
      </c>
    </row>
    <row r="15" spans="1:12" s="112" customFormat="1" ht="12.75" customHeight="1">
      <c r="A15" s="5" t="s">
        <v>51</v>
      </c>
      <c r="B15" s="20">
        <v>2008</v>
      </c>
      <c r="C15" s="122">
        <v>0.2799</v>
      </c>
      <c r="D15" s="45">
        <v>0.2589</v>
      </c>
      <c r="E15" s="45">
        <v>0.2771</v>
      </c>
      <c r="F15" s="45">
        <v>0.2685</v>
      </c>
      <c r="G15" s="45">
        <v>0.23</v>
      </c>
      <c r="H15" s="45">
        <v>0.2771</v>
      </c>
      <c r="I15" s="45">
        <v>0.2715</v>
      </c>
      <c r="J15" s="45">
        <v>0.2449</v>
      </c>
      <c r="K15" s="45">
        <v>0.2805</v>
      </c>
      <c r="L15" s="45">
        <v>0.3253</v>
      </c>
    </row>
    <row r="16" spans="1:12" s="112" customFormat="1" ht="12.75" customHeight="1">
      <c r="A16" s="5" t="s">
        <v>50</v>
      </c>
      <c r="B16" s="20">
        <v>2009</v>
      </c>
      <c r="C16" s="122">
        <v>0.2898</v>
      </c>
      <c r="D16" s="45">
        <v>0.2973</v>
      </c>
      <c r="E16" s="45">
        <v>0.2803</v>
      </c>
      <c r="F16" s="45">
        <v>0.2623</v>
      </c>
      <c r="G16" s="45">
        <v>0.23</v>
      </c>
      <c r="H16" s="45">
        <v>0.2907</v>
      </c>
      <c r="I16" s="45">
        <v>0.2876</v>
      </c>
      <c r="J16" s="45">
        <v>0.2513</v>
      </c>
      <c r="K16" s="45">
        <v>0.3071</v>
      </c>
      <c r="L16" s="45">
        <v>0.355</v>
      </c>
    </row>
    <row r="17" spans="1:12" s="112" customFormat="1" ht="12.75" customHeight="1">
      <c r="A17" s="5" t="s">
        <v>51</v>
      </c>
      <c r="B17" s="20">
        <v>2009</v>
      </c>
      <c r="C17" s="122">
        <v>0.2954</v>
      </c>
      <c r="D17" s="45">
        <v>0.3</v>
      </c>
      <c r="E17" s="45">
        <v>0.2917</v>
      </c>
      <c r="F17" s="45">
        <v>0.2721</v>
      </c>
      <c r="G17" s="45">
        <v>0.23</v>
      </c>
      <c r="H17" s="45">
        <v>0.3058</v>
      </c>
      <c r="I17" s="45">
        <v>0.2688</v>
      </c>
      <c r="J17" s="45">
        <v>0.258</v>
      </c>
      <c r="K17" s="45">
        <v>0.2823</v>
      </c>
      <c r="L17" s="45">
        <v>0.301</v>
      </c>
    </row>
    <row r="18" spans="1:12" s="112" customFormat="1" ht="12.75" customHeight="1">
      <c r="A18" s="5" t="s">
        <v>50</v>
      </c>
      <c r="B18" s="20">
        <v>2010</v>
      </c>
      <c r="C18" s="122">
        <v>0.2843</v>
      </c>
      <c r="D18" s="45">
        <v>0.2681</v>
      </c>
      <c r="E18" s="45">
        <v>0.2852</v>
      </c>
      <c r="F18" s="45">
        <v>0.2777</v>
      </c>
      <c r="G18" s="45">
        <v>0.22</v>
      </c>
      <c r="H18" s="45">
        <v>0.3214</v>
      </c>
      <c r="I18" s="45">
        <v>0.2705</v>
      </c>
      <c r="J18" s="45">
        <v>0.2313</v>
      </c>
      <c r="K18" s="45">
        <v>0.2721</v>
      </c>
      <c r="L18" s="45">
        <v>0.2953</v>
      </c>
    </row>
    <row r="19" spans="1:12" s="112" customFormat="1" ht="12.75" customHeight="1">
      <c r="A19" s="5" t="s">
        <v>51</v>
      </c>
      <c r="B19" s="20">
        <v>2010</v>
      </c>
      <c r="C19" s="122">
        <v>0.3018</v>
      </c>
      <c r="D19" s="45">
        <v>0.3025</v>
      </c>
      <c r="E19" s="45">
        <v>0.2895</v>
      </c>
      <c r="F19" s="45">
        <v>0.2771</v>
      </c>
      <c r="G19" s="123" t="s">
        <v>12</v>
      </c>
      <c r="H19" s="45">
        <v>0.2956</v>
      </c>
      <c r="I19" s="45">
        <v>0.2775</v>
      </c>
      <c r="J19" s="45">
        <v>0.2495</v>
      </c>
      <c r="K19" s="45">
        <v>0.3085</v>
      </c>
      <c r="L19" s="45">
        <v>0.2892</v>
      </c>
    </row>
    <row r="20" spans="1:12" s="112" customFormat="1" ht="12.75" customHeight="1">
      <c r="A20" s="5" t="s">
        <v>50</v>
      </c>
      <c r="B20" s="20">
        <v>2011</v>
      </c>
      <c r="C20" s="122">
        <v>0.2881</v>
      </c>
      <c r="D20" s="45">
        <v>0.3015</v>
      </c>
      <c r="E20" s="45">
        <v>0.2866</v>
      </c>
      <c r="F20" s="45">
        <v>0.2557</v>
      </c>
      <c r="G20" s="123" t="s">
        <v>12</v>
      </c>
      <c r="H20" s="45">
        <v>0.3019</v>
      </c>
      <c r="I20" s="45">
        <v>0.2753</v>
      </c>
      <c r="J20" s="45">
        <v>0.2561</v>
      </c>
      <c r="K20" s="45">
        <v>0.3118</v>
      </c>
      <c r="L20" s="45">
        <v>0.3004</v>
      </c>
    </row>
    <row r="21" spans="1:12" s="112" customFormat="1" ht="12.75" customHeight="1">
      <c r="A21" s="5" t="s">
        <v>51</v>
      </c>
      <c r="B21" s="20">
        <v>2011</v>
      </c>
      <c r="C21" s="122">
        <v>0.2889</v>
      </c>
      <c r="D21" s="45">
        <v>0.2975</v>
      </c>
      <c r="E21" s="45">
        <v>0.2874</v>
      </c>
      <c r="F21" s="45">
        <v>0.266</v>
      </c>
      <c r="G21" s="123" t="s">
        <v>12</v>
      </c>
      <c r="H21" s="45">
        <v>0.2985</v>
      </c>
      <c r="I21" s="45">
        <v>0.2643</v>
      </c>
      <c r="J21" s="45">
        <v>0.2432</v>
      </c>
      <c r="K21" s="45">
        <v>0.2985</v>
      </c>
      <c r="L21" s="45">
        <v>0.2994</v>
      </c>
    </row>
    <row r="22" spans="1:12" s="112" customFormat="1" ht="12.75" customHeight="1">
      <c r="A22" s="5" t="s">
        <v>50</v>
      </c>
      <c r="B22" s="20">
        <v>2012</v>
      </c>
      <c r="C22" s="122">
        <v>0.277</v>
      </c>
      <c r="D22" s="123">
        <v>0.3013</v>
      </c>
      <c r="E22" s="123">
        <v>0.2733</v>
      </c>
      <c r="F22" s="123">
        <v>0.2548</v>
      </c>
      <c r="G22" s="123" t="s">
        <v>12</v>
      </c>
      <c r="H22" s="123">
        <v>0.2929</v>
      </c>
      <c r="I22" s="123">
        <v>0.2186</v>
      </c>
      <c r="J22" s="123">
        <v>0.252</v>
      </c>
      <c r="K22" s="123">
        <v>0.2966</v>
      </c>
      <c r="L22" s="123">
        <v>0.3267</v>
      </c>
    </row>
    <row r="23" spans="1:12" s="112" customFormat="1" ht="12.75" customHeight="1">
      <c r="A23" s="6" t="s">
        <v>52</v>
      </c>
      <c r="B23" s="124">
        <v>2012</v>
      </c>
      <c r="C23" s="123">
        <v>0.284</v>
      </c>
      <c r="D23" s="123">
        <v>0.3</v>
      </c>
      <c r="E23" s="123">
        <v>0.279</v>
      </c>
      <c r="F23" s="123">
        <v>0.261</v>
      </c>
      <c r="G23" s="123" t="s">
        <v>12</v>
      </c>
      <c r="H23" s="123">
        <v>0.283</v>
      </c>
      <c r="I23" s="123">
        <v>0.281</v>
      </c>
      <c r="J23" s="123">
        <v>0.25</v>
      </c>
      <c r="K23" s="123">
        <v>0.301</v>
      </c>
      <c r="L23" s="123">
        <v>0.312</v>
      </c>
    </row>
    <row r="24" spans="1:12" s="112" customFormat="1" ht="12.75" customHeight="1">
      <c r="A24" s="5" t="s">
        <v>53</v>
      </c>
      <c r="B24" s="20">
        <v>2012</v>
      </c>
      <c r="C24" s="123">
        <v>0.291</v>
      </c>
      <c r="D24" s="123">
        <v>0.311</v>
      </c>
      <c r="E24" s="123">
        <v>0.283</v>
      </c>
      <c r="F24" s="123">
        <v>0.268</v>
      </c>
      <c r="G24" s="123" t="s">
        <v>12</v>
      </c>
      <c r="H24" s="123">
        <v>0.286</v>
      </c>
      <c r="I24" s="123">
        <v>0.287</v>
      </c>
      <c r="J24" s="123">
        <v>0.26</v>
      </c>
      <c r="K24" s="123">
        <v>0.296</v>
      </c>
      <c r="L24" s="123">
        <v>0.337</v>
      </c>
    </row>
    <row r="25" spans="1:12" s="112" customFormat="1" ht="12.75" customHeight="1">
      <c r="A25" s="5" t="s">
        <v>54</v>
      </c>
      <c r="B25" s="20">
        <v>2013</v>
      </c>
      <c r="C25" s="123">
        <v>0.282064467033004</v>
      </c>
      <c r="D25" s="123">
        <v>0.288133518342975</v>
      </c>
      <c r="E25" s="123">
        <v>0.274598552554632</v>
      </c>
      <c r="F25" s="123">
        <v>0.260962554355389</v>
      </c>
      <c r="G25" s="123" t="s">
        <v>12</v>
      </c>
      <c r="H25" s="123">
        <v>0.277008750146897</v>
      </c>
      <c r="I25" s="123">
        <v>0.27698906489479</v>
      </c>
      <c r="J25" s="123">
        <v>0.250010255169617</v>
      </c>
      <c r="K25" s="123">
        <v>0.277344767816793</v>
      </c>
      <c r="L25" s="123">
        <v>0.33491953220184</v>
      </c>
    </row>
    <row r="26" spans="1:12" s="112" customFormat="1" ht="12.75" customHeight="1">
      <c r="A26" s="5" t="s">
        <v>55</v>
      </c>
      <c r="B26" s="20">
        <v>2013</v>
      </c>
      <c r="C26" s="123">
        <v>0.315</v>
      </c>
      <c r="D26" s="123">
        <v>0.303</v>
      </c>
      <c r="E26" s="123">
        <v>0.2769</v>
      </c>
      <c r="F26" s="123">
        <v>0.2697</v>
      </c>
      <c r="G26" s="123" t="s">
        <v>12</v>
      </c>
      <c r="H26" s="123">
        <v>0.3224</v>
      </c>
      <c r="I26" s="123">
        <v>0.2915</v>
      </c>
      <c r="J26" s="123">
        <v>0.2552</v>
      </c>
      <c r="K26" s="123">
        <v>0.2779</v>
      </c>
      <c r="L26" s="123">
        <v>0.4352</v>
      </c>
    </row>
    <row r="27" spans="1:15" s="112" customFormat="1" ht="12.75" customHeight="1">
      <c r="A27" s="5" t="s">
        <v>52</v>
      </c>
      <c r="B27" s="20">
        <v>2013</v>
      </c>
      <c r="C27" s="123">
        <v>0.278</v>
      </c>
      <c r="D27" s="123">
        <v>0.2939</v>
      </c>
      <c r="E27" s="123">
        <v>0.2601</v>
      </c>
      <c r="F27" s="123">
        <v>0.2567</v>
      </c>
      <c r="G27" s="123" t="s">
        <v>12</v>
      </c>
      <c r="H27" s="123">
        <v>0.2984</v>
      </c>
      <c r="I27" s="123">
        <v>0.2946</v>
      </c>
      <c r="J27" s="123">
        <v>0.208</v>
      </c>
      <c r="K27" s="123">
        <v>0.3921</v>
      </c>
      <c r="L27" s="123">
        <v>0.2729</v>
      </c>
      <c r="M27" s="120"/>
      <c r="N27" s="120"/>
      <c r="O27" s="120"/>
    </row>
    <row r="28" spans="1:15" s="112" customFormat="1" ht="12.75" customHeight="1">
      <c r="A28" s="5" t="s">
        <v>53</v>
      </c>
      <c r="B28" s="20">
        <v>2013</v>
      </c>
      <c r="C28" s="123">
        <v>0.2731</v>
      </c>
      <c r="D28" s="123">
        <v>0.2918</v>
      </c>
      <c r="E28" s="123">
        <v>0.2579</v>
      </c>
      <c r="F28" s="123">
        <v>0.2569</v>
      </c>
      <c r="G28" s="123" t="s">
        <v>12</v>
      </c>
      <c r="H28" s="123">
        <v>0.2796</v>
      </c>
      <c r="I28" s="123">
        <v>0.27</v>
      </c>
      <c r="J28" s="123">
        <v>0.2507</v>
      </c>
      <c r="K28" s="123">
        <v>0.3473</v>
      </c>
      <c r="L28" s="123">
        <v>0.2874</v>
      </c>
      <c r="M28" s="120"/>
      <c r="N28" s="120"/>
      <c r="O28" s="120"/>
    </row>
    <row r="29" spans="1:15" s="112" customFormat="1" ht="12.75" customHeight="1">
      <c r="A29" s="5" t="s">
        <v>54</v>
      </c>
      <c r="B29" s="20">
        <v>2014</v>
      </c>
      <c r="C29" s="123">
        <v>0.26</v>
      </c>
      <c r="D29" s="123">
        <v>0.2999</v>
      </c>
      <c r="E29" s="123">
        <v>0.246125470357939</v>
      </c>
      <c r="F29" s="123">
        <v>0.255361091891457</v>
      </c>
      <c r="G29" s="123" t="s">
        <v>12</v>
      </c>
      <c r="H29" s="123">
        <v>0.270881652237417</v>
      </c>
      <c r="I29" s="123">
        <v>0.271988328769756</v>
      </c>
      <c r="J29" s="123">
        <v>0.224959416297572</v>
      </c>
      <c r="K29" s="123">
        <v>0.290350206634256</v>
      </c>
      <c r="L29" s="123">
        <v>0.269479268731768</v>
      </c>
      <c r="M29" s="120"/>
      <c r="N29" s="120"/>
      <c r="O29" s="120"/>
    </row>
    <row r="30" spans="1:15" s="112" customFormat="1" ht="12.75" customHeight="1">
      <c r="A30" s="69" t="s">
        <v>55</v>
      </c>
      <c r="B30" s="128">
        <v>2014</v>
      </c>
      <c r="C30" s="67">
        <v>0.2648</v>
      </c>
      <c r="D30" s="67">
        <v>0.2876</v>
      </c>
      <c r="E30" s="67">
        <v>0.2521</v>
      </c>
      <c r="F30" s="67">
        <v>0.2637</v>
      </c>
      <c r="G30" s="67" t="s">
        <v>12</v>
      </c>
      <c r="H30" s="67">
        <v>0.2722</v>
      </c>
      <c r="I30" s="67">
        <v>0.2765</v>
      </c>
      <c r="J30" s="67">
        <v>0.241</v>
      </c>
      <c r="K30" s="67">
        <v>0.2959</v>
      </c>
      <c r="L30" s="67">
        <v>0.283</v>
      </c>
      <c r="M30" s="121"/>
      <c r="N30" s="121"/>
      <c r="O30" s="120"/>
    </row>
    <row r="31" spans="1:15" s="112" customFormat="1" ht="12.75" customHeight="1">
      <c r="A31" s="69" t="s">
        <v>52</v>
      </c>
      <c r="B31" s="128">
        <v>2014</v>
      </c>
      <c r="C31" s="67">
        <v>0.2707</v>
      </c>
      <c r="D31" s="67">
        <v>0.2897</v>
      </c>
      <c r="E31" s="67">
        <v>0.2594</v>
      </c>
      <c r="F31" s="67">
        <v>0.2644</v>
      </c>
      <c r="G31" s="70" t="s">
        <v>12</v>
      </c>
      <c r="H31" s="67">
        <v>0.2754</v>
      </c>
      <c r="I31" s="67">
        <v>0.2315</v>
      </c>
      <c r="J31" s="67">
        <v>0.2361</v>
      </c>
      <c r="K31" s="67">
        <v>0.3123</v>
      </c>
      <c r="L31" s="67">
        <v>0.2935</v>
      </c>
      <c r="M31" s="7"/>
      <c r="N31" s="7"/>
      <c r="O31" s="120"/>
    </row>
    <row r="32" spans="1:15" s="112" customFormat="1" ht="12.75" customHeight="1">
      <c r="A32" s="69" t="s">
        <v>53</v>
      </c>
      <c r="B32" s="128">
        <v>2014</v>
      </c>
      <c r="C32" s="65">
        <v>0.2563</v>
      </c>
      <c r="D32" s="67">
        <v>0.2903</v>
      </c>
      <c r="E32" s="67">
        <v>0.25739999999999996</v>
      </c>
      <c r="F32" s="67">
        <v>0.2521</v>
      </c>
      <c r="G32" s="116" t="s">
        <v>12</v>
      </c>
      <c r="H32" s="67">
        <v>0.2438</v>
      </c>
      <c r="I32" s="67">
        <v>0.255</v>
      </c>
      <c r="J32" s="67">
        <v>0.2395</v>
      </c>
      <c r="K32" s="67">
        <v>0.2655</v>
      </c>
      <c r="L32" s="67">
        <v>0.2865</v>
      </c>
      <c r="M32" s="120"/>
      <c r="N32" s="120"/>
      <c r="O32" s="120"/>
    </row>
    <row r="33" spans="1:15" s="112" customFormat="1" ht="12.75" customHeight="1">
      <c r="A33" s="69" t="s">
        <v>54</v>
      </c>
      <c r="B33" s="128">
        <v>2015</v>
      </c>
      <c r="C33" s="65">
        <v>0.2698</v>
      </c>
      <c r="D33" s="65">
        <v>0.3129</v>
      </c>
      <c r="E33" s="65">
        <v>0.2691</v>
      </c>
      <c r="F33" s="65">
        <v>0.2607</v>
      </c>
      <c r="G33" s="70" t="s">
        <v>12</v>
      </c>
      <c r="H33" s="65">
        <v>0.263</v>
      </c>
      <c r="I33" s="65">
        <v>0.218</v>
      </c>
      <c r="J33" s="65">
        <v>0.2427</v>
      </c>
      <c r="K33" s="65">
        <v>0.2611</v>
      </c>
      <c r="L33" s="65">
        <v>0.2997</v>
      </c>
      <c r="M33" s="120"/>
      <c r="N33" s="120"/>
      <c r="O33" s="120"/>
    </row>
    <row r="34" spans="1:15" s="112" customFormat="1" ht="12.75" customHeight="1">
      <c r="A34" s="69" t="s">
        <v>55</v>
      </c>
      <c r="B34" s="128">
        <v>2015</v>
      </c>
      <c r="C34" s="65">
        <v>0.2723</v>
      </c>
      <c r="D34" s="65">
        <v>0.2948</v>
      </c>
      <c r="E34" s="65">
        <v>0.2712</v>
      </c>
      <c r="F34" s="65">
        <v>0.2664</v>
      </c>
      <c r="G34" s="70" t="s">
        <v>12</v>
      </c>
      <c r="H34" s="65">
        <v>0.2661</v>
      </c>
      <c r="I34" s="65">
        <v>0.2884</v>
      </c>
      <c r="J34" s="65">
        <v>0.2376</v>
      </c>
      <c r="K34" s="65">
        <v>0.2626</v>
      </c>
      <c r="L34" s="65">
        <v>0.2999</v>
      </c>
      <c r="M34" s="120"/>
      <c r="N34" s="120"/>
      <c r="O34" s="120"/>
    </row>
    <row r="35" spans="1:15" s="112" customFormat="1" ht="12.75" customHeight="1">
      <c r="A35" s="69" t="s">
        <v>52</v>
      </c>
      <c r="B35" s="128">
        <v>2015</v>
      </c>
      <c r="C35" s="65">
        <v>0.2773</v>
      </c>
      <c r="D35" s="65">
        <v>0.295</v>
      </c>
      <c r="E35" s="65">
        <v>0.2758</v>
      </c>
      <c r="F35" s="65">
        <v>0.2601</v>
      </c>
      <c r="G35" s="70" t="s">
        <v>12</v>
      </c>
      <c r="H35" s="65">
        <v>0.2751</v>
      </c>
      <c r="I35" s="65">
        <v>0.288</v>
      </c>
      <c r="J35" s="65">
        <v>0.2347</v>
      </c>
      <c r="K35" s="65">
        <v>0.2807</v>
      </c>
      <c r="L35" s="65">
        <v>0.3007</v>
      </c>
      <c r="M35" s="120"/>
      <c r="N35" s="120"/>
      <c r="O35" s="120"/>
    </row>
    <row r="36" spans="1:15" s="112" customFormat="1" ht="12.75" customHeight="1">
      <c r="A36" s="69" t="s">
        <v>53</v>
      </c>
      <c r="B36" s="128">
        <v>2015</v>
      </c>
      <c r="C36" s="65">
        <v>0.2788</v>
      </c>
      <c r="D36" s="65">
        <v>0.3</v>
      </c>
      <c r="E36" s="65">
        <v>0.2774</v>
      </c>
      <c r="F36" s="65">
        <v>0.2556</v>
      </c>
      <c r="G36" s="70" t="s">
        <v>12</v>
      </c>
      <c r="H36" s="65">
        <v>0.2751</v>
      </c>
      <c r="I36" s="65">
        <v>0.2667</v>
      </c>
      <c r="J36" s="65">
        <v>0.2278</v>
      </c>
      <c r="K36" s="65">
        <v>0.2687</v>
      </c>
      <c r="L36" s="65">
        <v>0.3107</v>
      </c>
      <c r="M36" s="120"/>
      <c r="N36" s="120"/>
      <c r="O36" s="120"/>
    </row>
    <row r="37" spans="1:15" s="112" customFormat="1" ht="12.75" customHeight="1">
      <c r="A37" s="69" t="s">
        <v>54</v>
      </c>
      <c r="B37" s="128">
        <v>2016</v>
      </c>
      <c r="C37" s="67">
        <v>0.2794</v>
      </c>
      <c r="D37" s="65">
        <v>0.3024</v>
      </c>
      <c r="E37" s="68">
        <v>0.2778</v>
      </c>
      <c r="F37" s="68">
        <v>0.2569</v>
      </c>
      <c r="G37" s="70" t="s">
        <v>12</v>
      </c>
      <c r="H37" s="68">
        <v>0.2782</v>
      </c>
      <c r="I37" s="68">
        <v>0.2842</v>
      </c>
      <c r="J37" s="68">
        <v>0.2177</v>
      </c>
      <c r="K37" s="68">
        <v>0.2966</v>
      </c>
      <c r="L37" s="68">
        <v>0.3135</v>
      </c>
      <c r="M37" s="120"/>
      <c r="N37" s="120"/>
      <c r="O37" s="120"/>
    </row>
    <row r="38" spans="1:15" s="112" customFormat="1" ht="12.75" customHeight="1">
      <c r="A38" s="69" t="s">
        <v>55</v>
      </c>
      <c r="B38" s="128">
        <v>2016</v>
      </c>
      <c r="C38" s="78">
        <v>0.2827</v>
      </c>
      <c r="D38" s="78">
        <v>0.2886</v>
      </c>
      <c r="E38" s="78">
        <v>0.2861</v>
      </c>
      <c r="F38" s="78">
        <v>0.2751</v>
      </c>
      <c r="G38" s="70" t="s">
        <v>12</v>
      </c>
      <c r="H38" s="78">
        <v>0.284</v>
      </c>
      <c r="I38" s="78">
        <v>0.3032</v>
      </c>
      <c r="J38" s="78">
        <v>0.2222</v>
      </c>
      <c r="K38" s="78">
        <v>0.2871</v>
      </c>
      <c r="L38" s="78">
        <v>0.2972</v>
      </c>
      <c r="M38" s="120"/>
      <c r="N38" s="120"/>
      <c r="O38" s="120"/>
    </row>
    <row r="39" spans="1:15" s="112" customFormat="1" ht="12.75" customHeight="1">
      <c r="A39" s="69" t="s">
        <v>52</v>
      </c>
      <c r="B39" s="128">
        <v>2016</v>
      </c>
      <c r="C39" s="78">
        <v>0.2648</v>
      </c>
      <c r="D39" s="78">
        <v>0.3022</v>
      </c>
      <c r="E39" s="78">
        <v>0.2635</v>
      </c>
      <c r="F39" s="78">
        <v>0.2605</v>
      </c>
      <c r="G39" s="80" t="s">
        <v>12</v>
      </c>
      <c r="H39" s="78">
        <v>0.2576</v>
      </c>
      <c r="I39" s="78">
        <v>0.2793</v>
      </c>
      <c r="J39" s="78">
        <v>0.2307</v>
      </c>
      <c r="K39" s="78">
        <v>0.2716</v>
      </c>
      <c r="L39" s="78">
        <v>0.2933</v>
      </c>
      <c r="M39" s="120"/>
      <c r="N39" s="120"/>
      <c r="O39" s="120"/>
    </row>
    <row r="40" spans="1:15" s="112" customFormat="1" ht="12.75" customHeight="1">
      <c r="A40" s="69" t="s">
        <v>53</v>
      </c>
      <c r="B40" s="128">
        <v>2016</v>
      </c>
      <c r="C40" s="78">
        <v>0.277673240386103</v>
      </c>
      <c r="D40" s="78">
        <v>0.316680160869655</v>
      </c>
      <c r="E40" s="78">
        <v>0.282588128374918</v>
      </c>
      <c r="F40" s="78">
        <v>0.254030706193918</v>
      </c>
      <c r="G40" s="80" t="s">
        <v>12</v>
      </c>
      <c r="H40" s="78">
        <v>0.270072427044232</v>
      </c>
      <c r="I40" s="78">
        <v>0.293125785717277</v>
      </c>
      <c r="J40" s="78">
        <v>0.233476422647084</v>
      </c>
      <c r="K40" s="78">
        <v>0.313130567417835</v>
      </c>
      <c r="L40" s="78">
        <v>0.297757046740494</v>
      </c>
      <c r="M40" s="120"/>
      <c r="N40" s="120"/>
      <c r="O40" s="120"/>
    </row>
    <row r="41" spans="1:15" s="112" customFormat="1" ht="12.75" customHeight="1">
      <c r="A41" s="69" t="s">
        <v>54</v>
      </c>
      <c r="B41" s="128">
        <v>2017</v>
      </c>
      <c r="C41" s="78">
        <v>0.271471790365126</v>
      </c>
      <c r="D41" s="78">
        <v>0.301523881054359</v>
      </c>
      <c r="E41" s="78">
        <v>0.273082245601336</v>
      </c>
      <c r="F41" s="78">
        <v>0.26932685027244</v>
      </c>
      <c r="G41" s="80" t="s">
        <v>12</v>
      </c>
      <c r="H41" s="78">
        <v>0.266872180613672</v>
      </c>
      <c r="I41" s="78">
        <v>0.257974607342463</v>
      </c>
      <c r="J41" s="78">
        <v>0.218503288255287</v>
      </c>
      <c r="K41" s="78">
        <v>0.311210891618983</v>
      </c>
      <c r="L41" s="78">
        <v>0.303551512403364</v>
      </c>
      <c r="M41" s="120"/>
      <c r="N41" s="120"/>
      <c r="O41" s="120"/>
    </row>
    <row r="42" spans="1:15" s="112" customFormat="1" ht="12.75" customHeight="1">
      <c r="A42" s="69" t="s">
        <v>55</v>
      </c>
      <c r="B42" s="128">
        <v>2017</v>
      </c>
      <c r="C42" s="78">
        <v>0.264502305871363</v>
      </c>
      <c r="D42" s="78">
        <v>0.319790831767387</v>
      </c>
      <c r="E42" s="78">
        <v>0.265841081004827</v>
      </c>
      <c r="F42" s="78">
        <v>0.275067646963644</v>
      </c>
      <c r="G42" s="80" t="s">
        <v>12</v>
      </c>
      <c r="H42" s="78">
        <v>0.260832916509347</v>
      </c>
      <c r="I42" s="78">
        <v>0.257135925218954</v>
      </c>
      <c r="J42" s="78">
        <v>0.222027461462977</v>
      </c>
      <c r="K42" s="78">
        <v>0.320022845425564</v>
      </c>
      <c r="L42" s="78">
        <v>0.289101494090173</v>
      </c>
      <c r="M42" s="120"/>
      <c r="N42" s="120"/>
      <c r="O42" s="120"/>
    </row>
    <row r="43" spans="1:15" s="112" customFormat="1" ht="12.75" customHeight="1">
      <c r="A43" s="69" t="s">
        <v>52</v>
      </c>
      <c r="B43" s="128">
        <v>2017</v>
      </c>
      <c r="C43" s="132">
        <v>0.275356985141989</v>
      </c>
      <c r="D43" s="132">
        <v>0.325146855410457</v>
      </c>
      <c r="E43" s="132">
        <v>0.283275912637704</v>
      </c>
      <c r="F43" s="132">
        <v>0.26836276431588</v>
      </c>
      <c r="G43" s="133" t="s">
        <v>12</v>
      </c>
      <c r="H43" s="132">
        <v>0.261223519152452</v>
      </c>
      <c r="I43" s="132">
        <v>0.271918864621137</v>
      </c>
      <c r="J43" s="132">
        <v>0.229833500492353</v>
      </c>
      <c r="K43" s="132">
        <v>0.315004424538838</v>
      </c>
      <c r="L43" s="132">
        <v>0.303659972835826</v>
      </c>
      <c r="M43" s="120"/>
      <c r="N43" s="120"/>
      <c r="O43" s="120"/>
    </row>
    <row r="44" spans="1:15" s="112" customFormat="1" ht="12.75" customHeight="1">
      <c r="A44" s="5" t="s">
        <v>53</v>
      </c>
      <c r="B44" s="20">
        <v>2017</v>
      </c>
      <c r="C44" s="134">
        <v>0.259149354152297</v>
      </c>
      <c r="D44" s="132">
        <v>0.312833728070845</v>
      </c>
      <c r="E44" s="132">
        <v>0.272132391459458</v>
      </c>
      <c r="F44" s="132">
        <v>0.273206935842712</v>
      </c>
      <c r="G44" s="133">
        <v>0.17</v>
      </c>
      <c r="H44" s="132">
        <v>0.240814976713165</v>
      </c>
      <c r="I44" s="132">
        <v>0.284282542998458</v>
      </c>
      <c r="J44" s="132">
        <v>0.225400839927034</v>
      </c>
      <c r="K44" s="132">
        <v>0.299553740747151</v>
      </c>
      <c r="L44" s="132">
        <v>0.275755000011421</v>
      </c>
      <c r="M44" s="120"/>
      <c r="N44" s="120"/>
      <c r="O44" s="120"/>
    </row>
    <row r="45" spans="1:15" s="112" customFormat="1" ht="12.75" customHeight="1">
      <c r="A45" s="5" t="s">
        <v>54</v>
      </c>
      <c r="B45" s="20">
        <v>2018</v>
      </c>
      <c r="C45" s="134">
        <v>0.271914208350349</v>
      </c>
      <c r="D45" s="132">
        <v>0.318515846574987</v>
      </c>
      <c r="E45" s="132">
        <v>0.278242351411443</v>
      </c>
      <c r="F45" s="132">
        <v>0.267912607001146</v>
      </c>
      <c r="G45" s="133" t="s">
        <v>12</v>
      </c>
      <c r="H45" s="132">
        <v>0.267028629480963</v>
      </c>
      <c r="I45" s="132">
        <v>0.280409040627876</v>
      </c>
      <c r="J45" s="132">
        <v>0.223969671340609</v>
      </c>
      <c r="K45" s="132">
        <v>0.302027562089996</v>
      </c>
      <c r="L45" s="132">
        <v>0.300797683076477</v>
      </c>
      <c r="M45" s="120"/>
      <c r="N45" s="120"/>
      <c r="O45" s="120"/>
    </row>
    <row r="46" spans="1:15" s="112" customFormat="1" ht="12.75" customHeight="1">
      <c r="A46" s="5" t="s">
        <v>55</v>
      </c>
      <c r="B46" s="20">
        <v>2018</v>
      </c>
      <c r="C46" s="134">
        <v>0.27514529414274896</v>
      </c>
      <c r="D46" s="132">
        <v>0.32024932962196007</v>
      </c>
      <c r="E46" s="132">
        <v>0.281678567957795</v>
      </c>
      <c r="F46" s="132">
        <v>0.272464303043624</v>
      </c>
      <c r="G46" s="133" t="s">
        <v>12</v>
      </c>
      <c r="H46" s="132">
        <v>0.275965108123801</v>
      </c>
      <c r="I46" s="132">
        <v>0.289922310854604</v>
      </c>
      <c r="J46" s="132">
        <v>0.22440777267962098</v>
      </c>
      <c r="K46" s="132">
        <v>0.31618842468450997</v>
      </c>
      <c r="L46" s="132">
        <v>0.299283129732416</v>
      </c>
      <c r="M46" s="120"/>
      <c r="N46" s="120"/>
      <c r="O46" s="120"/>
    </row>
    <row r="47" spans="1:15" s="112" customFormat="1" ht="12.75" customHeight="1">
      <c r="A47" s="5" t="s">
        <v>52</v>
      </c>
      <c r="B47" s="20">
        <v>2018</v>
      </c>
      <c r="C47" s="134">
        <v>0.274676695013458</v>
      </c>
      <c r="D47" s="132">
        <v>0.32094136570634196</v>
      </c>
      <c r="E47" s="132">
        <v>0.280361044862206</v>
      </c>
      <c r="F47" s="132">
        <v>0.27429016762543595</v>
      </c>
      <c r="G47" s="133" t="s">
        <v>12</v>
      </c>
      <c r="H47" s="132">
        <v>0.279412655584717</v>
      </c>
      <c r="I47" s="132">
        <v>0.29018861742225593</v>
      </c>
      <c r="J47" s="132">
        <v>0.22726017064845203</v>
      </c>
      <c r="K47" s="132">
        <v>0.313050880508518</v>
      </c>
      <c r="L47" s="132">
        <v>0.294380287747307</v>
      </c>
      <c r="M47" s="120"/>
      <c r="N47" s="120"/>
      <c r="O47" s="120"/>
    </row>
    <row r="48" spans="4:15" s="112" customFormat="1" ht="12.75" customHeight="1">
      <c r="D48" s="117"/>
      <c r="M48" s="120"/>
      <c r="N48" s="120"/>
      <c r="O48" s="120"/>
    </row>
    <row r="49" spans="4:15" s="112" customFormat="1" ht="12.75" customHeight="1">
      <c r="D49" s="85"/>
      <c r="E49" s="118"/>
      <c r="M49" s="120"/>
      <c r="N49" s="120"/>
      <c r="O49" s="120"/>
    </row>
    <row r="50" spans="4:7" ht="12.75">
      <c r="D50" s="76"/>
      <c r="G50" s="76"/>
    </row>
    <row r="51" spans="4:7" ht="12.75">
      <c r="D51" s="76"/>
      <c r="G51" s="76"/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2012-09-21T08:42:48Z</cp:lastPrinted>
  <dcterms:created xsi:type="dcterms:W3CDTF">2012-08-30T11:19:42Z</dcterms:created>
  <dcterms:modified xsi:type="dcterms:W3CDTF">2018-11-13T04:36:47Z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