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3575" windowHeight="1200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<sst xmlns="http://schemas.openxmlformats.org/spreadsheetml/2006/main" count="760" uniqueCount="122">
  <si>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</si>
  <si>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</si>
  <si>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</si>
  <si>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</si>
  <si>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</si>
  <si>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</si>
  <si>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</si>
  <si>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</si>
  <si>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</si>
  <si>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</si>
  <si>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</si>
  <si>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</si>
  <si>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</si>
  <si>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</si>
  <si>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</si>
  <si>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</si>
  <si>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</si>
  <si>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</si>
  <si>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</si>
  <si>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</si>
  <si>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</si>
  <si>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</si>
  <si>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</si>
  <si>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</si>
  <si>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</si>
  <si>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</si>
  <si>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</si>
  <si>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</si>
  <si>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</si>
  <si>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</si>
  <si>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</si>
  <si>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</si>
  <si>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</si>
  <si>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</si>
  <si>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</si>
  <si>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</si>
  <si>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</si>
  <si>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</si>
  <si>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</si>
  <si>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</si>
  <si>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</si>
  <si>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</si>
  <si>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</si>
  <si>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</si>
  <si>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</si>
  <si>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</si>
  <si>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</si>
  <si>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</si>
  <si>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</si>
  <si>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</si>
  <si>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</si>
  <si>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</si>
  <si>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</si>
  <si>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</si>
  <si>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</si>
  <si>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</si>
  <si>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</si>
  <si>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</si>
  <si>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</si>
  <si>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</si>
  <si>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</si>
  <si>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</si>
  <si>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</si>
  <si>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</si>
  <si>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</si>
  <si>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</si>
  <si>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</si>
  <si>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</si>
  <si>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</si>
  <si>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</si>
  <si>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</si>
  <si>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</si>
  <si>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</si>
  <si>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</si>
  <si>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</si>
  <si>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</si>
  <si>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</si>
  <si>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</si>
  <si>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</si>
  <si>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</si>
  <si>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</si>
  <si>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</si>
  <si>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</si>
  <si>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</si>
  <si>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</si>
  <si>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</si>
  <si>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</si>
  <si>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</si>
  <si>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</si>
  <si>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</si>
  <si>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</si>
  <si>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</si>
  <si>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</si>
  <si>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</si>
  <si>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</si>
  <si>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</si>
  <si>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</si>
  <si>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</si>
  <si>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</si>
  <si>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</si>
  <si>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</si>
  <si>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</si>
  <si>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</si>
  <si>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</si>
  <si>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</si>
  <si>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</si>
  <si>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</si>
  <si>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</si>
  <si>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</si>
  <si>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</si>
  <si>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</si>
  <si>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</si>
  <si>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</si>
  <si>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</si>
  <si>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</si>
  <si>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</si>
  <si>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</si>
  <si>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</si>
  <si>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</si>
  <si>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Сентябрь 2016</t>
  </si>
  <si>
    <t>янв.-сент. 15</t>
  </si>
  <si>
    <t>янв.-сент. 16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</si>
</sst>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8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5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6" fillId="0" borderId="0" xfId="0" applyNumberFormat="1" applyFont="1" applyFill="1" applyAlignment="1">
      <alignment horizontal="right" vertical="center"/>
    </xf>
    <xf numFmtId="165" fontId="77" fillId="0" borderId="0" xfId="0" applyNumberFormat="1" applyFont="1" applyFill="1" applyAlignment="1">
      <alignment horizontal="right" vertical="center"/>
    </xf>
    <xf numFmtId="4" fontId="76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165" fontId="77" fillId="0" borderId="0" xfId="58" applyNumberFormat="1" applyFont="1" applyFill="1" applyAlignment="1">
      <alignment horizontal="right" vertical="center"/>
      <protection/>
    </xf>
    <xf numFmtId="4" fontId="76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165" fontId="78" fillId="0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331600"/>
        <c:axId val="787553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316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70970"/>
        <c:axId val="3393873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9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013124"/>
        <c:axId val="6468266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82661"/>
        <c:crosses val="autoZero"/>
        <c:auto val="1"/>
        <c:lblOffset val="100"/>
        <c:tickLblSkip val="1"/>
        <c:noMultiLvlLbl val="0"/>
      </c:catAx>
      <c:valAx>
        <c:axId val="6468266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131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159"/>
        <c:crosses val="autoZero"/>
        <c:auto val="0"/>
        <c:lblOffset val="100"/>
        <c:tickLblSkip val="1"/>
        <c:noMultiLvlLbl val="0"/>
      </c:catAx>
      <c:valAx>
        <c:axId val="480415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3237432"/>
        <c:axId val="535925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2571074"/>
        <c:axId val="46030803"/>
      </c:lineChart>
      <c:catAx>
        <c:axId val="432374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592569"/>
        <c:crosses val="autoZero"/>
        <c:auto val="0"/>
        <c:lblOffset val="100"/>
        <c:tickLblSkip val="5"/>
        <c:noMultiLvlLbl val="0"/>
      </c:catAx>
      <c:valAx>
        <c:axId val="535925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432"/>
        <c:crossesAt val="1"/>
        <c:crossBetween val="between"/>
        <c:dispUnits/>
        <c:majorUnit val="2000"/>
        <c:minorUnit val="100"/>
      </c:valAx>
      <c:catAx>
        <c:axId val="12571074"/>
        <c:scaling>
          <c:orientation val="minMax"/>
        </c:scaling>
        <c:axPos val="b"/>
        <c:delete val="1"/>
        <c:majorTickMark val="out"/>
        <c:minorTickMark val="none"/>
        <c:tickLblPos val="none"/>
        <c:crossAx val="46030803"/>
        <c:crossesAt val="39"/>
        <c:auto val="0"/>
        <c:lblOffset val="100"/>
        <c:tickLblSkip val="1"/>
        <c:noMultiLvlLbl val="0"/>
      </c:catAx>
      <c:valAx>
        <c:axId val="4603080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1624044"/>
        <c:axId val="3750753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1624044"/>
        <c:axId val="3750753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023478"/>
        <c:axId val="1821130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7533"/>
        <c:crosses val="autoZero"/>
        <c:auto val="0"/>
        <c:lblOffset val="100"/>
        <c:tickLblSkip val="1"/>
        <c:noMultiLvlLbl val="0"/>
      </c:catAx>
      <c:valAx>
        <c:axId val="375075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4044"/>
        <c:crossesAt val="1"/>
        <c:crossBetween val="between"/>
        <c:dispUnits/>
        <c:majorUnit val="1"/>
      </c:valAx>
      <c:catAx>
        <c:axId val="2023478"/>
        <c:scaling>
          <c:orientation val="minMax"/>
        </c:scaling>
        <c:axPos val="b"/>
        <c:delete val="1"/>
        <c:majorTickMark val="out"/>
        <c:minorTickMark val="none"/>
        <c:tickLblPos val="none"/>
        <c:crossAx val="18211303"/>
        <c:crosses val="autoZero"/>
        <c:auto val="0"/>
        <c:lblOffset val="100"/>
        <c:tickLblSkip val="1"/>
        <c:noMultiLvlLbl val="0"/>
      </c:catAx>
      <c:valAx>
        <c:axId val="182113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347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684000"/>
        <c:axId val="6582940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840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H29" sqref="H29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6" t="s">
        <v>84</v>
      </c>
      <c r="B1" s="226"/>
      <c r="C1" s="226"/>
      <c r="D1" s="226"/>
      <c r="E1" s="226"/>
      <c r="F1" s="226"/>
      <c r="G1" s="226"/>
      <c r="H1" s="226"/>
      <c r="I1" s="226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7" t="s">
        <v>119</v>
      </c>
      <c r="B2" s="227"/>
      <c r="C2" s="227"/>
      <c r="D2" s="227"/>
      <c r="E2" s="227"/>
      <c r="F2" s="227"/>
      <c r="G2" s="227"/>
      <c r="H2" s="227"/>
      <c r="I2" s="227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2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  <c r="L6" s="46">
        <v>42614</v>
      </c>
    </row>
    <row r="7" spans="1:12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</row>
    <row r="8" spans="1:12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</row>
    <row r="9" spans="1:12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</row>
    <row r="10" spans="1:12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</row>
    <row r="11" spans="1:12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</row>
    <row r="12" spans="1:12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 aca="true" t="shared" si="0" ref="F12:L12">F11/$C$11*100-100</f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</row>
    <row r="13" spans="1:12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 aca="true" t="shared" si="1" ref="F13:L13">F11/E11*100-100</f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42217</v>
      </c>
      <c r="D17" s="46">
        <v>42248</v>
      </c>
      <c r="E17" s="133" t="s">
        <v>112</v>
      </c>
      <c r="F17" s="46">
        <v>42583</v>
      </c>
      <c r="G17" s="46">
        <v>42614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59544.8326</v>
      </c>
      <c r="D18" s="59">
        <v>58430.6345</v>
      </c>
      <c r="E18" s="59">
        <v>58398.0154</v>
      </c>
      <c r="F18" s="59">
        <v>71326.3708046</v>
      </c>
      <c r="G18" s="59">
        <v>70605.74074010001</v>
      </c>
      <c r="H18" s="61">
        <f>G18-F18</f>
        <v>-720.6300644999865</v>
      </c>
      <c r="I18" s="61">
        <f>G18-E18</f>
        <v>12207.725340100013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68502.546</v>
      </c>
      <c r="D19" s="59">
        <v>66558.8422</v>
      </c>
      <c r="E19" s="59">
        <v>67055.3192</v>
      </c>
      <c r="F19" s="59">
        <v>82089.62232447999</v>
      </c>
      <c r="G19" s="59">
        <v>80224.84934102</v>
      </c>
      <c r="H19" s="61">
        <f>G19-F19</f>
        <v>-1864.7729834599886</v>
      </c>
      <c r="I19" s="61">
        <f>G19-E19</f>
        <v>13169.530141020005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134526.87933415003</v>
      </c>
      <c r="D20" s="59">
        <v>135694.86550222998</v>
      </c>
      <c r="E20" s="59">
        <v>143142.99196366</v>
      </c>
      <c r="F20" s="59">
        <v>154128.11566409</v>
      </c>
      <c r="G20" s="59">
        <v>156299.35162867</v>
      </c>
      <c r="H20" s="61">
        <f>G20-F20</f>
        <v>2171.2359645800025</v>
      </c>
      <c r="I20" s="61">
        <f>G20-E20</f>
        <v>13156.359665010008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29.320097678078394</v>
      </c>
      <c r="D21" s="75">
        <v>29.572419786296273</v>
      </c>
      <c r="E21" s="75">
        <v>30.519838492107603</v>
      </c>
      <c r="F21" s="75">
        <v>32.50570229066446</v>
      </c>
      <c r="G21" s="75">
        <v>32.47528193752189</v>
      </c>
      <c r="H21" s="61">
        <f>G21-F21</f>
        <v>-0.03042035314256708</v>
      </c>
      <c r="I21" s="61">
        <f>G21-E21</f>
        <v>1.9554434454142893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42217</v>
      </c>
      <c r="D27" s="46">
        <v>42248</v>
      </c>
      <c r="E27" s="133" t="s">
        <v>112</v>
      </c>
      <c r="F27" s="46">
        <v>42583</v>
      </c>
      <c r="G27" s="46">
        <v>42614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45">
        <v>1957.55597687923</v>
      </c>
      <c r="C28" s="145">
        <v>1855.99382597</v>
      </c>
      <c r="D28" s="145">
        <v>1795.93974072</v>
      </c>
      <c r="E28" s="145">
        <v>1778.26210273</v>
      </c>
      <c r="F28" s="145">
        <v>2025.7301701899999</v>
      </c>
      <c r="G28" s="145">
        <v>1979.00275899</v>
      </c>
      <c r="H28" s="61">
        <f>G28-F28</f>
        <v>-46.72741119999978</v>
      </c>
      <c r="I28" s="61">
        <f>G28-E28</f>
        <v>200.74065626000015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42217</v>
      </c>
      <c r="D32" s="46">
        <v>42248</v>
      </c>
      <c r="E32" s="133" t="s">
        <v>112</v>
      </c>
      <c r="F32" s="46">
        <v>42583</v>
      </c>
      <c r="G32" s="46">
        <v>42614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81">
        <v>65.0953</v>
      </c>
      <c r="D33" s="81">
        <v>68.8359</v>
      </c>
      <c r="E33" s="79">
        <v>75.8993</v>
      </c>
      <c r="F33" s="81">
        <v>68.899</v>
      </c>
      <c r="G33" s="81">
        <v>67.9346</v>
      </c>
      <c r="H33" s="61">
        <f>G33-F33</f>
        <v>-0.9643999999999977</v>
      </c>
      <c r="I33" s="61">
        <f>G33-E33</f>
        <v>-7.9646999999999935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65.0952</v>
      </c>
      <c r="D34" s="79">
        <v>68.8248</v>
      </c>
      <c r="E34" s="79">
        <v>75.8969</v>
      </c>
      <c r="F34" s="79">
        <v>68.899</v>
      </c>
      <c r="G34" s="79">
        <v>67.9129</v>
      </c>
      <c r="H34" s="61">
        <f aca="true" t="shared" si="2" ref="H34:H40">G34-F34</f>
        <v>-0.9861000000000075</v>
      </c>
      <c r="I34" s="61">
        <f aca="true" t="shared" si="3" ref="I34:I40">G34-E34</f>
        <v>-7.984000000000009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1.1211</v>
      </c>
      <c r="D35" s="79">
        <v>1.1242</v>
      </c>
      <c r="E35" s="79">
        <v>1.086</v>
      </c>
      <c r="F35" s="79">
        <v>1.1156</v>
      </c>
      <c r="G35" s="79">
        <v>1.1238</v>
      </c>
      <c r="H35" s="61">
        <f>G35-F35</f>
        <v>0.008199999999999985</v>
      </c>
      <c r="I35" s="61">
        <f>G35-E35</f>
        <v>0.037799999999999834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64.2799</v>
      </c>
      <c r="D37" s="79">
        <v>68.7372</v>
      </c>
      <c r="E37" s="79">
        <v>75.97368292006854</v>
      </c>
      <c r="F37" s="79">
        <v>68.96190899353296</v>
      </c>
      <c r="G37" s="79">
        <v>68.02793546209396</v>
      </c>
      <c r="H37" s="61">
        <f t="shared" si="2"/>
        <v>-0.9339735314389941</v>
      </c>
      <c r="I37" s="61">
        <f t="shared" si="3"/>
        <v>-7.945747457974576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72.0313</v>
      </c>
      <c r="D38" s="79">
        <v>77.0681</v>
      </c>
      <c r="E38" s="79">
        <v>82.85109229258146</v>
      </c>
      <c r="F38" s="79">
        <v>76.25319911197035</v>
      </c>
      <c r="G38" s="79">
        <v>76.49260496343007</v>
      </c>
      <c r="H38" s="61">
        <f t="shared" si="2"/>
        <v>0.23940585145972193</v>
      </c>
      <c r="I38" s="61">
        <f t="shared" si="3"/>
        <v>-6.358487329151387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0.9668</v>
      </c>
      <c r="D39" s="79">
        <v>1.0455</v>
      </c>
      <c r="E39" s="79">
        <v>1.0380681323765208</v>
      </c>
      <c r="F39" s="79">
        <v>1.0603890127480566</v>
      </c>
      <c r="G39" s="79">
        <v>1.0689731641421036</v>
      </c>
      <c r="H39" s="61">
        <f t="shared" si="2"/>
        <v>0.008584151394047002</v>
      </c>
      <c r="I39" s="61">
        <f t="shared" si="3"/>
        <v>0.03090503176558279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0.269</v>
      </c>
      <c r="D40" s="79">
        <v>0.2536</v>
      </c>
      <c r="E40" s="79">
        <v>0.22414089742634977</v>
      </c>
      <c r="F40" s="79">
        <v>0.20373421885929785</v>
      </c>
      <c r="G40" s="79">
        <v>0.20470280465604732</v>
      </c>
      <c r="H40" s="61">
        <f t="shared" si="2"/>
        <v>0.000968585796749466</v>
      </c>
      <c r="I40" s="61">
        <f t="shared" si="3"/>
        <v>-0.01943809277030245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J50" sqref="J5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v>258.89</v>
      </c>
      <c r="D4" s="131">
        <f>D6+D7</f>
        <v>323.095</v>
      </c>
      <c r="E4" s="131">
        <f>E6+E7</f>
        <v>21.73</v>
      </c>
      <c r="F4" s="131">
        <f>F6+F7</f>
        <v>26.75</v>
      </c>
      <c r="G4" s="61">
        <f>F4-E4</f>
        <v>5.02</v>
      </c>
      <c r="H4" s="61">
        <f>D4-C4</f>
        <v>64.20500000000004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v>-170.99</v>
      </c>
      <c r="D5" s="58">
        <f>D6-D7</f>
        <v>60.64500000000001</v>
      </c>
      <c r="E5" s="58">
        <f>E6-E7</f>
        <v>-8.23</v>
      </c>
      <c r="F5" s="58">
        <f>F6-F7</f>
        <v>6.850000000000001</v>
      </c>
      <c r="G5" s="146">
        <f>F5-E5</f>
        <v>15.080000000000002</v>
      </c>
      <c r="H5" s="146">
        <f>D5-C5</f>
        <v>231.63500000000002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191.87</v>
      </c>
      <c r="E6" s="59">
        <v>6.75</v>
      </c>
      <c r="F6" s="59">
        <v>16.8</v>
      </c>
      <c r="G6" s="146">
        <f>F6-E6</f>
        <v>10.05</v>
      </c>
      <c r="H6" s="146">
        <f>D6-C6</f>
        <v>147.92000000000002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214.94</v>
      </c>
      <c r="D7" s="59">
        <v>131.225</v>
      </c>
      <c r="E7" s="59">
        <v>14.98</v>
      </c>
      <c r="F7" s="59">
        <v>9.95</v>
      </c>
      <c r="G7" s="146">
        <f>F7</f>
        <v>9.95</v>
      </c>
      <c r="H7" s="146">
        <f>D7-C7</f>
        <v>-83.715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46" t="s">
        <v>1</v>
      </c>
      <c r="H8" s="146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46" t="s">
        <v>120</v>
      </c>
      <c r="D12" s="46" t="s">
        <v>121</v>
      </c>
      <c r="E12" s="46">
        <v>42583</v>
      </c>
      <c r="F12" s="46">
        <v>42614</v>
      </c>
      <c r="G12" s="202" t="s">
        <v>2</v>
      </c>
      <c r="H12" s="202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v>233621.44009063</v>
      </c>
      <c r="D13" s="60">
        <f>D19+D20+D21</f>
        <v>1312592.3946364198</v>
      </c>
      <c r="E13" s="60">
        <f>+E21+E20</f>
        <v>208612.5</v>
      </c>
      <c r="F13" s="60">
        <f>+F21</f>
        <v>179950.36</v>
      </c>
      <c r="G13" s="203">
        <f>F13-E13</f>
        <v>-28662.140000000014</v>
      </c>
      <c r="H13" s="203">
        <f>+D13-C13</f>
        <v>1078970.9545457899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46" t="s">
        <v>1</v>
      </c>
      <c r="H14" s="146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46" t="s">
        <v>1</v>
      </c>
      <c r="H15" s="146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46" t="s">
        <v>1</v>
      </c>
      <c r="H16" s="146" t="s">
        <v>1</v>
      </c>
      <c r="I16" s="113"/>
      <c r="J16" s="8"/>
    </row>
    <row r="17" spans="1:10" ht="11.25" customHeight="1" hidden="1">
      <c r="A17" s="86" t="s">
        <v>65</v>
      </c>
      <c r="B17" s="73"/>
      <c r="C17" s="59"/>
      <c r="D17" s="59" t="s">
        <v>1</v>
      </c>
      <c r="E17" s="73"/>
      <c r="F17" s="73"/>
      <c r="G17" s="204"/>
      <c r="H17" s="204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139.3580909</v>
      </c>
      <c r="D18" s="59" t="s">
        <v>1</v>
      </c>
      <c r="E18" s="73" t="s">
        <v>1</v>
      </c>
      <c r="F18" s="73" t="s">
        <v>1</v>
      </c>
      <c r="G18" s="204" t="s">
        <v>1</v>
      </c>
      <c r="H18" s="204">
        <f>-C18</f>
        <v>-139.3580909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25853.976999730003</v>
      </c>
      <c r="D19" s="73">
        <v>2045.5746364200002</v>
      </c>
      <c r="E19" s="73" t="s">
        <v>1</v>
      </c>
      <c r="F19" s="73" t="s">
        <v>1</v>
      </c>
      <c r="G19" s="204" t="s">
        <v>1</v>
      </c>
      <c r="H19" s="204">
        <f>+D19-C19</f>
        <v>-23808.402363310004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>
        <v>370</v>
      </c>
      <c r="F20" s="73" t="s">
        <v>1</v>
      </c>
      <c r="G20" s="204">
        <f>-E20</f>
        <v>-370</v>
      </c>
      <c r="H20" s="204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207626.63</v>
      </c>
      <c r="D21" s="73">
        <v>1309106.8199999998</v>
      </c>
      <c r="E21" s="73">
        <v>208242.5</v>
      </c>
      <c r="F21" s="73">
        <v>179950.36</v>
      </c>
      <c r="G21" s="204">
        <f>F21-E21</f>
        <v>-28292.140000000014</v>
      </c>
      <c r="H21" s="204">
        <f>+D21-C21</f>
        <v>1101480.19</v>
      </c>
      <c r="I21" s="113"/>
      <c r="J21" s="8"/>
    </row>
    <row r="22" spans="1:10" s="8" customFormat="1" ht="27" customHeight="1" hidden="1">
      <c r="A22" s="85" t="s">
        <v>61</v>
      </c>
      <c r="B22" s="141"/>
      <c r="C22" s="28"/>
      <c r="D22" s="141"/>
      <c r="E22" s="141"/>
      <c r="F22" s="141"/>
      <c r="G22" s="205">
        <f>F22-E22</f>
        <v>0</v>
      </c>
      <c r="H22" s="205">
        <f>+D22-C22</f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28" t="s">
        <v>1</v>
      </c>
      <c r="H23" s="146" t="s">
        <v>1</v>
      </c>
      <c r="I23" s="115"/>
      <c r="J23" s="10"/>
    </row>
    <row r="24" spans="1:10" ht="12.75" customHeight="1">
      <c r="A24" s="106" t="s">
        <v>31</v>
      </c>
      <c r="B24" s="28"/>
      <c r="C24" s="59"/>
      <c r="D24" s="28"/>
      <c r="E24" s="28"/>
      <c r="F24" s="28"/>
      <c r="G24" s="206"/>
      <c r="H24" s="206"/>
      <c r="I24" s="5"/>
      <c r="J24" s="10"/>
    </row>
    <row r="25" spans="1:10" ht="26.25" customHeight="1">
      <c r="A25" s="85" t="s">
        <v>53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206">
        <f>F25-E25</f>
        <v>0</v>
      </c>
      <c r="H25" s="206">
        <f>+D25-C25</f>
        <v>-4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06" t="s">
        <v>1</v>
      </c>
      <c r="H26" s="206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06" t="s">
        <v>1</v>
      </c>
      <c r="H27" s="206" t="s">
        <v>1</v>
      </c>
      <c r="I27" s="117"/>
      <c r="J27" s="103"/>
    </row>
    <row r="28" spans="1:10" ht="12.75" customHeight="1" hidden="1">
      <c r="A28" s="85" t="s">
        <v>64</v>
      </c>
      <c r="B28" s="141"/>
      <c r="C28" s="28"/>
      <c r="D28" s="141"/>
      <c r="E28" s="141"/>
      <c r="F28" s="141"/>
      <c r="G28" s="205" t="s">
        <v>1</v>
      </c>
      <c r="H28" s="205">
        <f>+D28-C28</f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12</v>
      </c>
      <c r="D29" s="28">
        <v>12</v>
      </c>
      <c r="E29" s="28" t="s">
        <v>1</v>
      </c>
      <c r="F29" s="28" t="s">
        <v>1</v>
      </c>
      <c r="G29" s="206" t="s">
        <v>1</v>
      </c>
      <c r="H29" s="206">
        <f>+D29-C29</f>
        <v>0</v>
      </c>
      <c r="I29" s="117"/>
      <c r="J29" s="103"/>
    </row>
    <row r="30" spans="1:10" ht="12">
      <c r="A30" s="85" t="s">
        <v>67</v>
      </c>
      <c r="B30" s="28">
        <v>11.14</v>
      </c>
      <c r="C30" s="28">
        <v>11.14</v>
      </c>
      <c r="D30" s="28">
        <v>8.72549886334933</v>
      </c>
      <c r="E30" s="28">
        <v>7.3108108108108105</v>
      </c>
      <c r="F30" s="28" t="s">
        <v>1</v>
      </c>
      <c r="G30" s="206">
        <f>E30</f>
        <v>7.3108108108108105</v>
      </c>
      <c r="H30" s="206">
        <f>+D30-C30</f>
        <v>-2.414501136650671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3.79</v>
      </c>
      <c r="D31" s="28">
        <v>1.500141589492963</v>
      </c>
      <c r="E31" s="28">
        <v>0.49247343841915076</v>
      </c>
      <c r="F31" s="28">
        <v>0.25</v>
      </c>
      <c r="G31" s="206">
        <f>F31-E31</f>
        <v>-0.24247343841915076</v>
      </c>
      <c r="H31" s="206">
        <f>+D31-C31</f>
        <v>-2.289858410507037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196" t="s">
        <v>0</v>
      </c>
      <c r="B36" s="196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120</v>
      </c>
      <c r="D37" s="46" t="s">
        <v>121</v>
      </c>
      <c r="E37" s="46">
        <v>42583</v>
      </c>
      <c r="F37" s="46">
        <v>42614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95500</v>
      </c>
      <c r="D38" s="93">
        <f>D39+D40</f>
        <v>86000</v>
      </c>
      <c r="E38" s="93">
        <v>10000</v>
      </c>
      <c r="F38" s="93">
        <f>F39</f>
        <v>8000</v>
      </c>
      <c r="G38" s="61">
        <f>F38-E38</f>
        <v>-2000</v>
      </c>
      <c r="H38" s="61">
        <f>D38-C38</f>
        <v>-9500</v>
      </c>
      <c r="I38" s="8"/>
    </row>
    <row r="39" spans="1:9" ht="12.75" customHeight="1">
      <c r="A39" s="197" t="s">
        <v>23</v>
      </c>
      <c r="B39" s="90">
        <v>128500</v>
      </c>
      <c r="C39" s="90">
        <v>95500</v>
      </c>
      <c r="D39" s="90">
        <v>82000</v>
      </c>
      <c r="E39" s="90">
        <v>10000</v>
      </c>
      <c r="F39" s="90">
        <v>8000</v>
      </c>
      <c r="G39" s="61">
        <f>F39-E39</f>
        <v>-2000</v>
      </c>
      <c r="H39" s="61">
        <f>D39-C39</f>
        <v>-13500</v>
      </c>
      <c r="I39" s="8"/>
    </row>
    <row r="40" spans="1:11" ht="12.75" customHeight="1">
      <c r="A40" s="197" t="s">
        <v>24</v>
      </c>
      <c r="B40" s="90">
        <v>2000</v>
      </c>
      <c r="C40" s="90" t="s">
        <v>1</v>
      </c>
      <c r="D40" s="90">
        <v>4000</v>
      </c>
      <c r="E40" s="90" t="s">
        <v>1</v>
      </c>
      <c r="F40" s="90" t="s">
        <v>1</v>
      </c>
      <c r="G40" s="61" t="s">
        <v>1</v>
      </c>
      <c r="H40" s="61">
        <f>D40</f>
        <v>4000</v>
      </c>
      <c r="I40" s="8"/>
      <c r="J40" s="71"/>
      <c r="K40" s="132"/>
    </row>
    <row r="41" spans="1:10" ht="12.75" customHeight="1">
      <c r="A41" s="197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197" t="s">
        <v>26</v>
      </c>
      <c r="B42" s="90"/>
      <c r="C42" s="118"/>
      <c r="D42" s="90"/>
      <c r="E42" s="90"/>
      <c r="F42" s="90"/>
      <c r="G42" s="61">
        <f>F42-E42</f>
        <v>0</v>
      </c>
      <c r="H42" s="61">
        <f>D42-C42</f>
        <v>0</v>
      </c>
      <c r="I42" s="8"/>
      <c r="J42" s="71"/>
    </row>
    <row r="43" spans="1:10" ht="12.75" customHeight="1" hidden="1">
      <c r="A43" s="197" t="s">
        <v>27</v>
      </c>
      <c r="B43" s="95"/>
      <c r="C43" s="221"/>
      <c r="D43" s="95"/>
      <c r="E43" s="95"/>
      <c r="F43" s="95"/>
      <c r="G43" s="61">
        <f>F43-E43</f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47250.99</v>
      </c>
      <c r="D44" s="93">
        <f>D45+D46</f>
        <v>157904.98</v>
      </c>
      <c r="E44" s="93">
        <v>18416</v>
      </c>
      <c r="F44" s="93">
        <f>F45</f>
        <v>15872</v>
      </c>
      <c r="G44" s="61">
        <f>F44-E44</f>
        <v>-2544</v>
      </c>
      <c r="H44" s="61">
        <f>D44-C44</f>
        <v>110653.99000000002</v>
      </c>
      <c r="I44" s="8"/>
      <c r="J44" s="71"/>
    </row>
    <row r="45" spans="1:10" ht="12.75" customHeight="1">
      <c r="A45" s="197" t="s">
        <v>23</v>
      </c>
      <c r="B45" s="90">
        <v>68639.22</v>
      </c>
      <c r="C45" s="90">
        <v>47250.99</v>
      </c>
      <c r="D45" s="90">
        <v>153355.98</v>
      </c>
      <c r="E45" s="90">
        <v>18416</v>
      </c>
      <c r="F45" s="90">
        <v>15872</v>
      </c>
      <c r="G45" s="61">
        <f>F45-E45</f>
        <v>-2544</v>
      </c>
      <c r="H45" s="61">
        <f>D45-C45</f>
        <v>106104.99000000002</v>
      </c>
      <c r="I45" s="8"/>
      <c r="J45" s="71"/>
    </row>
    <row r="46" spans="1:10" ht="12.75" customHeight="1">
      <c r="A46" s="197" t="s">
        <v>24</v>
      </c>
      <c r="B46" s="90">
        <v>800</v>
      </c>
      <c r="C46" s="90" t="s">
        <v>1</v>
      </c>
      <c r="D46" s="90">
        <v>4549</v>
      </c>
      <c r="E46" s="90" t="s">
        <v>1</v>
      </c>
      <c r="F46" s="90" t="s">
        <v>1</v>
      </c>
      <c r="G46" s="61" t="s">
        <v>1</v>
      </c>
      <c r="H46" s="61">
        <f>D46</f>
        <v>4549</v>
      </c>
      <c r="I46" s="8"/>
      <c r="J46" s="71"/>
    </row>
    <row r="47" spans="1:10" ht="12.75" customHeight="1">
      <c r="A47" s="197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197" t="s">
        <v>26</v>
      </c>
      <c r="B48" s="95"/>
      <c r="C48" s="221"/>
      <c r="D48" s="95"/>
      <c r="E48" s="95"/>
      <c r="F48" s="95"/>
      <c r="G48" s="61">
        <f>F48-E48</f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97" t="s">
        <v>27</v>
      </c>
      <c r="B49" s="95"/>
      <c r="C49" s="221"/>
      <c r="D49" s="95"/>
      <c r="E49" s="95"/>
      <c r="F49" s="95"/>
      <c r="G49" s="61">
        <f>F49-E49</f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46168.45</v>
      </c>
      <c r="D50" s="93">
        <f>D51+D52</f>
        <v>81049.37</v>
      </c>
      <c r="E50" s="93">
        <v>10000</v>
      </c>
      <c r="F50" s="93">
        <f>F51</f>
        <v>8000</v>
      </c>
      <c r="G50" s="61">
        <f>F50-E50</f>
        <v>-2000</v>
      </c>
      <c r="H50" s="61">
        <f>D50-C50</f>
        <v>34880.92</v>
      </c>
      <c r="I50" s="198"/>
      <c r="J50" s="71"/>
    </row>
    <row r="51" spans="1:10" ht="12.75" customHeight="1">
      <c r="A51" s="197" t="s">
        <v>23</v>
      </c>
      <c r="B51" s="90">
        <v>67139.68</v>
      </c>
      <c r="C51" s="90">
        <v>46168.45</v>
      </c>
      <c r="D51" s="90">
        <v>77049.37</v>
      </c>
      <c r="E51" s="90">
        <v>10000</v>
      </c>
      <c r="F51" s="90">
        <v>8000</v>
      </c>
      <c r="G51" s="61">
        <f>F51-E51</f>
        <v>-2000</v>
      </c>
      <c r="H51" s="61">
        <f>D51-C51</f>
        <v>30880.92</v>
      </c>
      <c r="I51" s="198"/>
      <c r="J51" s="71"/>
    </row>
    <row r="52" spans="1:10" ht="12.75" customHeight="1">
      <c r="A52" s="197" t="s">
        <v>24</v>
      </c>
      <c r="B52" s="90">
        <v>800</v>
      </c>
      <c r="C52" s="90" t="s">
        <v>1</v>
      </c>
      <c r="D52" s="90">
        <v>4000</v>
      </c>
      <c r="E52" s="90" t="s">
        <v>1</v>
      </c>
      <c r="F52" s="90" t="s">
        <v>1</v>
      </c>
      <c r="G52" s="61" t="s">
        <v>1</v>
      </c>
      <c r="H52" s="61">
        <f>D52</f>
        <v>4000</v>
      </c>
      <c r="I52" s="8"/>
      <c r="J52" s="71"/>
    </row>
    <row r="53" spans="1:10" ht="12.75" customHeight="1">
      <c r="A53" s="197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197" t="s">
        <v>26</v>
      </c>
      <c r="B54" s="95"/>
      <c r="C54" s="221"/>
      <c r="D54" s="95"/>
      <c r="E54" s="95"/>
      <c r="F54" s="95"/>
      <c r="G54" s="61">
        <f>F54-E54</f>
        <v>0</v>
      </c>
      <c r="H54" s="61">
        <f>D54-C54</f>
        <v>0</v>
      </c>
      <c r="I54" s="8"/>
      <c r="J54" s="71"/>
    </row>
    <row r="55" spans="1:10" ht="12.75" customHeight="1" hidden="1">
      <c r="A55" s="197" t="s">
        <v>27</v>
      </c>
      <c r="B55" s="95"/>
      <c r="C55" s="221"/>
      <c r="D55" s="95"/>
      <c r="E55" s="95"/>
      <c r="F55" s="95"/>
      <c r="G55" s="61">
        <f>F55-E55</f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93">
        <v>9.9</v>
      </c>
      <c r="D56" s="134">
        <v>3.350078088417044</v>
      </c>
      <c r="E56" s="134">
        <v>0.4454100146583684</v>
      </c>
      <c r="F56" s="134">
        <v>0.3008749947896978</v>
      </c>
      <c r="G56" s="61">
        <f>F56-E56</f>
        <v>-0.14453501986867057</v>
      </c>
      <c r="H56" s="61">
        <f>D56-C56</f>
        <v>-6.549921911582956</v>
      </c>
      <c r="I56" s="199"/>
      <c r="J56" s="71"/>
    </row>
    <row r="57" spans="1:10" ht="12" customHeight="1">
      <c r="A57" s="197" t="s">
        <v>23</v>
      </c>
      <c r="B57" s="135">
        <v>9.917042933138283</v>
      </c>
      <c r="C57" s="90">
        <v>9.9</v>
      </c>
      <c r="D57" s="135">
        <v>3.3381125791675714</v>
      </c>
      <c r="E57" s="135">
        <v>0.4454100146583684</v>
      </c>
      <c r="F57" s="135">
        <v>0.3008749947896978</v>
      </c>
      <c r="G57" s="61">
        <f>F57-E57</f>
        <v>-0.14453501986867057</v>
      </c>
      <c r="H57" s="61">
        <f>D57-C57</f>
        <v>-6.561887420832429</v>
      </c>
      <c r="I57" s="199"/>
      <c r="J57" s="71"/>
    </row>
    <row r="58" spans="1:10" ht="12" customHeight="1">
      <c r="A58" s="197" t="s">
        <v>24</v>
      </c>
      <c r="B58" s="135">
        <v>9.850159637749043</v>
      </c>
      <c r="C58" s="90" t="s">
        <v>1</v>
      </c>
      <c r="D58" s="135">
        <v>1.040580866000882</v>
      </c>
      <c r="E58" s="135" t="s">
        <v>1</v>
      </c>
      <c r="F58" s="135" t="s">
        <v>1</v>
      </c>
      <c r="G58" s="61" t="s">
        <v>1</v>
      </c>
      <c r="H58" s="61">
        <f>D58</f>
        <v>1.040580866000882</v>
      </c>
      <c r="I58" s="199"/>
      <c r="J58" s="71"/>
    </row>
    <row r="59" spans="1:10" ht="12" customHeight="1">
      <c r="A59" s="197" t="s">
        <v>25</v>
      </c>
      <c r="B59" s="135" t="s">
        <v>1</v>
      </c>
      <c r="C59" s="90" t="s">
        <v>1</v>
      </c>
      <c r="D59" s="90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199"/>
      <c r="J59" s="71"/>
    </row>
    <row r="60" spans="1:12" ht="12" customHeight="1" hidden="1">
      <c r="A60" s="197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0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97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1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202" t="s">
        <v>2</v>
      </c>
      <c r="H3" s="202" t="s">
        <v>3</v>
      </c>
    </row>
    <row r="4" spans="1:13" ht="12.75" customHeight="1">
      <c r="A4" s="54" t="s">
        <v>46</v>
      </c>
      <c r="B4" s="93">
        <f>B5+B6+B7</f>
        <v>6638.4</v>
      </c>
      <c r="C4" s="93">
        <f>C5+C6+C7</f>
        <v>4628.4</v>
      </c>
      <c r="D4" s="93">
        <f>D5+D6+D7</f>
        <v>4411</v>
      </c>
      <c r="E4" s="93">
        <f>E5+E6+E7</f>
        <v>350</v>
      </c>
      <c r="F4" s="93">
        <f>F5+F6+F7</f>
        <v>430</v>
      </c>
      <c r="G4" s="213">
        <f>F4-E4</f>
        <v>80</v>
      </c>
      <c r="H4" s="213">
        <f>+D4-C4</f>
        <v>-217.39999999999964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213</v>
      </c>
      <c r="D5" s="90">
        <v>531</v>
      </c>
      <c r="E5" s="90">
        <v>40</v>
      </c>
      <c r="F5" s="90">
        <v>20</v>
      </c>
      <c r="G5" s="207">
        <f>F5-E5</f>
        <v>-20</v>
      </c>
      <c r="H5" s="207">
        <f>+D5-C5</f>
        <v>318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1018</v>
      </c>
      <c r="D6" s="90">
        <v>1290</v>
      </c>
      <c r="E6" s="90">
        <v>100</v>
      </c>
      <c r="F6" s="90">
        <v>130</v>
      </c>
      <c r="G6" s="214">
        <f>F6-E6</f>
        <v>30</v>
      </c>
      <c r="H6" s="207">
        <f>+D6-C6</f>
        <v>272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3397.4</v>
      </c>
      <c r="D7" s="90">
        <v>2590</v>
      </c>
      <c r="E7" s="90">
        <v>210</v>
      </c>
      <c r="F7" s="90">
        <v>280</v>
      </c>
      <c r="G7" s="207">
        <f>F7-E7</f>
        <v>70</v>
      </c>
      <c r="H7" s="214">
        <f>+D7-C7</f>
        <v>-807.4000000000001</v>
      </c>
      <c r="K7" s="72"/>
      <c r="L7" s="72"/>
      <c r="M7" s="72"/>
    </row>
    <row r="8" spans="1:13" ht="13.5" customHeight="1" hidden="1">
      <c r="A8" s="55" t="s">
        <v>29</v>
      </c>
      <c r="B8" s="118"/>
      <c r="C8" s="118"/>
      <c r="D8" s="118"/>
      <c r="E8" s="118"/>
      <c r="F8" s="118"/>
      <c r="G8" s="207">
        <f>F8-E8</f>
        <v>0</v>
      </c>
      <c r="H8" s="207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118"/>
      <c r="C9" s="118"/>
      <c r="D9" s="118"/>
      <c r="E9" s="118"/>
      <c r="F9" s="118"/>
      <c r="G9" s="207">
        <f>F9-E9</f>
        <v>0</v>
      </c>
      <c r="H9" s="207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v>4066.854</v>
      </c>
      <c r="D10" s="93">
        <v>9153.313</v>
      </c>
      <c r="E10" s="93">
        <f>E11+E12+E13</f>
        <v>1073.31</v>
      </c>
      <c r="F10" s="93">
        <f>F11+F12+F13</f>
        <v>541.55</v>
      </c>
      <c r="G10" s="61">
        <f>F10-E10</f>
        <v>-531.76</v>
      </c>
      <c r="H10" s="94">
        <f>+D10-C10</f>
        <v>5086.459000000001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615.3</v>
      </c>
      <c r="E11" s="90">
        <v>80.8</v>
      </c>
      <c r="F11" s="90">
        <v>10</v>
      </c>
      <c r="G11" s="207">
        <f>F11-E11</f>
        <v>-70.8</v>
      </c>
      <c r="H11" s="207">
        <f>+D11-C11</f>
        <v>589.75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899.34</v>
      </c>
      <c r="D12" s="90">
        <v>3403.84</v>
      </c>
      <c r="E12" s="90">
        <v>270.38</v>
      </c>
      <c r="F12" s="90">
        <v>222.45</v>
      </c>
      <c r="G12" s="207">
        <f>F12-E12</f>
        <v>-47.93000000000001</v>
      </c>
      <c r="H12" s="207">
        <f>+D12-C12</f>
        <v>2504.5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3141.964</v>
      </c>
      <c r="D13" s="90">
        <v>5134.173</v>
      </c>
      <c r="E13" s="90">
        <v>722.13</v>
      </c>
      <c r="F13" s="90">
        <v>309.1</v>
      </c>
      <c r="G13" s="207">
        <f>F13-E13</f>
        <v>-413.03</v>
      </c>
      <c r="H13" s="207">
        <f>+D13-C13</f>
        <v>1992.2089999999998</v>
      </c>
      <c r="K13" s="72"/>
      <c r="L13" s="72"/>
      <c r="M13" s="72"/>
    </row>
    <row r="14" spans="1:13" ht="12.75" customHeight="1" hidden="1">
      <c r="A14" s="99" t="s">
        <v>29</v>
      </c>
      <c r="B14" s="90"/>
      <c r="C14" s="118"/>
      <c r="D14" s="118"/>
      <c r="E14" s="118"/>
      <c r="F14" s="118"/>
      <c r="G14" s="208">
        <f>F14-E14</f>
        <v>0</v>
      </c>
      <c r="H14" s="208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90"/>
      <c r="C15" s="118"/>
      <c r="D15" s="118"/>
      <c r="E15" s="118"/>
      <c r="F15" s="118"/>
      <c r="G15" s="208">
        <f>F15-E15</f>
        <v>0</v>
      </c>
      <c r="H15" s="208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v>3048.71</v>
      </c>
      <c r="D16" s="93">
        <v>4814.11</v>
      </c>
      <c r="E16" s="93">
        <f>SUM(E17:E19)</f>
        <v>500</v>
      </c>
      <c r="F16" s="93">
        <f>SUM(F17:F19)</f>
        <v>250</v>
      </c>
      <c r="G16" s="213">
        <f>F16-E16</f>
        <v>-250</v>
      </c>
      <c r="H16" s="94">
        <f>+D16-C16</f>
        <v>1765.3999999999996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327</v>
      </c>
      <c r="E17" s="90">
        <v>40</v>
      </c>
      <c r="F17" s="90">
        <v>0</v>
      </c>
      <c r="G17" s="207">
        <f>F17-E17</f>
        <v>-40</v>
      </c>
      <c r="H17" s="207">
        <f>+D17-C17</f>
        <v>323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594.05</v>
      </c>
      <c r="D18" s="90">
        <v>1535</v>
      </c>
      <c r="E18" s="90">
        <v>100</v>
      </c>
      <c r="F18" s="90">
        <v>100</v>
      </c>
      <c r="G18" s="214">
        <f>F18-E18</f>
        <v>0</v>
      </c>
      <c r="H18" s="207">
        <f>+D18-C18</f>
        <v>940.95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2450.66</v>
      </c>
      <c r="D19" s="90">
        <v>2952.11</v>
      </c>
      <c r="E19" s="90">
        <v>360</v>
      </c>
      <c r="F19" s="90">
        <v>150</v>
      </c>
      <c r="G19" s="207">
        <f>F19-E19</f>
        <v>-210</v>
      </c>
      <c r="H19" s="207">
        <f>+D19-C19</f>
        <v>501.4500000000003</v>
      </c>
      <c r="K19" s="72"/>
      <c r="L19" s="72"/>
      <c r="M19" s="72"/>
    </row>
    <row r="20" spans="1:13" ht="12.75" customHeight="1" hidden="1">
      <c r="A20" s="99" t="s">
        <v>29</v>
      </c>
      <c r="B20" s="90"/>
      <c r="C20" s="118"/>
      <c r="D20" s="118"/>
      <c r="E20" s="118"/>
      <c r="F20" s="118"/>
      <c r="G20" s="208">
        <f>F20-E20</f>
        <v>0</v>
      </c>
      <c r="H20" s="208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90"/>
      <c r="C21" s="118"/>
      <c r="D21" s="118"/>
      <c r="E21" s="118"/>
      <c r="F21" s="118"/>
      <c r="G21" s="208">
        <f>F21-E21</f>
        <v>0</v>
      </c>
      <c r="H21" s="208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12.615299736190005</v>
      </c>
      <c r="D22" s="134">
        <v>10.76331186605065</v>
      </c>
      <c r="E22" s="134">
        <v>5.671714285714286</v>
      </c>
      <c r="F22" s="134">
        <v>5.4744</v>
      </c>
      <c r="G22" s="215">
        <f>F22-E22</f>
        <v>-0.19731428571428555</v>
      </c>
      <c r="H22" s="215">
        <f>+D22-C22</f>
        <v>-1.8519878701393555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3.8618333333333332</v>
      </c>
      <c r="E23" s="135">
        <v>2.2</v>
      </c>
      <c r="F23" s="135" t="s">
        <v>1</v>
      </c>
      <c r="G23" s="216">
        <f>-E23</f>
        <v>-2.2</v>
      </c>
      <c r="H23" s="216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11.83099918711494</v>
      </c>
      <c r="D24" s="135">
        <v>8.895687500000001</v>
      </c>
      <c r="E24" s="135">
        <v>3.83</v>
      </c>
      <c r="F24" s="135">
        <v>4.153</v>
      </c>
      <c r="G24" s="216">
        <f>F24-E24</f>
        <v>0.3229999999999995</v>
      </c>
      <c r="H24" s="216">
        <f>+D24-C24</f>
        <v>-2.9353116871149396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12.818458569068483</v>
      </c>
      <c r="D25" s="135">
        <v>12.219149832864794</v>
      </c>
      <c r="E25" s="135">
        <v>7.21</v>
      </c>
      <c r="F25" s="135">
        <v>6.355333333333333</v>
      </c>
      <c r="G25" s="216">
        <f>F25-E25</f>
        <v>-0.8546666666666667</v>
      </c>
      <c r="H25" s="216">
        <f>+D25-C25</f>
        <v>-0.5993087362036889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46" t="s">
        <v>120</v>
      </c>
      <c r="D32" s="46" t="s">
        <v>121</v>
      </c>
      <c r="E32" s="46">
        <v>42583</v>
      </c>
      <c r="F32" s="46">
        <v>42614</v>
      </c>
      <c r="G32" s="202" t="s">
        <v>2</v>
      </c>
      <c r="H32" s="202" t="s">
        <v>3</v>
      </c>
    </row>
    <row r="33" spans="1:12" ht="12.75" customHeight="1">
      <c r="A33" s="125" t="s">
        <v>46</v>
      </c>
      <c r="B33" s="126">
        <v>7651.8</v>
      </c>
      <c r="C33" s="126">
        <v>4651.8</v>
      </c>
      <c r="D33" s="126">
        <v>4405</v>
      </c>
      <c r="E33" s="126">
        <v>720</v>
      </c>
      <c r="F33" s="126">
        <f>F34</f>
        <v>440</v>
      </c>
      <c r="G33" s="209">
        <f>+F33-E33</f>
        <v>-280</v>
      </c>
      <c r="H33" s="209">
        <f>+D33-C33</f>
        <v>-246.80000000000018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3026.8</v>
      </c>
      <c r="D34" s="128">
        <v>3449</v>
      </c>
      <c r="E34" s="128">
        <v>410</v>
      </c>
      <c r="F34" s="128">
        <v>440</v>
      </c>
      <c r="G34" s="217">
        <f>+F34-E34</f>
        <v>30</v>
      </c>
      <c r="H34" s="210">
        <f>+D34-C34</f>
        <v>422.1999999999998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910</v>
      </c>
      <c r="D35" s="128">
        <v>200</v>
      </c>
      <c r="E35" s="128" t="s">
        <v>1</v>
      </c>
      <c r="F35" s="128" t="s">
        <v>1</v>
      </c>
      <c r="G35" s="217" t="s">
        <v>1</v>
      </c>
      <c r="H35" s="210">
        <f>+D35-C35</f>
        <v>-710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>
        <v>715</v>
      </c>
      <c r="D36" s="128">
        <v>756</v>
      </c>
      <c r="E36" s="128">
        <v>310</v>
      </c>
      <c r="F36" s="128" t="s">
        <v>1</v>
      </c>
      <c r="G36" s="217">
        <f>-E36</f>
        <v>-310</v>
      </c>
      <c r="H36" s="210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0"/>
      <c r="H37" s="210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v>4821.726500000001</v>
      </c>
      <c r="D38" s="126">
        <v>5852.187</v>
      </c>
      <c r="E38" s="126">
        <f>E39+E41</f>
        <v>948.1469999999999</v>
      </c>
      <c r="F38" s="126">
        <f>F39</f>
        <v>776.5</v>
      </c>
      <c r="G38" s="209">
        <f>+F38-E38</f>
        <v>-171.64699999999993</v>
      </c>
      <c r="H38" s="209">
        <f>+D38-C38</f>
        <v>1030.4604999999992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2558.4</v>
      </c>
      <c r="D39" s="128">
        <v>4854.95</v>
      </c>
      <c r="E39" s="128">
        <v>605</v>
      </c>
      <c r="F39" s="128">
        <v>776.5</v>
      </c>
      <c r="G39" s="217">
        <f>+F39-E39</f>
        <v>171.5</v>
      </c>
      <c r="H39" s="210">
        <f>+D39-C39</f>
        <v>2296.5499999999997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867.15</v>
      </c>
      <c r="D40" s="128">
        <v>462</v>
      </c>
      <c r="E40" s="128" t="s">
        <v>1</v>
      </c>
      <c r="F40" s="128" t="s">
        <v>1</v>
      </c>
      <c r="G40" s="217" t="s">
        <v>1</v>
      </c>
      <c r="H40" s="210">
        <f>+D40-C40</f>
        <v>-405.15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>
        <v>1396.1765</v>
      </c>
      <c r="D41" s="128">
        <v>535.237</v>
      </c>
      <c r="E41" s="128">
        <v>343.147</v>
      </c>
      <c r="F41" s="128" t="s">
        <v>1</v>
      </c>
      <c r="G41" s="217">
        <f>-E41</f>
        <v>-343.147</v>
      </c>
      <c r="H41" s="210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0"/>
      <c r="H42" s="210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v>3503.8</v>
      </c>
      <c r="D43" s="126">
        <f>D44+D45+D46</f>
        <v>5353.8</v>
      </c>
      <c r="E43" s="126">
        <v>900</v>
      </c>
      <c r="F43" s="126">
        <f>F44</f>
        <v>770</v>
      </c>
      <c r="G43" s="209">
        <f>+F43-E43</f>
        <v>-130</v>
      </c>
      <c r="H43" s="209">
        <f>+D43-C43</f>
        <v>1850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2126.3</v>
      </c>
      <c r="D44" s="128">
        <v>4458.5</v>
      </c>
      <c r="E44" s="128">
        <v>590</v>
      </c>
      <c r="F44" s="128">
        <v>770</v>
      </c>
      <c r="G44" s="217">
        <f>+F44-E44</f>
        <v>180</v>
      </c>
      <c r="H44" s="210">
        <f>+D44-C44</f>
        <v>2332.2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 t="s">
        <v>1</v>
      </c>
      <c r="F45" s="128" t="s">
        <v>1</v>
      </c>
      <c r="G45" s="217" t="s">
        <v>1</v>
      </c>
      <c r="H45" s="210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>
        <v>1035</v>
      </c>
      <c r="D46" s="128">
        <v>495.3</v>
      </c>
      <c r="E46" s="128">
        <v>310</v>
      </c>
      <c r="F46" s="128" t="s">
        <v>1</v>
      </c>
      <c r="G46" s="217">
        <f>-E46</f>
        <v>-310</v>
      </c>
      <c r="H46" s="210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0"/>
      <c r="H47" s="210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26">
        <v>15.74</v>
      </c>
      <c r="D48" s="136">
        <v>16.7906445516261</v>
      </c>
      <c r="E48" s="136">
        <v>16.400833333333335</v>
      </c>
      <c r="F48" s="136">
        <v>14.34</v>
      </c>
      <c r="G48" s="218">
        <f>+F48-E48</f>
        <v>-2.060833333333335</v>
      </c>
      <c r="H48" s="211">
        <f>+D48-C48</f>
        <v>1.0506445516261014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28">
        <v>15.43</v>
      </c>
      <c r="D49" s="137">
        <v>16.375555555555554</v>
      </c>
      <c r="E49" s="137">
        <v>14.67</v>
      </c>
      <c r="F49" s="137">
        <v>14.34</v>
      </c>
      <c r="G49" s="219">
        <f>+F49-E49</f>
        <v>-0.33000000000000007</v>
      </c>
      <c r="H49" s="212">
        <f>+D49-C49</f>
        <v>0.9455555555555542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28">
        <v>16.46</v>
      </c>
      <c r="D50" s="137">
        <v>16.73</v>
      </c>
      <c r="E50" s="137" t="s">
        <v>1</v>
      </c>
      <c r="F50" s="137" t="s">
        <v>1</v>
      </c>
      <c r="G50" s="219" t="s">
        <v>1</v>
      </c>
      <c r="H50" s="212">
        <f>+D50-C50</f>
        <v>0.2699999999999996</v>
      </c>
      <c r="I50" s="90"/>
    </row>
    <row r="51" spans="1:12" ht="12.75" customHeight="1">
      <c r="A51" s="127" t="s">
        <v>81</v>
      </c>
      <c r="B51" s="137">
        <v>17.72582827568521</v>
      </c>
      <c r="C51" s="128">
        <v>17.81</v>
      </c>
      <c r="D51" s="137">
        <v>19.47</v>
      </c>
      <c r="E51" s="137">
        <v>18.69</v>
      </c>
      <c r="F51" s="137" t="s">
        <v>1</v>
      </c>
      <c r="G51" s="219">
        <f>-E51</f>
        <v>-18.69</v>
      </c>
      <c r="H51" s="212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118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113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46" t="s">
        <v>120</v>
      </c>
      <c r="D56" s="46" t="s">
        <v>121</v>
      </c>
      <c r="E56" s="46">
        <v>42583</v>
      </c>
      <c r="F56" s="46">
        <v>42614</v>
      </c>
      <c r="G56" s="202" t="s">
        <v>2</v>
      </c>
      <c r="H56" s="202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D58</f>
        <v>340</v>
      </c>
      <c r="E57" s="126" t="s">
        <v>1</v>
      </c>
      <c r="F57" s="126" t="s">
        <v>1</v>
      </c>
      <c r="G57" s="209" t="str">
        <f>+F57</f>
        <v>-</v>
      </c>
      <c r="H57" s="209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6" t="s">
        <v>1</v>
      </c>
      <c r="F58" s="126" t="s">
        <v>1</v>
      </c>
      <c r="G58" s="210" t="str">
        <f>+F58</f>
        <v>-</v>
      </c>
      <c r="H58" s="210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210"/>
      <c r="H59" s="210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f>D61</f>
        <v>49.4</v>
      </c>
      <c r="E60" s="126" t="s">
        <v>1</v>
      </c>
      <c r="F60" s="126" t="s">
        <v>1</v>
      </c>
      <c r="G60" s="209" t="str">
        <f>+F60</f>
        <v>-</v>
      </c>
      <c r="H60" s="209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6" t="s">
        <v>1</v>
      </c>
      <c r="F61" s="126" t="s">
        <v>1</v>
      </c>
      <c r="G61" s="210" t="str">
        <f>F61</f>
        <v>-</v>
      </c>
      <c r="H61" s="210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210"/>
      <c r="H62" s="210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f>D64</f>
        <v>49.4</v>
      </c>
      <c r="E63" s="126" t="s">
        <v>1</v>
      </c>
      <c r="F63" s="126" t="s">
        <v>1</v>
      </c>
      <c r="G63" s="209" t="str">
        <f>+F63</f>
        <v>-</v>
      </c>
      <c r="H63" s="209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6" t="s">
        <v>1</v>
      </c>
      <c r="F64" s="126" t="s">
        <v>1</v>
      </c>
      <c r="G64" s="210" t="str">
        <f>F64</f>
        <v>-</v>
      </c>
      <c r="H64" s="210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210"/>
      <c r="H65" s="210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f>D67</f>
        <v>1.75</v>
      </c>
      <c r="E66" s="126" t="s">
        <v>1</v>
      </c>
      <c r="F66" s="126" t="s">
        <v>1</v>
      </c>
      <c r="G66" s="211" t="str">
        <f>+F66</f>
        <v>-</v>
      </c>
      <c r="H66" s="211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26" t="s">
        <v>1</v>
      </c>
      <c r="F67" s="126" t="s">
        <v>1</v>
      </c>
      <c r="G67" s="212" t="str">
        <f>F67</f>
        <v>-</v>
      </c>
      <c r="H67" s="212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114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9.200916767017583</v>
      </c>
      <c r="D4" s="57">
        <v>4.979310969777221</v>
      </c>
      <c r="E4" s="57" t="s">
        <v>1</v>
      </c>
      <c r="F4" s="57">
        <v>1.75996190646735</v>
      </c>
      <c r="G4" s="61">
        <f>F4</f>
        <v>1.75996190646735</v>
      </c>
      <c r="H4" s="61">
        <f>+D4-C4</f>
        <v>-4.221605797240362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9.058818308503048</v>
      </c>
      <c r="D5" s="28">
        <v>5.260623613532809</v>
      </c>
      <c r="E5" s="28" t="s">
        <v>1</v>
      </c>
      <c r="F5" s="28">
        <v>2</v>
      </c>
      <c r="G5" s="146">
        <f>F5</f>
        <v>2</v>
      </c>
      <c r="H5" s="146">
        <f>+D5-C5</f>
        <v>-3.7981946949702383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9.24246332720637</v>
      </c>
      <c r="D6" s="28">
        <v>4.65115893233273</v>
      </c>
      <c r="E6" s="28" t="s">
        <v>1</v>
      </c>
      <c r="F6" s="28">
        <v>2</v>
      </c>
      <c r="G6" s="146">
        <f>F6</f>
        <v>2</v>
      </c>
      <c r="H6" s="146">
        <f>+D6-C6</f>
        <v>-4.59130439487364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9.52228971673942</v>
      </c>
      <c r="D7" s="28">
        <v>5.439168676504209</v>
      </c>
      <c r="E7" s="28" t="s">
        <v>1</v>
      </c>
      <c r="F7" s="28">
        <v>1.5</v>
      </c>
      <c r="G7" s="146">
        <f>F7</f>
        <v>1.5</v>
      </c>
      <c r="H7" s="146">
        <f>+D7-C7</f>
        <v>-4.083121040235212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22">
        <v>9.5</v>
      </c>
      <c r="D8" s="28">
        <v>1.5</v>
      </c>
      <c r="E8" s="28" t="s">
        <v>1</v>
      </c>
      <c r="F8" s="28" t="s">
        <v>1</v>
      </c>
      <c r="G8" s="146" t="s">
        <v>1</v>
      </c>
      <c r="H8" s="146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225" t="s">
        <v>1</v>
      </c>
      <c r="F9" s="225" t="s">
        <v>1</v>
      </c>
      <c r="G9" s="146" t="s">
        <v>1</v>
      </c>
      <c r="H9" s="146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88" t="s">
        <v>1</v>
      </c>
      <c r="F10" s="88" t="s">
        <v>1</v>
      </c>
      <c r="G10" s="146" t="s">
        <v>1</v>
      </c>
      <c r="H10" s="146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88" t="s">
        <v>1</v>
      </c>
      <c r="F11" s="88" t="s">
        <v>1</v>
      </c>
      <c r="G11" s="146" t="s">
        <v>1</v>
      </c>
      <c r="H11" s="146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88" t="s">
        <v>1</v>
      </c>
      <c r="F12" s="88" t="s">
        <v>1</v>
      </c>
      <c r="G12" s="146" t="s">
        <v>1</v>
      </c>
      <c r="H12" s="146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88" t="s">
        <v>1</v>
      </c>
      <c r="F13" s="88" t="s">
        <v>1</v>
      </c>
      <c r="G13" s="146" t="s">
        <v>1</v>
      </c>
      <c r="H13" s="146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223">
        <v>16.5</v>
      </c>
      <c r="D14" s="57">
        <v>8.471385786816064</v>
      </c>
      <c r="E14" s="57">
        <v>3.5</v>
      </c>
      <c r="F14" s="57">
        <v>3.5</v>
      </c>
      <c r="G14" s="61">
        <f>F14-E14</f>
        <v>0</v>
      </c>
      <c r="H14" s="61">
        <f>+D14-C14</f>
        <v>-8.028614213183936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46" t="s">
        <v>1</v>
      </c>
      <c r="H15" s="146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11.75</v>
      </c>
      <c r="E16" s="92" t="s">
        <v>1</v>
      </c>
      <c r="F16" s="92" t="s">
        <v>1</v>
      </c>
      <c r="G16" s="146" t="s">
        <v>1</v>
      </c>
      <c r="H16" s="146">
        <f>D16</f>
        <v>11.75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6">
        <f>F17-E17</f>
        <v>0</v>
      </c>
      <c r="H17" s="146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10.055555555555566</v>
      </c>
      <c r="E18" s="92" t="s">
        <v>1</v>
      </c>
      <c r="F18" s="92" t="s">
        <v>1</v>
      </c>
      <c r="G18" s="146" t="s">
        <v>1</v>
      </c>
      <c r="H18" s="146">
        <f>D18</f>
        <v>10.055555555555566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46" t="s">
        <v>1</v>
      </c>
      <c r="H19" s="146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8" t="s">
        <v>1</v>
      </c>
      <c r="D20" s="144">
        <v>10</v>
      </c>
      <c r="E20" s="87" t="s">
        <v>1</v>
      </c>
      <c r="F20" s="87" t="s">
        <v>1</v>
      </c>
      <c r="G20" s="146" t="s">
        <v>1</v>
      </c>
      <c r="H20" s="146">
        <f>D20</f>
        <v>10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87">
        <v>18</v>
      </c>
      <c r="D21" s="144">
        <v>16</v>
      </c>
      <c r="E21" s="144" t="s">
        <v>1</v>
      </c>
      <c r="F21" s="144" t="s">
        <v>1</v>
      </c>
      <c r="G21" s="146" t="s">
        <v>1</v>
      </c>
      <c r="H21" s="146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87" t="s">
        <v>1</v>
      </c>
      <c r="D22" s="87">
        <v>10.588235294117649</v>
      </c>
      <c r="E22" s="92" t="s">
        <v>1</v>
      </c>
      <c r="F22" s="92" t="s">
        <v>1</v>
      </c>
      <c r="G22" s="146" t="s">
        <v>1</v>
      </c>
      <c r="H22" s="146">
        <f>D22</f>
        <v>10.588235294117649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8" t="s">
        <v>1</v>
      </c>
      <c r="D23" s="88" t="s">
        <v>1</v>
      </c>
      <c r="E23" s="87" t="s">
        <v>1</v>
      </c>
      <c r="F23" s="87" t="s">
        <v>1</v>
      </c>
      <c r="G23" s="146" t="s">
        <v>1</v>
      </c>
      <c r="H23" s="146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223">
        <v>1.405653102541816</v>
      </c>
      <c r="D24" s="28" t="s">
        <v>1</v>
      </c>
      <c r="E24" s="28" t="s">
        <v>1</v>
      </c>
      <c r="F24" s="28" t="s">
        <v>1</v>
      </c>
      <c r="G24" s="61" t="s">
        <v>1</v>
      </c>
      <c r="H24" s="61">
        <f>-C24</f>
        <v>-1.405653102541816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92" t="s">
        <v>1</v>
      </c>
      <c r="E25" s="92" t="s">
        <v>1</v>
      </c>
      <c r="F25" s="92" t="s">
        <v>1</v>
      </c>
      <c r="G25" s="146" t="s">
        <v>1</v>
      </c>
      <c r="H25" s="146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92" t="s">
        <v>1</v>
      </c>
      <c r="E26" s="92" t="s">
        <v>1</v>
      </c>
      <c r="F26" s="92" t="s">
        <v>1</v>
      </c>
      <c r="G26" s="146" t="s">
        <v>1</v>
      </c>
      <c r="H26" s="146">
        <f>-C26</f>
        <v>-1.405653102541816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92" t="s">
        <v>1</v>
      </c>
      <c r="E27" s="92" t="s">
        <v>1</v>
      </c>
      <c r="F27" s="92" t="s">
        <v>1</v>
      </c>
      <c r="G27" s="146" t="s">
        <v>1</v>
      </c>
      <c r="H27" s="146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92" t="s">
        <v>1</v>
      </c>
      <c r="E28" s="92" t="s">
        <v>1</v>
      </c>
      <c r="F28" s="92" t="s">
        <v>1</v>
      </c>
      <c r="G28" s="146" t="s">
        <v>1</v>
      </c>
      <c r="H28" s="146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87" t="s">
        <v>1</v>
      </c>
      <c r="E29" s="87" t="s">
        <v>1</v>
      </c>
      <c r="F29" s="87" t="s">
        <v>1</v>
      </c>
      <c r="G29" s="146" t="s">
        <v>1</v>
      </c>
      <c r="H29" s="146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88" t="s">
        <v>1</v>
      </c>
      <c r="E30" s="88" t="s">
        <v>1</v>
      </c>
      <c r="F30" s="88" t="s">
        <v>1</v>
      </c>
      <c r="G30" s="146" t="s">
        <v>1</v>
      </c>
      <c r="H30" s="146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87" t="s">
        <v>1</v>
      </c>
      <c r="E31" s="87" t="s">
        <v>1</v>
      </c>
      <c r="F31" s="87" t="s">
        <v>1</v>
      </c>
      <c r="G31" s="146" t="s">
        <v>1</v>
      </c>
      <c r="H31" s="146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7" t="s">
        <v>1</v>
      </c>
      <c r="D32" s="88" t="s">
        <v>1</v>
      </c>
      <c r="E32" s="88" t="s">
        <v>1</v>
      </c>
      <c r="F32" s="88" t="s">
        <v>1</v>
      </c>
      <c r="G32" s="146" t="s">
        <v>1</v>
      </c>
      <c r="H32" s="146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88" t="s">
        <v>1</v>
      </c>
      <c r="E33" s="88" t="s">
        <v>1</v>
      </c>
      <c r="F33" s="88" t="s">
        <v>1</v>
      </c>
      <c r="G33" s="146" t="s">
        <v>1</v>
      </c>
      <c r="H33" s="146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J23" sqref="J23"/>
    </sheetView>
  </sheetViews>
  <sheetFormatPr defaultColWidth="9.125" defaultRowHeight="12.75"/>
  <cols>
    <col min="1" max="1" width="20.875" style="170" bestFit="1" customWidth="1"/>
    <col min="2" max="8" width="10.75390625" style="170" customWidth="1"/>
    <col min="9" max="9" width="12.25390625" style="170" bestFit="1" customWidth="1"/>
    <col min="10" max="16384" width="9.125" style="170" customWidth="1"/>
  </cols>
  <sheetData>
    <row r="1" ht="14.25" customHeight="1">
      <c r="A1" s="169" t="s">
        <v>115</v>
      </c>
    </row>
    <row r="2" spans="1:7" s="173" customFormat="1" ht="12.75" customHeight="1">
      <c r="A2" s="171" t="s">
        <v>59</v>
      </c>
      <c r="B2" s="172"/>
      <c r="C2" s="100"/>
      <c r="D2" s="100"/>
      <c r="E2" s="100"/>
      <c r="F2" s="100"/>
      <c r="G2" s="100"/>
    </row>
    <row r="3" spans="1:8" ht="24" customHeight="1">
      <c r="A3" s="147"/>
      <c r="B3" s="148" t="s">
        <v>112</v>
      </c>
      <c r="C3" s="46" t="s">
        <v>120</v>
      </c>
      <c r="D3" s="46" t="s">
        <v>121</v>
      </c>
      <c r="E3" s="46">
        <v>42583</v>
      </c>
      <c r="F3" s="46">
        <v>42614</v>
      </c>
      <c r="G3" s="150" t="s">
        <v>2</v>
      </c>
      <c r="H3" s="151" t="s">
        <v>3</v>
      </c>
    </row>
    <row r="4" spans="1:9" ht="12.75" customHeight="1">
      <c r="A4" s="152" t="s">
        <v>57</v>
      </c>
      <c r="B4" s="153">
        <v>33556.77279999999</v>
      </c>
      <c r="C4" s="14">
        <v>30991.577</v>
      </c>
      <c r="D4" s="153">
        <v>5095.0916</v>
      </c>
      <c r="E4" s="153">
        <v>100</v>
      </c>
      <c r="F4" s="153">
        <v>247.4266</v>
      </c>
      <c r="G4" s="154">
        <f>F4-E4</f>
        <v>147.4266</v>
      </c>
      <c r="H4" s="155">
        <f>D4-C4</f>
        <v>-25896.4854</v>
      </c>
      <c r="I4" s="174"/>
    </row>
    <row r="5" spans="1:9" ht="12.75" customHeight="1">
      <c r="A5" s="156" t="s">
        <v>35</v>
      </c>
      <c r="B5" s="157">
        <v>32077.054799999998</v>
      </c>
      <c r="C5" s="93">
        <v>30410.024</v>
      </c>
      <c r="D5" s="157">
        <v>3605.0099</v>
      </c>
      <c r="E5" s="153" t="s">
        <v>1</v>
      </c>
      <c r="F5" s="153">
        <v>147.4266</v>
      </c>
      <c r="G5" s="158">
        <f>F5</f>
        <v>147.4266</v>
      </c>
      <c r="H5" s="159">
        <f>D5-C5</f>
        <v>-26805.0141</v>
      </c>
      <c r="I5" s="174"/>
    </row>
    <row r="6" spans="1:10" ht="12.75" customHeight="1">
      <c r="A6" s="160" t="s">
        <v>18</v>
      </c>
      <c r="B6" s="161">
        <v>12086.736599999998</v>
      </c>
      <c r="C6" s="62">
        <v>11631.031</v>
      </c>
      <c r="D6" s="161">
        <v>575.6774</v>
      </c>
      <c r="E6" s="161" t="s">
        <v>1</v>
      </c>
      <c r="F6" s="161">
        <v>31.060599999999997</v>
      </c>
      <c r="G6" s="158">
        <f>F6</f>
        <v>31.060599999999997</v>
      </c>
      <c r="H6" s="159">
        <f>D6-C6</f>
        <v>-11055.3536</v>
      </c>
      <c r="I6" s="174"/>
      <c r="J6" s="175"/>
    </row>
    <row r="7" spans="1:10" ht="12.75" customHeight="1">
      <c r="A7" s="160" t="s">
        <v>19</v>
      </c>
      <c r="B7" s="161">
        <v>17633.879200000003</v>
      </c>
      <c r="C7" s="90">
        <v>16803.344</v>
      </c>
      <c r="D7" s="161">
        <v>1707.5089</v>
      </c>
      <c r="E7" s="161" t="s">
        <v>1</v>
      </c>
      <c r="F7" s="161">
        <v>45.59</v>
      </c>
      <c r="G7" s="158">
        <f>F7</f>
        <v>45.59</v>
      </c>
      <c r="H7" s="159">
        <f>D7-C7</f>
        <v>-15095.8351</v>
      </c>
      <c r="I7" s="174"/>
      <c r="J7" s="175"/>
    </row>
    <row r="8" spans="1:10" ht="12.75" customHeight="1">
      <c r="A8" s="160" t="s">
        <v>20</v>
      </c>
      <c r="B8" s="161">
        <v>2229.2565999999997</v>
      </c>
      <c r="C8" s="90">
        <v>1947.826</v>
      </c>
      <c r="D8" s="161">
        <v>1224.7886</v>
      </c>
      <c r="E8" s="161" t="s">
        <v>1</v>
      </c>
      <c r="F8" s="161">
        <v>70.776</v>
      </c>
      <c r="G8" s="158">
        <f>F8</f>
        <v>70.776</v>
      </c>
      <c r="H8" s="159">
        <f>D8-C8</f>
        <v>-723.0373999999999</v>
      </c>
      <c r="I8" s="174"/>
      <c r="J8" s="175"/>
    </row>
    <row r="9" spans="1:10" ht="12.75" customHeight="1">
      <c r="A9" s="160" t="s">
        <v>21</v>
      </c>
      <c r="B9" s="161">
        <v>127.1824</v>
      </c>
      <c r="C9" s="90">
        <v>27.823</v>
      </c>
      <c r="D9" s="161">
        <v>97.035</v>
      </c>
      <c r="E9" s="161" t="s">
        <v>1</v>
      </c>
      <c r="F9" s="161" t="s">
        <v>1</v>
      </c>
      <c r="G9" s="158" t="s">
        <v>1</v>
      </c>
      <c r="H9" s="159">
        <f>D9-C9</f>
        <v>69.21199999999999</v>
      </c>
      <c r="I9" s="174"/>
      <c r="J9" s="175"/>
    </row>
    <row r="10" spans="1:10" ht="12.75" customHeight="1">
      <c r="A10" s="160" t="s">
        <v>22</v>
      </c>
      <c r="B10" s="161" t="s">
        <v>1</v>
      </c>
      <c r="C10" s="62" t="s">
        <v>1</v>
      </c>
      <c r="D10" s="176" t="s">
        <v>1</v>
      </c>
      <c r="E10" s="161" t="s">
        <v>1</v>
      </c>
      <c r="F10" s="161" t="s">
        <v>1</v>
      </c>
      <c r="G10" s="163" t="s">
        <v>1</v>
      </c>
      <c r="H10" s="159" t="s">
        <v>1</v>
      </c>
      <c r="J10" s="175"/>
    </row>
    <row r="11" spans="1:10" ht="12.75" customHeight="1">
      <c r="A11" s="160" t="s">
        <v>50</v>
      </c>
      <c r="B11" s="161" t="s">
        <v>1</v>
      </c>
      <c r="C11" s="62" t="s">
        <v>1</v>
      </c>
      <c r="D11" s="176" t="s">
        <v>1</v>
      </c>
      <c r="E11" s="161" t="s">
        <v>1</v>
      </c>
      <c r="F11" s="161" t="s">
        <v>1</v>
      </c>
      <c r="G11" s="163" t="s">
        <v>1</v>
      </c>
      <c r="H11" s="159" t="s">
        <v>1</v>
      </c>
      <c r="J11" s="175"/>
    </row>
    <row r="12" spans="1:10" ht="12.75" customHeight="1">
      <c r="A12" s="160" t="s">
        <v>51</v>
      </c>
      <c r="B12" s="161" t="s">
        <v>1</v>
      </c>
      <c r="C12" s="62" t="s">
        <v>1</v>
      </c>
      <c r="D12" s="176" t="s">
        <v>1</v>
      </c>
      <c r="E12" s="161" t="s">
        <v>1</v>
      </c>
      <c r="F12" s="161" t="s">
        <v>1</v>
      </c>
      <c r="G12" s="163" t="s">
        <v>1</v>
      </c>
      <c r="H12" s="159" t="s">
        <v>1</v>
      </c>
      <c r="J12" s="175"/>
    </row>
    <row r="13" spans="1:10" ht="12.75" customHeight="1">
      <c r="A13" s="160" t="s">
        <v>52</v>
      </c>
      <c r="B13" s="161" t="s">
        <v>1</v>
      </c>
      <c r="C13" s="62" t="s">
        <v>1</v>
      </c>
      <c r="D13" s="176" t="s">
        <v>1</v>
      </c>
      <c r="E13" s="161" t="s">
        <v>1</v>
      </c>
      <c r="F13" s="161" t="s">
        <v>1</v>
      </c>
      <c r="G13" s="163" t="s">
        <v>1</v>
      </c>
      <c r="H13" s="159" t="s">
        <v>1</v>
      </c>
      <c r="J13" s="175"/>
    </row>
    <row r="14" spans="1:10" ht="12.75" customHeight="1">
      <c r="A14" s="160" t="s">
        <v>66</v>
      </c>
      <c r="B14" s="161" t="s">
        <v>1</v>
      </c>
      <c r="C14" s="62" t="s">
        <v>1</v>
      </c>
      <c r="D14" s="176" t="s">
        <v>1</v>
      </c>
      <c r="E14" s="161" t="s">
        <v>1</v>
      </c>
      <c r="F14" s="161" t="s">
        <v>1</v>
      </c>
      <c r="G14" s="163" t="s">
        <v>1</v>
      </c>
      <c r="H14" s="159" t="s">
        <v>1</v>
      </c>
      <c r="J14" s="175"/>
    </row>
    <row r="15" spans="1:10" ht="12.75" customHeight="1">
      <c r="A15" s="156" t="s">
        <v>11</v>
      </c>
      <c r="B15" s="157">
        <v>1058.965</v>
      </c>
      <c r="C15" s="94">
        <v>160.8</v>
      </c>
      <c r="D15" s="157">
        <v>1490.0817</v>
      </c>
      <c r="E15" s="157">
        <v>100</v>
      </c>
      <c r="F15" s="157">
        <v>100</v>
      </c>
      <c r="G15" s="162">
        <f>F15-E15</f>
        <v>0</v>
      </c>
      <c r="H15" s="155">
        <f>+D15-C15</f>
        <v>1329.2817</v>
      </c>
      <c r="I15" s="174"/>
      <c r="J15" s="175"/>
    </row>
    <row r="16" spans="1:10" ht="12.75" customHeight="1">
      <c r="A16" s="160" t="s">
        <v>18</v>
      </c>
      <c r="B16" s="161" t="s">
        <v>1</v>
      </c>
      <c r="C16" s="90" t="s">
        <v>1</v>
      </c>
      <c r="D16" s="161" t="s">
        <v>1</v>
      </c>
      <c r="E16" s="161" t="s">
        <v>1</v>
      </c>
      <c r="F16" s="161" t="s">
        <v>1</v>
      </c>
      <c r="G16" s="163" t="s">
        <v>1</v>
      </c>
      <c r="H16" s="159" t="s">
        <v>1</v>
      </c>
      <c r="I16" s="174"/>
      <c r="J16" s="175"/>
    </row>
    <row r="17" spans="1:10" ht="12.75" customHeight="1">
      <c r="A17" s="160" t="s">
        <v>19</v>
      </c>
      <c r="B17" s="161">
        <v>490</v>
      </c>
      <c r="C17" s="90" t="s">
        <v>1</v>
      </c>
      <c r="D17" s="161">
        <v>330.0817</v>
      </c>
      <c r="E17" s="161" t="s">
        <v>1</v>
      </c>
      <c r="F17" s="161" t="s">
        <v>1</v>
      </c>
      <c r="G17" s="163" t="s">
        <v>1</v>
      </c>
      <c r="H17" s="159">
        <f>+D17</f>
        <v>330.0817</v>
      </c>
      <c r="I17" s="174"/>
      <c r="J17" s="175"/>
    </row>
    <row r="18" spans="1:10" ht="12.75" customHeight="1">
      <c r="A18" s="160" t="s">
        <v>20</v>
      </c>
      <c r="B18" s="161">
        <v>300.8</v>
      </c>
      <c r="C18" s="90">
        <v>60.8</v>
      </c>
      <c r="D18" s="161">
        <v>300</v>
      </c>
      <c r="E18" s="161">
        <v>100</v>
      </c>
      <c r="F18" s="161">
        <v>100</v>
      </c>
      <c r="G18" s="163">
        <f>F18-E18</f>
        <v>0</v>
      </c>
      <c r="H18" s="159">
        <f>+D18-C18</f>
        <v>239.2</v>
      </c>
      <c r="I18" s="174"/>
      <c r="J18" s="175"/>
    </row>
    <row r="19" spans="1:10" ht="12.75" customHeight="1">
      <c r="A19" s="160" t="s">
        <v>21</v>
      </c>
      <c r="B19" s="161" t="s">
        <v>1</v>
      </c>
      <c r="C19" s="90" t="s">
        <v>1</v>
      </c>
      <c r="D19" s="161">
        <v>450</v>
      </c>
      <c r="E19" s="161" t="s">
        <v>1</v>
      </c>
      <c r="F19" s="161" t="s">
        <v>1</v>
      </c>
      <c r="G19" s="220"/>
      <c r="H19" s="159">
        <f>+D19</f>
        <v>450</v>
      </c>
      <c r="I19" s="174"/>
      <c r="J19" s="175"/>
    </row>
    <row r="20" spans="1:10" ht="12.75" customHeight="1">
      <c r="A20" s="160" t="s">
        <v>22</v>
      </c>
      <c r="B20" s="161">
        <v>168.165</v>
      </c>
      <c r="C20" s="90" t="s">
        <v>1</v>
      </c>
      <c r="D20" s="161" t="s">
        <v>1</v>
      </c>
      <c r="E20" s="161" t="s">
        <v>1</v>
      </c>
      <c r="F20" s="161" t="s">
        <v>1</v>
      </c>
      <c r="G20" s="163" t="s">
        <v>1</v>
      </c>
      <c r="H20" s="159" t="s">
        <v>1</v>
      </c>
      <c r="I20" s="174"/>
      <c r="J20" s="175"/>
    </row>
    <row r="21" spans="1:10" ht="12.75" customHeight="1">
      <c r="A21" s="160" t="s">
        <v>50</v>
      </c>
      <c r="B21" s="161" t="s">
        <v>1</v>
      </c>
      <c r="C21" s="90" t="s">
        <v>1</v>
      </c>
      <c r="D21" s="161">
        <v>100</v>
      </c>
      <c r="E21" s="161" t="s">
        <v>1</v>
      </c>
      <c r="F21" s="161" t="s">
        <v>1</v>
      </c>
      <c r="G21" s="163" t="s">
        <v>1</v>
      </c>
      <c r="H21" s="159">
        <f>+D21</f>
        <v>100</v>
      </c>
      <c r="I21" s="174"/>
      <c r="J21" s="175"/>
    </row>
    <row r="22" spans="1:10" ht="12.75" customHeight="1">
      <c r="A22" s="160" t="s">
        <v>51</v>
      </c>
      <c r="B22" s="161">
        <v>100</v>
      </c>
      <c r="C22" s="90">
        <v>100</v>
      </c>
      <c r="D22" s="161">
        <v>90</v>
      </c>
      <c r="E22" s="161" t="s">
        <v>1</v>
      </c>
      <c r="F22" s="161" t="s">
        <v>1</v>
      </c>
      <c r="G22" s="163" t="s">
        <v>1</v>
      </c>
      <c r="H22" s="159">
        <f>+D22-C22</f>
        <v>-10</v>
      </c>
      <c r="I22" s="174"/>
      <c r="J22" s="175"/>
    </row>
    <row r="23" spans="1:10" ht="12.75" customHeight="1">
      <c r="A23" s="160" t="s">
        <v>52</v>
      </c>
      <c r="B23" s="161" t="s">
        <v>1</v>
      </c>
      <c r="C23" s="90" t="s">
        <v>1</v>
      </c>
      <c r="D23" s="161">
        <v>220</v>
      </c>
      <c r="E23" s="161" t="s">
        <v>1</v>
      </c>
      <c r="F23" s="161" t="s">
        <v>1</v>
      </c>
      <c r="G23" s="163" t="s">
        <v>1</v>
      </c>
      <c r="H23" s="159">
        <f>+D23</f>
        <v>220</v>
      </c>
      <c r="I23" s="174"/>
      <c r="J23" s="175"/>
    </row>
    <row r="24" spans="1:10" ht="12.75" customHeight="1">
      <c r="A24" s="164" t="s">
        <v>66</v>
      </c>
      <c r="B24" s="161" t="s">
        <v>1</v>
      </c>
      <c r="C24" s="90" t="s">
        <v>1</v>
      </c>
      <c r="D24" s="161" t="s">
        <v>1</v>
      </c>
      <c r="E24" s="161" t="s">
        <v>1</v>
      </c>
      <c r="F24" s="161" t="s">
        <v>1</v>
      </c>
      <c r="G24" s="163" t="s">
        <v>1</v>
      </c>
      <c r="H24" s="159" t="s">
        <v>1</v>
      </c>
      <c r="I24" s="174"/>
      <c r="J24" s="175"/>
    </row>
    <row r="25" spans="1:10" ht="12.75" customHeight="1">
      <c r="A25" s="156" t="s">
        <v>12</v>
      </c>
      <c r="B25" s="157">
        <v>420.753</v>
      </c>
      <c r="C25" s="94">
        <v>420.753</v>
      </c>
      <c r="D25" s="161" t="s">
        <v>1</v>
      </c>
      <c r="E25" s="161" t="s">
        <v>1</v>
      </c>
      <c r="F25" s="161" t="s">
        <v>1</v>
      </c>
      <c r="G25" s="162" t="s">
        <v>1</v>
      </c>
      <c r="H25" s="155">
        <f>-C25</f>
        <v>-420.753</v>
      </c>
      <c r="I25" s="177"/>
      <c r="J25" s="175"/>
    </row>
    <row r="26" spans="1:10" ht="12.75" customHeight="1">
      <c r="A26" s="160" t="s">
        <v>18</v>
      </c>
      <c r="B26" s="161" t="s">
        <v>1</v>
      </c>
      <c r="C26" s="90" t="s">
        <v>1</v>
      </c>
      <c r="D26" s="161" t="s">
        <v>1</v>
      </c>
      <c r="E26" s="161" t="s">
        <v>1</v>
      </c>
      <c r="F26" s="161" t="s">
        <v>1</v>
      </c>
      <c r="G26" s="163" t="s">
        <v>1</v>
      </c>
      <c r="H26" s="159" t="s">
        <v>1</v>
      </c>
      <c r="I26" s="177"/>
      <c r="J26" s="175"/>
    </row>
    <row r="27" spans="1:10" ht="12.75" customHeight="1">
      <c r="A27" s="160" t="s">
        <v>19</v>
      </c>
      <c r="B27" s="161">
        <v>420.753</v>
      </c>
      <c r="C27" s="90">
        <v>420.753</v>
      </c>
      <c r="D27" s="161" t="s">
        <v>1</v>
      </c>
      <c r="E27" s="161" t="s">
        <v>1</v>
      </c>
      <c r="F27" s="161" t="s">
        <v>1</v>
      </c>
      <c r="G27" s="163" t="s">
        <v>1</v>
      </c>
      <c r="H27" s="159">
        <f>-C27</f>
        <v>-420.753</v>
      </c>
      <c r="I27" s="177"/>
      <c r="J27" s="175"/>
    </row>
    <row r="28" spans="1:10" ht="12.75" customHeight="1">
      <c r="A28" s="160" t="s">
        <v>20</v>
      </c>
      <c r="B28" s="161" t="s">
        <v>1</v>
      </c>
      <c r="C28" s="90" t="s">
        <v>1</v>
      </c>
      <c r="D28" s="161" t="s">
        <v>1</v>
      </c>
      <c r="E28" s="161" t="s">
        <v>1</v>
      </c>
      <c r="F28" s="161" t="s">
        <v>1</v>
      </c>
      <c r="G28" s="163" t="s">
        <v>1</v>
      </c>
      <c r="H28" s="159" t="s">
        <v>1</v>
      </c>
      <c r="I28" s="177"/>
      <c r="J28" s="175"/>
    </row>
    <row r="29" spans="1:10" ht="12.75" customHeight="1">
      <c r="A29" s="160" t="s">
        <v>21</v>
      </c>
      <c r="B29" s="161" t="s">
        <v>1</v>
      </c>
      <c r="C29" s="90" t="s">
        <v>1</v>
      </c>
      <c r="D29" s="161" t="s">
        <v>1</v>
      </c>
      <c r="E29" s="161" t="s">
        <v>1</v>
      </c>
      <c r="F29" s="161" t="s">
        <v>1</v>
      </c>
      <c r="G29" s="163" t="s">
        <v>1</v>
      </c>
      <c r="H29" s="159" t="s">
        <v>1</v>
      </c>
      <c r="I29" s="177"/>
      <c r="J29" s="175"/>
    </row>
    <row r="30" spans="1:10" ht="12.75" customHeight="1">
      <c r="A30" s="160" t="s">
        <v>22</v>
      </c>
      <c r="B30" s="161" t="s">
        <v>1</v>
      </c>
      <c r="C30" s="90" t="s">
        <v>1</v>
      </c>
      <c r="D30" s="161" t="s">
        <v>1</v>
      </c>
      <c r="E30" s="161" t="s">
        <v>1</v>
      </c>
      <c r="F30" s="161" t="s">
        <v>1</v>
      </c>
      <c r="G30" s="163" t="s">
        <v>1</v>
      </c>
      <c r="H30" s="159" t="s">
        <v>1</v>
      </c>
      <c r="I30" s="177"/>
      <c r="J30" s="175"/>
    </row>
    <row r="31" spans="1:10" ht="12.75" customHeight="1">
      <c r="A31" s="160" t="s">
        <v>50</v>
      </c>
      <c r="B31" s="161" t="s">
        <v>1</v>
      </c>
      <c r="C31" s="90" t="s">
        <v>1</v>
      </c>
      <c r="D31" s="161" t="s">
        <v>1</v>
      </c>
      <c r="E31" s="161" t="s">
        <v>1</v>
      </c>
      <c r="F31" s="161" t="s">
        <v>1</v>
      </c>
      <c r="G31" s="163" t="s">
        <v>1</v>
      </c>
      <c r="H31" s="159" t="s">
        <v>1</v>
      </c>
      <c r="I31" s="177"/>
      <c r="J31" s="175"/>
    </row>
    <row r="32" spans="1:10" ht="12.75" customHeight="1">
      <c r="A32" s="160" t="s">
        <v>51</v>
      </c>
      <c r="B32" s="161" t="s">
        <v>1</v>
      </c>
      <c r="C32" s="90" t="s">
        <v>1</v>
      </c>
      <c r="D32" s="161" t="s">
        <v>1</v>
      </c>
      <c r="E32" s="161" t="s">
        <v>1</v>
      </c>
      <c r="F32" s="161" t="s">
        <v>1</v>
      </c>
      <c r="G32" s="163" t="s">
        <v>1</v>
      </c>
      <c r="H32" s="159" t="s">
        <v>1</v>
      </c>
      <c r="I32" s="177"/>
      <c r="J32" s="175"/>
    </row>
    <row r="33" spans="1:10" ht="12.75" customHeight="1">
      <c r="A33" s="160" t="s">
        <v>52</v>
      </c>
      <c r="B33" s="161" t="s">
        <v>1</v>
      </c>
      <c r="C33" s="90" t="s">
        <v>1</v>
      </c>
      <c r="D33" s="161" t="s">
        <v>1</v>
      </c>
      <c r="E33" s="161" t="s">
        <v>1</v>
      </c>
      <c r="F33" s="161" t="s">
        <v>1</v>
      </c>
      <c r="G33" s="163" t="s">
        <v>1</v>
      </c>
      <c r="H33" s="159" t="s">
        <v>1</v>
      </c>
      <c r="I33" s="177"/>
      <c r="J33" s="175"/>
    </row>
    <row r="34" spans="1:10" ht="12.75" customHeight="1">
      <c r="A34" s="164" t="s">
        <v>66</v>
      </c>
      <c r="B34" s="161" t="s">
        <v>1</v>
      </c>
      <c r="C34" s="90" t="s">
        <v>1</v>
      </c>
      <c r="D34" s="161" t="s">
        <v>1</v>
      </c>
      <c r="E34" s="161" t="s">
        <v>1</v>
      </c>
      <c r="F34" s="161" t="s">
        <v>1</v>
      </c>
      <c r="G34" s="163" t="s">
        <v>1</v>
      </c>
      <c r="H34" s="159" t="s">
        <v>1</v>
      </c>
      <c r="I34" s="177"/>
      <c r="J34" s="175"/>
    </row>
    <row r="36" ht="14.25" customHeight="1">
      <c r="A36" s="169" t="s">
        <v>116</v>
      </c>
    </row>
    <row r="37" ht="12.75" customHeight="1">
      <c r="A37" s="178" t="s">
        <v>4</v>
      </c>
    </row>
    <row r="38" spans="1:10" ht="24" customHeight="1">
      <c r="A38" s="165"/>
      <c r="B38" s="148" t="s">
        <v>83</v>
      </c>
      <c r="C38" s="46">
        <v>42217</v>
      </c>
      <c r="D38" s="46">
        <v>42248</v>
      </c>
      <c r="E38" s="148" t="s">
        <v>112</v>
      </c>
      <c r="F38" s="149">
        <v>42583</v>
      </c>
      <c r="G38" s="149">
        <v>42614</v>
      </c>
      <c r="H38" s="151" t="s">
        <v>2</v>
      </c>
      <c r="I38" s="151" t="s">
        <v>36</v>
      </c>
      <c r="J38" s="179"/>
    </row>
    <row r="39" spans="1:14" ht="12.75" customHeight="1">
      <c r="A39" s="166" t="s">
        <v>60</v>
      </c>
      <c r="B39" s="153">
        <v>82534.65401928</v>
      </c>
      <c r="C39" s="14">
        <v>90754.37234489</v>
      </c>
      <c r="D39" s="14">
        <v>93376.07113088998</v>
      </c>
      <c r="E39" s="153">
        <v>102877.68537795</v>
      </c>
      <c r="F39" s="153">
        <v>101463.76689929</v>
      </c>
      <c r="G39" s="153">
        <v>104576.32949616</v>
      </c>
      <c r="H39" s="193">
        <f>G39/F39-1</f>
        <v>0.03067659216673313</v>
      </c>
      <c r="I39" s="193">
        <f>G39/E39-1</f>
        <v>0.016511297974576067</v>
      </c>
      <c r="M39" s="180"/>
      <c r="N39" s="180"/>
    </row>
    <row r="40" spans="1:17" ht="12.75" customHeight="1">
      <c r="A40" s="192" t="s">
        <v>37</v>
      </c>
      <c r="B40" s="167">
        <v>37501.24031672</v>
      </c>
      <c r="C40" s="224">
        <v>37937.76850793</v>
      </c>
      <c r="D40" s="224">
        <v>39900.18145997</v>
      </c>
      <c r="E40" s="167">
        <v>42225.592244900006</v>
      </c>
      <c r="F40" s="167">
        <v>38274.282624370004</v>
      </c>
      <c r="G40" s="167">
        <v>42427.53465698</v>
      </c>
      <c r="H40" s="168">
        <f>G40/F40-1</f>
        <v>0.10851286419580175</v>
      </c>
      <c r="I40" s="168">
        <f aca="true" t="shared" si="0" ref="I40:I52">G40/E40-1</f>
        <v>0.0047824648831156225</v>
      </c>
      <c r="M40" s="180"/>
      <c r="N40" s="180"/>
      <c r="O40" s="180"/>
      <c r="P40" s="180"/>
      <c r="Q40" s="180"/>
    </row>
    <row r="41" spans="1:14" ht="12.75" customHeight="1">
      <c r="A41" s="192" t="s">
        <v>38</v>
      </c>
      <c r="B41" s="167">
        <v>34615.594705899995</v>
      </c>
      <c r="C41" s="224">
        <v>41019.538162469995</v>
      </c>
      <c r="D41" s="224">
        <v>41319.89050533</v>
      </c>
      <c r="E41" s="167">
        <v>47128.88711009</v>
      </c>
      <c r="F41" s="167">
        <v>49561.002964110005</v>
      </c>
      <c r="G41" s="167">
        <v>48226.8771259</v>
      </c>
      <c r="H41" s="168">
        <f aca="true" t="shared" si="1" ref="H41:H52">G41/F41-1</f>
        <v>-0.02691886278363098</v>
      </c>
      <c r="I41" s="168">
        <f t="shared" si="0"/>
        <v>0.02329760117706936</v>
      </c>
      <c r="M41" s="180"/>
      <c r="N41" s="180"/>
    </row>
    <row r="42" spans="1:14" ht="12.75" customHeight="1">
      <c r="A42" s="192" t="s">
        <v>39</v>
      </c>
      <c r="B42" s="167">
        <v>6252.77739328</v>
      </c>
      <c r="C42" s="224">
        <v>6379.72257546</v>
      </c>
      <c r="D42" s="224">
        <v>6400.521121639999</v>
      </c>
      <c r="E42" s="167">
        <v>7108.0608438300005</v>
      </c>
      <c r="F42" s="167">
        <v>7872.174181190001</v>
      </c>
      <c r="G42" s="167">
        <v>8257.50708883</v>
      </c>
      <c r="H42" s="168">
        <f t="shared" si="1"/>
        <v>0.04894872734913869</v>
      </c>
      <c r="I42" s="168">
        <f t="shared" si="0"/>
        <v>0.16171024281506408</v>
      </c>
      <c r="M42" s="180"/>
      <c r="N42" s="180"/>
    </row>
    <row r="43" spans="1:14" ht="12.75" customHeight="1">
      <c r="A43" s="192" t="s">
        <v>40</v>
      </c>
      <c r="B43" s="167">
        <v>4165.04160338</v>
      </c>
      <c r="C43" s="224">
        <v>5417.34309903</v>
      </c>
      <c r="D43" s="224">
        <v>5755.47804395</v>
      </c>
      <c r="E43" s="167">
        <v>6415.14517913</v>
      </c>
      <c r="F43" s="167">
        <v>5756.30712962</v>
      </c>
      <c r="G43" s="167">
        <v>5664.410624450001</v>
      </c>
      <c r="H43" s="168">
        <f t="shared" si="1"/>
        <v>-0.01596448957650831</v>
      </c>
      <c r="I43" s="168">
        <f t="shared" si="0"/>
        <v>-0.11702534139403697</v>
      </c>
      <c r="M43" s="180"/>
      <c r="N43" s="180"/>
    </row>
    <row r="44" spans="1:14" ht="12.75" customHeight="1">
      <c r="A44" s="181" t="s">
        <v>44</v>
      </c>
      <c r="B44" s="153">
        <v>36033.658588289996</v>
      </c>
      <c r="C44" s="14">
        <v>33783.430983620005</v>
      </c>
      <c r="D44" s="14">
        <v>32900.01563086</v>
      </c>
      <c r="E44" s="153">
        <v>35383.464017800005</v>
      </c>
      <c r="F44" s="153">
        <v>45733.090482780004</v>
      </c>
      <c r="G44" s="153">
        <v>49317.29824158999</v>
      </c>
      <c r="H44" s="193">
        <f t="shared" si="1"/>
        <v>0.07837230593807254</v>
      </c>
      <c r="I44" s="193">
        <f t="shared" si="0"/>
        <v>0.3937950850934333</v>
      </c>
      <c r="K44" s="182"/>
      <c r="L44" s="182"/>
      <c r="M44" s="180"/>
      <c r="N44" s="180"/>
    </row>
    <row r="45" spans="1:14" ht="12.75" customHeight="1">
      <c r="A45" s="192" t="s">
        <v>37</v>
      </c>
      <c r="B45" s="167">
        <v>16204.947857129999</v>
      </c>
      <c r="C45" s="224">
        <v>12561.46186536</v>
      </c>
      <c r="D45" s="224">
        <v>12307.818144570001</v>
      </c>
      <c r="E45" s="167">
        <v>12997.217447359999</v>
      </c>
      <c r="F45" s="167">
        <v>16642.82012263</v>
      </c>
      <c r="G45" s="167">
        <v>18985.597237039998</v>
      </c>
      <c r="H45" s="168">
        <f t="shared" si="1"/>
        <v>0.1407680367358184</v>
      </c>
      <c r="I45" s="168">
        <f t="shared" si="0"/>
        <v>0.46074321784132044</v>
      </c>
      <c r="K45" s="182"/>
      <c r="L45" s="182"/>
      <c r="M45" s="180"/>
      <c r="N45" s="183"/>
    </row>
    <row r="46" spans="1:14" ht="12.75" customHeight="1">
      <c r="A46" s="192" t="s">
        <v>38</v>
      </c>
      <c r="B46" s="167">
        <v>14001.55295276</v>
      </c>
      <c r="C46" s="224">
        <v>15234.931642829999</v>
      </c>
      <c r="D46" s="224">
        <v>14665.770463030001</v>
      </c>
      <c r="E46" s="167">
        <v>15860.4432707</v>
      </c>
      <c r="F46" s="167">
        <v>21558.670652980003</v>
      </c>
      <c r="G46" s="167">
        <v>22359.84233045</v>
      </c>
      <c r="H46" s="168">
        <f>G46/F46-1</f>
        <v>0.03716238771703906</v>
      </c>
      <c r="I46" s="168">
        <f t="shared" si="0"/>
        <v>0.4097867221502409</v>
      </c>
      <c r="K46" s="182"/>
      <c r="L46" s="182"/>
      <c r="M46" s="180"/>
      <c r="N46" s="183"/>
    </row>
    <row r="47" spans="1:14" ht="12.75" customHeight="1">
      <c r="A47" s="192" t="s">
        <v>39</v>
      </c>
      <c r="B47" s="167">
        <v>5490.10313239</v>
      </c>
      <c r="C47" s="224">
        <v>5594.293026140001</v>
      </c>
      <c r="D47" s="224">
        <v>5510.4979527000005</v>
      </c>
      <c r="E47" s="167">
        <v>6112.28155894</v>
      </c>
      <c r="F47" s="167">
        <v>6943.687349</v>
      </c>
      <c r="G47" s="167">
        <v>7259.2991994700005</v>
      </c>
      <c r="H47" s="168">
        <f t="shared" si="1"/>
        <v>0.04545306183975195</v>
      </c>
      <c r="I47" s="168">
        <f t="shared" si="0"/>
        <v>0.18765785402217605</v>
      </c>
      <c r="K47" s="182"/>
      <c r="L47" s="182"/>
      <c r="M47" s="180"/>
      <c r="N47" s="183"/>
    </row>
    <row r="48" spans="1:14" ht="12.75" customHeight="1">
      <c r="A48" s="192" t="s">
        <v>40</v>
      </c>
      <c r="B48" s="167">
        <v>337.05464601</v>
      </c>
      <c r="C48" s="224">
        <v>392.7444492900001</v>
      </c>
      <c r="D48" s="224">
        <v>415.92907056</v>
      </c>
      <c r="E48" s="167">
        <v>413.52174080000003</v>
      </c>
      <c r="F48" s="167">
        <v>587.9123581700001</v>
      </c>
      <c r="G48" s="167">
        <v>712.55947463</v>
      </c>
      <c r="H48" s="168">
        <f t="shared" si="1"/>
        <v>0.21201649315212578</v>
      </c>
      <c r="I48" s="168">
        <f t="shared" si="0"/>
        <v>0.7231487593650601</v>
      </c>
      <c r="K48" s="182"/>
      <c r="L48" s="182"/>
      <c r="M48" s="180"/>
      <c r="N48" s="183"/>
    </row>
    <row r="49" spans="1:13" ht="12.75" customHeight="1">
      <c r="A49" s="181" t="s">
        <v>45</v>
      </c>
      <c r="B49" s="154">
        <v>46500.995430990006</v>
      </c>
      <c r="C49" s="154">
        <v>56970.941361269994</v>
      </c>
      <c r="D49" s="154">
        <v>60476.05550002998</v>
      </c>
      <c r="E49" s="154">
        <v>67494.22136015</v>
      </c>
      <c r="F49" s="154">
        <v>55730.676416509996</v>
      </c>
      <c r="G49" s="154">
        <v>55259.031254570014</v>
      </c>
      <c r="H49" s="193">
        <f t="shared" si="1"/>
        <v>-0.008462936254623687</v>
      </c>
      <c r="I49" s="193">
        <f t="shared" si="0"/>
        <v>-0.1812775947187072</v>
      </c>
      <c r="K49" s="184"/>
      <c r="L49" s="184"/>
      <c r="M49" s="180"/>
    </row>
    <row r="50" spans="1:14" ht="12.75" customHeight="1">
      <c r="A50" s="192" t="s">
        <v>37</v>
      </c>
      <c r="B50" s="167">
        <v>21296.292459590004</v>
      </c>
      <c r="C50" s="167">
        <v>25376.30664257</v>
      </c>
      <c r="D50" s="167">
        <v>27592.363315399998</v>
      </c>
      <c r="E50" s="167">
        <v>29228.374797540007</v>
      </c>
      <c r="F50" s="167">
        <v>21631.462501740003</v>
      </c>
      <c r="G50" s="167">
        <v>23441.937419940004</v>
      </c>
      <c r="H50" s="168">
        <f t="shared" si="1"/>
        <v>0.08369637134125218</v>
      </c>
      <c r="I50" s="168">
        <f t="shared" si="0"/>
        <v>-0.19797328512726664</v>
      </c>
      <c r="K50" s="182"/>
      <c r="L50" s="182"/>
      <c r="M50" s="180"/>
      <c r="N50" s="182"/>
    </row>
    <row r="51" spans="1:14" ht="12.75" customHeight="1">
      <c r="A51" s="192" t="s">
        <v>38</v>
      </c>
      <c r="B51" s="167">
        <v>20614.041753139994</v>
      </c>
      <c r="C51" s="167">
        <v>25784.606519639994</v>
      </c>
      <c r="D51" s="167">
        <v>26654.120042299997</v>
      </c>
      <c r="E51" s="167">
        <v>31268.443839389998</v>
      </c>
      <c r="F51" s="167">
        <v>28002.33231113</v>
      </c>
      <c r="G51" s="167">
        <v>25867.03479545</v>
      </c>
      <c r="H51" s="168">
        <f t="shared" si="1"/>
        <v>-0.07625427382101635</v>
      </c>
      <c r="I51" s="168">
        <f t="shared" si="0"/>
        <v>-0.17274313591313573</v>
      </c>
      <c r="J51" s="185"/>
      <c r="K51" s="186"/>
      <c r="L51" s="186"/>
      <c r="M51" s="186"/>
      <c r="N51" s="186"/>
    </row>
    <row r="52" spans="1:14" ht="12.75" customHeight="1">
      <c r="A52" s="192" t="s">
        <v>39</v>
      </c>
      <c r="B52" s="167">
        <v>762.6742608900004</v>
      </c>
      <c r="C52" s="167">
        <v>785.4295493199998</v>
      </c>
      <c r="D52" s="167">
        <v>890.0231689399989</v>
      </c>
      <c r="E52" s="167">
        <v>995.7792848900008</v>
      </c>
      <c r="F52" s="167">
        <v>928.4868321900012</v>
      </c>
      <c r="G52" s="167">
        <v>998.2078893599992</v>
      </c>
      <c r="H52" s="168">
        <f t="shared" si="1"/>
        <v>0.07509105649408987</v>
      </c>
      <c r="I52" s="168">
        <f t="shared" si="0"/>
        <v>0.0024388983651799645</v>
      </c>
      <c r="J52" s="185"/>
      <c r="K52" s="186"/>
      <c r="L52" s="186"/>
      <c r="M52" s="186"/>
      <c r="N52" s="186"/>
    </row>
    <row r="53" spans="1:14" ht="12.75" customHeight="1">
      <c r="A53" s="192" t="s">
        <v>40</v>
      </c>
      <c r="B53" s="167">
        <v>3827.9869573700003</v>
      </c>
      <c r="C53" s="167">
        <v>5024.59864974</v>
      </c>
      <c r="D53" s="167">
        <v>5339.54897339</v>
      </c>
      <c r="E53" s="167">
        <v>6001.62343833</v>
      </c>
      <c r="F53" s="167">
        <v>5168.394771449999</v>
      </c>
      <c r="G53" s="167">
        <v>4951.8511498200005</v>
      </c>
      <c r="H53" s="168">
        <f>G53/F53-1</f>
        <v>-0.04189765511453902</v>
      </c>
      <c r="I53" s="168">
        <f>G53/E53-1</f>
        <v>-0.17491472087460835</v>
      </c>
      <c r="J53" s="185"/>
      <c r="K53" s="186"/>
      <c r="L53" s="186"/>
      <c r="M53" s="186"/>
      <c r="N53" s="186"/>
    </row>
    <row r="54" spans="1:14" ht="11.25">
      <c r="A54" s="51"/>
      <c r="B54" s="167"/>
      <c r="C54" s="167"/>
      <c r="D54" s="167"/>
      <c r="E54" s="167"/>
      <c r="F54" s="167"/>
      <c r="G54" s="167"/>
      <c r="H54" s="167"/>
      <c r="I54" s="168"/>
      <c r="J54" s="168"/>
      <c r="K54" s="180"/>
      <c r="L54" s="180"/>
      <c r="M54" s="180"/>
      <c r="N54" s="180"/>
    </row>
    <row r="55" spans="1:14" ht="14.25" customHeight="1">
      <c r="A55" s="169" t="s">
        <v>117</v>
      </c>
      <c r="C55" s="187"/>
      <c r="D55" s="187"/>
      <c r="E55" s="187"/>
      <c r="F55" s="187"/>
      <c r="G55" s="187"/>
      <c r="H55" s="187"/>
      <c r="K55" s="188"/>
      <c r="L55" s="188"/>
      <c r="M55" s="186"/>
      <c r="N55" s="183"/>
    </row>
    <row r="56" spans="1:14" ht="12.75" customHeight="1">
      <c r="A56" s="178" t="s">
        <v>4</v>
      </c>
      <c r="B56" s="178"/>
      <c r="C56" s="178"/>
      <c r="D56" s="178"/>
      <c r="E56" s="178"/>
      <c r="F56" s="178"/>
      <c r="G56" s="178"/>
      <c r="H56" s="179"/>
      <c r="I56" s="179"/>
      <c r="J56" s="179"/>
      <c r="K56" s="188"/>
      <c r="L56" s="188"/>
      <c r="M56" s="186"/>
      <c r="N56" s="183"/>
    </row>
    <row r="57" spans="1:13" s="183" customFormat="1" ht="24" customHeight="1">
      <c r="A57" s="165"/>
      <c r="B57" s="148" t="s">
        <v>83</v>
      </c>
      <c r="C57" s="46">
        <v>42217</v>
      </c>
      <c r="D57" s="46">
        <v>42248</v>
      </c>
      <c r="E57" s="148" t="s">
        <v>112</v>
      </c>
      <c r="F57" s="149">
        <v>42583</v>
      </c>
      <c r="G57" s="149">
        <v>42614</v>
      </c>
      <c r="H57" s="151" t="s">
        <v>2</v>
      </c>
      <c r="I57" s="151" t="s">
        <v>36</v>
      </c>
      <c r="J57" s="189"/>
      <c r="K57" s="188"/>
      <c r="L57" s="188"/>
      <c r="M57" s="186"/>
    </row>
    <row r="58" spans="1:14" ht="12.75" customHeight="1">
      <c r="A58" s="166" t="s">
        <v>13</v>
      </c>
      <c r="B58" s="153">
        <f>B59+B60+B61</f>
        <v>78756.32171564</v>
      </c>
      <c r="C58" s="14">
        <v>91396.83187261</v>
      </c>
      <c r="D58" s="14">
        <v>93669.91063720998</v>
      </c>
      <c r="E58" s="153">
        <f>E59+E60+E61</f>
        <v>93953.51624836998</v>
      </c>
      <c r="F58" s="153">
        <v>92095.87926642</v>
      </c>
      <c r="G58" s="153">
        <v>91618.04879527</v>
      </c>
      <c r="H58" s="193">
        <f>G58/F58-1</f>
        <v>-0.005188402292872429</v>
      </c>
      <c r="I58" s="193">
        <f>G58/E58-1</f>
        <v>-0.024857690764080287</v>
      </c>
      <c r="J58" s="190"/>
      <c r="K58" s="183"/>
      <c r="L58" s="183"/>
      <c r="M58" s="186"/>
      <c r="N58" s="183"/>
    </row>
    <row r="59" spans="1:14" ht="12.75" customHeight="1">
      <c r="A59" s="192" t="s">
        <v>41</v>
      </c>
      <c r="B59" s="167">
        <v>53137.92552443</v>
      </c>
      <c r="C59" s="224">
        <v>64435.26078739</v>
      </c>
      <c r="D59" s="224">
        <v>65153.839442489996</v>
      </c>
      <c r="E59" s="167">
        <v>65526.569945979994</v>
      </c>
      <c r="F59" s="167">
        <v>62135.64917387</v>
      </c>
      <c r="G59" s="167">
        <v>61542.54152096</v>
      </c>
      <c r="H59" s="168">
        <f>G59/F59-1</f>
        <v>-0.009545368251490216</v>
      </c>
      <c r="I59" s="168">
        <f>G59/E59-1</f>
        <v>-0.0608001979701428</v>
      </c>
      <c r="J59" s="190"/>
      <c r="M59" s="186"/>
      <c r="N59" s="183"/>
    </row>
    <row r="60" spans="1:14" ht="12.75" customHeight="1">
      <c r="A60" s="192" t="s">
        <v>42</v>
      </c>
      <c r="B60" s="167">
        <v>25106.657938070002</v>
      </c>
      <c r="C60" s="224">
        <v>26446.50631962</v>
      </c>
      <c r="D60" s="224">
        <v>27182.46085296</v>
      </c>
      <c r="E60" s="167">
        <v>27523.470896839997</v>
      </c>
      <c r="F60" s="167">
        <v>29204.42773387</v>
      </c>
      <c r="G60" s="167">
        <v>29317.6421323</v>
      </c>
      <c r="H60" s="168">
        <f>G60/F60-1</f>
        <v>0.003876617595855114</v>
      </c>
      <c r="I60" s="168">
        <f>G60/E60-1</f>
        <v>0.06518695415213749</v>
      </c>
      <c r="J60" s="190"/>
      <c r="M60" s="186"/>
      <c r="N60" s="183"/>
    </row>
    <row r="61" spans="1:14" ht="12.75" customHeight="1">
      <c r="A61" s="192" t="s">
        <v>43</v>
      </c>
      <c r="B61" s="167">
        <v>511.7382531399999</v>
      </c>
      <c r="C61" s="224">
        <v>515.0647656</v>
      </c>
      <c r="D61" s="224">
        <v>1333.61034176</v>
      </c>
      <c r="E61" s="167">
        <v>903.47540555</v>
      </c>
      <c r="F61" s="167">
        <v>755.8023586800001</v>
      </c>
      <c r="G61" s="167">
        <v>757.86514201</v>
      </c>
      <c r="H61" s="168">
        <f>G61/F61-1</f>
        <v>0.002729262890370565</v>
      </c>
      <c r="I61" s="168">
        <f>G61/E61-1</f>
        <v>-0.16116682606468768</v>
      </c>
      <c r="J61" s="190"/>
      <c r="M61" s="186"/>
      <c r="N61" s="183"/>
    </row>
    <row r="62" spans="1:14" ht="12.75" customHeight="1">
      <c r="A62" s="181" t="s">
        <v>44</v>
      </c>
      <c r="B62" s="153">
        <f>B63+B64+B65</f>
        <v>33363.157884110005</v>
      </c>
      <c r="C62" s="14">
        <v>41921.03699214</v>
      </c>
      <c r="D62" s="14">
        <v>42029.37734644</v>
      </c>
      <c r="E62" s="153">
        <f>E63+E64+E65</f>
        <v>42215.26383393</v>
      </c>
      <c r="F62" s="153">
        <v>51200.69400005999</v>
      </c>
      <c r="G62" s="153">
        <v>51737.10900348</v>
      </c>
      <c r="H62" s="193">
        <f aca="true" t="shared" si="2" ref="H62:H69">G62/F62-1</f>
        <v>0.010476713526956782</v>
      </c>
      <c r="I62" s="193">
        <f aca="true" t="shared" si="3" ref="I62:I69">G62/E62-1</f>
        <v>0.22555455787290213</v>
      </c>
      <c r="J62" s="190"/>
      <c r="M62" s="186"/>
      <c r="N62" s="183"/>
    </row>
    <row r="63" spans="1:14" ht="12.75" customHeight="1">
      <c r="A63" s="192" t="s">
        <v>41</v>
      </c>
      <c r="B63" s="167">
        <v>21916.231668760007</v>
      </c>
      <c r="C63" s="224">
        <v>30325.08388572</v>
      </c>
      <c r="D63" s="224">
        <v>30203.323181649997</v>
      </c>
      <c r="E63" s="167">
        <v>30202.87464953</v>
      </c>
      <c r="F63" s="167">
        <v>32206.928173829998</v>
      </c>
      <c r="G63" s="167">
        <v>32403.929112939997</v>
      </c>
      <c r="H63" s="168">
        <f t="shared" si="2"/>
        <v>0.006116725508459764</v>
      </c>
      <c r="I63" s="168">
        <f t="shared" si="3"/>
        <v>0.0728756613054462</v>
      </c>
      <c r="J63" s="190"/>
      <c r="K63" s="174"/>
      <c r="L63" s="174"/>
      <c r="M63" s="186"/>
      <c r="N63" s="183"/>
    </row>
    <row r="64" spans="1:14" ht="12.75" customHeight="1">
      <c r="A64" s="192" t="s">
        <v>42</v>
      </c>
      <c r="B64" s="167">
        <v>11289.14837355</v>
      </c>
      <c r="C64" s="224">
        <v>11433.12638728</v>
      </c>
      <c r="D64" s="224">
        <v>11657.258097390002</v>
      </c>
      <c r="E64" s="167">
        <v>11847.759267790001</v>
      </c>
      <c r="F64" s="167">
        <v>18965.309449099997</v>
      </c>
      <c r="G64" s="167">
        <v>19304.95114073</v>
      </c>
      <c r="H64" s="168">
        <f t="shared" si="2"/>
        <v>0.017908576316223668</v>
      </c>
      <c r="I64" s="168">
        <f t="shared" si="3"/>
        <v>0.629417909698212</v>
      </c>
      <c r="J64" s="190"/>
      <c r="K64" s="174"/>
      <c r="L64" s="174"/>
      <c r="M64" s="186"/>
      <c r="N64" s="183"/>
    </row>
    <row r="65" spans="1:13" ht="12.75" customHeight="1">
      <c r="A65" s="192" t="s">
        <v>43</v>
      </c>
      <c r="B65" s="167">
        <v>157.7778418</v>
      </c>
      <c r="C65" s="224">
        <v>162.82671914</v>
      </c>
      <c r="D65" s="224">
        <v>168.79606739999997</v>
      </c>
      <c r="E65" s="167">
        <v>164.62991660999998</v>
      </c>
      <c r="F65" s="167">
        <v>28.45637713</v>
      </c>
      <c r="G65" s="167">
        <v>28.22874981</v>
      </c>
      <c r="H65" s="168">
        <f t="shared" si="2"/>
        <v>-0.007999167250283046</v>
      </c>
      <c r="I65" s="168">
        <f t="shared" si="3"/>
        <v>-0.8285320773327457</v>
      </c>
      <c r="J65" s="190"/>
      <c r="K65" s="191"/>
      <c r="M65" s="186"/>
    </row>
    <row r="66" spans="1:13" ht="12.75" customHeight="1">
      <c r="A66" s="181" t="s">
        <v>45</v>
      </c>
      <c r="B66" s="153">
        <f>+B58-B62</f>
        <v>45393.16383153</v>
      </c>
      <c r="C66" s="14">
        <v>49475.79488047</v>
      </c>
      <c r="D66" s="14">
        <v>51640.53329076998</v>
      </c>
      <c r="E66" s="153">
        <f>+E58-E62</f>
        <v>51738.25241443998</v>
      </c>
      <c r="F66" s="153">
        <v>40895.18526636001</v>
      </c>
      <c r="G66" s="153">
        <v>39880.939791790006</v>
      </c>
      <c r="H66" s="193">
        <f t="shared" si="2"/>
        <v>-0.024801097438830078</v>
      </c>
      <c r="I66" s="193">
        <f t="shared" si="3"/>
        <v>-0.2291788390467676</v>
      </c>
      <c r="J66" s="190"/>
      <c r="K66" s="174"/>
      <c r="L66" s="174"/>
      <c r="M66" s="186"/>
    </row>
    <row r="67" spans="1:15" ht="12.75" customHeight="1">
      <c r="A67" s="192" t="s">
        <v>41</v>
      </c>
      <c r="B67" s="167">
        <f>+B59-B63</f>
        <v>31221.693855669993</v>
      </c>
      <c r="C67" s="224">
        <v>34110.17690167</v>
      </c>
      <c r="D67" s="224">
        <v>34950.51626084</v>
      </c>
      <c r="E67" s="167">
        <f>+E59-E63</f>
        <v>35323.695296449994</v>
      </c>
      <c r="F67" s="167">
        <v>29928.72100004</v>
      </c>
      <c r="G67" s="167">
        <v>29138.612408020006</v>
      </c>
      <c r="H67" s="168">
        <f t="shared" si="2"/>
        <v>-0.026399677821813294</v>
      </c>
      <c r="I67" s="168">
        <f t="shared" si="3"/>
        <v>-0.17509727780523532</v>
      </c>
      <c r="J67" s="190"/>
      <c r="K67" s="174"/>
      <c r="L67" s="174"/>
      <c r="M67" s="186"/>
      <c r="N67" s="174"/>
      <c r="O67" s="174"/>
    </row>
    <row r="68" spans="1:15" ht="12.75" customHeight="1">
      <c r="A68" s="192" t="s">
        <v>42</v>
      </c>
      <c r="B68" s="167">
        <f>+B60-B64</f>
        <v>13817.509564520002</v>
      </c>
      <c r="C68" s="224">
        <v>15013.37993234</v>
      </c>
      <c r="D68" s="224">
        <v>15525.202755569999</v>
      </c>
      <c r="E68" s="167">
        <f>+E60-E64</f>
        <v>15675.711629049996</v>
      </c>
      <c r="F68" s="167">
        <v>10239.118284770004</v>
      </c>
      <c r="G68" s="167">
        <v>10012.690991569998</v>
      </c>
      <c r="H68" s="168">
        <f t="shared" si="2"/>
        <v>-0.02211394447281667</v>
      </c>
      <c r="I68" s="168">
        <f t="shared" si="3"/>
        <v>-0.3612608327768273</v>
      </c>
      <c r="J68" s="190"/>
      <c r="K68" s="174"/>
      <c r="L68" s="174"/>
      <c r="M68" s="186"/>
      <c r="N68" s="174"/>
      <c r="O68" s="174"/>
    </row>
    <row r="69" spans="1:15" ht="12.75" customHeight="1">
      <c r="A69" s="192" t="s">
        <v>43</v>
      </c>
      <c r="B69" s="167">
        <f>+B61-B65</f>
        <v>353.96041133999995</v>
      </c>
      <c r="C69" s="224">
        <v>352.23804645999996</v>
      </c>
      <c r="D69" s="224">
        <v>1164.8142743600001</v>
      </c>
      <c r="E69" s="167">
        <f>+E61-E65</f>
        <v>738.84548894</v>
      </c>
      <c r="F69" s="167">
        <v>727.3459815500001</v>
      </c>
      <c r="G69" s="167">
        <v>729.6363922</v>
      </c>
      <c r="H69" s="168">
        <f t="shared" si="2"/>
        <v>0.0031489974621417005</v>
      </c>
      <c r="I69" s="168">
        <f t="shared" si="3"/>
        <v>-0.012464171302192018</v>
      </c>
      <c r="J69" s="190"/>
      <c r="K69" s="174"/>
      <c r="L69" s="174"/>
      <c r="M69" s="186"/>
      <c r="N69" s="174"/>
      <c r="O69" s="174"/>
    </row>
    <row r="70" spans="2:15" ht="11.25">
      <c r="B70" s="174"/>
      <c r="C70" s="174"/>
      <c r="D70" s="174"/>
      <c r="E70" s="174"/>
      <c r="F70" s="174"/>
      <c r="G70" s="174"/>
      <c r="H70" s="194"/>
      <c r="I70" s="195"/>
      <c r="J70" s="179"/>
      <c r="K70" s="174"/>
      <c r="L70" s="174"/>
      <c r="M70" s="186"/>
      <c r="N70" s="174"/>
      <c r="O70" s="174"/>
    </row>
    <row r="71" spans="2:15" ht="11.25">
      <c r="B71" s="167"/>
      <c r="C71" s="167"/>
      <c r="H71" s="179"/>
      <c r="I71" s="153"/>
      <c r="J71" s="179"/>
      <c r="K71" s="174"/>
      <c r="L71" s="174"/>
      <c r="M71" s="186"/>
      <c r="N71" s="174"/>
      <c r="O71" s="174"/>
    </row>
    <row r="72" spans="2:15" ht="11.25">
      <c r="B72" s="153"/>
      <c r="C72" s="153"/>
      <c r="H72" s="179"/>
      <c r="I72" s="167"/>
      <c r="J72" s="179"/>
      <c r="K72" s="174"/>
      <c r="L72" s="174"/>
      <c r="M72" s="186"/>
      <c r="N72" s="174"/>
      <c r="O72" s="174"/>
    </row>
    <row r="73" spans="2:15" ht="11.25">
      <c r="B73" s="167"/>
      <c r="C73" s="167"/>
      <c r="I73" s="167"/>
      <c r="K73" s="174"/>
      <c r="L73" s="174"/>
      <c r="M73" s="186"/>
      <c r="N73" s="174"/>
      <c r="O73" s="174"/>
    </row>
    <row r="74" spans="3:11" ht="11.25">
      <c r="C74" s="174"/>
      <c r="D74" s="174"/>
      <c r="E74" s="174"/>
      <c r="F74" s="174"/>
      <c r="G74" s="174"/>
      <c r="K74" s="191"/>
    </row>
    <row r="75" spans="3:7" ht="11.25">
      <c r="C75" s="174"/>
      <c r="D75" s="174"/>
      <c r="E75" s="174"/>
      <c r="F75" s="174"/>
      <c r="G75" s="174"/>
    </row>
    <row r="76" spans="3:7" ht="11.25">
      <c r="C76" s="174"/>
      <c r="D76" s="174"/>
      <c r="E76" s="174"/>
      <c r="F76" s="174"/>
      <c r="G76" s="174"/>
    </row>
    <row r="77" spans="3:7" ht="11.25">
      <c r="C77" s="174"/>
      <c r="D77" s="174"/>
      <c r="E77" s="174"/>
      <c r="F77" s="174"/>
      <c r="G77" s="17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2016-10-14T08:26:51Z</dcterms:modified>
  <cp:category/>
  <cp:version/>
  <cp:contentType/>
  <cp:contentStatus/>
</cp:coreProperties>
</file>