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00" windowHeight="10860" tabRatio="853" activeTab="0"/>
  </bookViews>
  <sheets>
    <sheet name="TITLE" sheetId="1" r:id="rId1"/>
    <sheet name="B. Board" sheetId="2" r:id="rId2"/>
    <sheet name="C. Additional Info" sheetId="3" r:id="rId3"/>
    <sheet name="R0101" sheetId="4" r:id="rId4"/>
    <sheet name="R0102" sheetId="5" r:id="rId5"/>
    <sheet name="R0103" sheetId="6" r:id="rId6"/>
    <sheet name="R0104" sheetId="7" r:id="rId7"/>
    <sheet name="R0201" sheetId="8" r:id="rId8"/>
    <sheet name="R0301" sheetId="9" r:id="rId9"/>
    <sheet name="R0302" sheetId="10" r:id="rId10"/>
    <sheet name="R030300" sheetId="11" r:id="rId11"/>
    <sheet name="R030301" sheetId="12" r:id="rId12"/>
    <sheet name="R030302" sheetId="13" r:id="rId13"/>
    <sheet name="R030303" sheetId="14" r:id="rId14"/>
    <sheet name="R030304" sheetId="15" r:id="rId15"/>
    <sheet name="R030305" sheetId="16" r:id="rId16"/>
    <sheet name="R030306" sheetId="17" r:id="rId17"/>
    <sheet name="R030307" sheetId="18" r:id="rId18"/>
    <sheet name="R030308" sheetId="19" r:id="rId19"/>
    <sheet name="R0304" sheetId="20" r:id="rId20"/>
    <sheet name="R0305" sheetId="21" r:id="rId21"/>
    <sheet name="R0306" sheetId="22" r:id="rId22"/>
    <sheet name="R030701" sheetId="23" r:id="rId23"/>
    <sheet name="R030702" sheetId="24" r:id="rId24"/>
    <sheet name="R030703" sheetId="25" r:id="rId25"/>
    <sheet name="R030704" sheetId="26" r:id="rId26"/>
    <sheet name="R030705" sheetId="27" r:id="rId27"/>
    <sheet name="R030706" sheetId="28" r:id="rId28"/>
    <sheet name="R030707" sheetId="29" r:id="rId29"/>
    <sheet name="R030708" sheetId="30" r:id="rId30"/>
    <sheet name="R0308" sheetId="31" r:id="rId31"/>
    <sheet name="R0309" sheetId="32" r:id="rId32"/>
    <sheet name="R0310" sheetId="33" r:id="rId33"/>
    <sheet name="R0311" sheetId="34" r:id="rId34"/>
    <sheet name="R0312" sheetId="35" r:id="rId35"/>
    <sheet name="R0601" sheetId="36" r:id="rId36"/>
    <sheet name="R0602" sheetId="37" r:id="rId37"/>
    <sheet name="R0603" sheetId="38" r:id="rId38"/>
    <sheet name="R0604" sheetId="39" r:id="rId39"/>
    <sheet name="R0605" sheetId="40" r:id="rId40"/>
    <sheet name="R0606" sheetId="41" r:id="rId41"/>
    <sheet name="R0608" sheetId="42" r:id="rId42"/>
    <sheet name="R0701" sheetId="43" r:id="rId43"/>
  </sheets>
  <definedNames>
    <definedName name="Z_265F3BF7_062F_447B_8857_CC665BCE89D1_.wvu.Cols" localSheetId="21" hidden="1">'R0306'!$N:$N</definedName>
    <definedName name="Z_265F3BF7_062F_447B_8857_CC665BCE89D1_.wvu.PrintArea" localSheetId="3" hidden="1">'R0101'!$A$1:$E$49</definedName>
    <definedName name="Z_265F3BF7_062F_447B_8857_CC665BCE89D1_.wvu.PrintArea" localSheetId="4" hidden="1">'R0102'!$A$1:$F$36</definedName>
    <definedName name="Z_265F3BF7_062F_447B_8857_CC665BCE89D1_.wvu.PrintArea" localSheetId="7" hidden="1">'R0201'!$A$1:$F$58</definedName>
    <definedName name="Z_265F3BF7_062F_447B_8857_CC665BCE89D1_.wvu.PrintArea" localSheetId="22" hidden="1">'R030701'!$A$1:$J$49</definedName>
    <definedName name="Z_265F3BF7_062F_447B_8857_CC665BCE89D1_.wvu.PrintArea" localSheetId="23" hidden="1">'R030702'!$A$1:$J$49</definedName>
    <definedName name="Z_265F3BF7_062F_447B_8857_CC665BCE89D1_.wvu.PrintArea" localSheetId="24" hidden="1">'R030703'!$A$1:$J$49</definedName>
    <definedName name="Z_265F3BF7_062F_447B_8857_CC665BCE89D1_.wvu.PrintArea" localSheetId="25" hidden="1">'R030704'!$A$1:$J$49</definedName>
    <definedName name="Z_265F3BF7_062F_447B_8857_CC665BCE89D1_.wvu.PrintArea" localSheetId="26" hidden="1">'R030705'!$A$1:$J$49</definedName>
    <definedName name="Z_265F3BF7_062F_447B_8857_CC665BCE89D1_.wvu.PrintArea" localSheetId="27" hidden="1">'R030706'!$A$1:$J$49</definedName>
    <definedName name="Z_265F3BF7_062F_447B_8857_CC665BCE89D1_.wvu.PrintArea" localSheetId="28" hidden="1">'R030707'!$A$1:$J$49</definedName>
    <definedName name="Z_265F3BF7_062F_447B_8857_CC665BCE89D1_.wvu.PrintArea" localSheetId="29" hidden="1">'R030708'!$A$1:$J$49</definedName>
    <definedName name="Z_265F3BF7_062F_447B_8857_CC665BCE89D1_.wvu.PrintArea" localSheetId="30" hidden="1">'R0308'!$A$1:$T$27</definedName>
    <definedName name="Z_265F3BF7_062F_447B_8857_CC665BCE89D1_.wvu.PrintArea" localSheetId="31" hidden="1">'R0309'!$A$1:$I$27</definedName>
    <definedName name="Z_265F3BF7_062F_447B_8857_CC665BCE89D1_.wvu.PrintArea" localSheetId="37" hidden="1">'R0603'!$A$1:$H$16</definedName>
    <definedName name="Z_265F3BF7_062F_447B_8857_CC665BCE89D1_.wvu.PrintArea" localSheetId="39" hidden="1">'R0605'!$A$1:$H$46</definedName>
    <definedName name="Z_265F3BF7_062F_447B_8857_CC665BCE89D1_.wvu.PrintArea" localSheetId="40" hidden="1">'R0606'!$A$1:$L$19</definedName>
    <definedName name="Z_265F3BF7_062F_447B_8857_CC665BCE89D1_.wvu.PrintArea" localSheetId="41" hidden="1">'R0608'!$A$1:$J$34</definedName>
    <definedName name="Z_265F3BF7_062F_447B_8857_CC665BCE89D1_.wvu.Rows" localSheetId="1" hidden="1">'B. Board'!$32:$33</definedName>
    <definedName name="_xlnm.Print_Area" localSheetId="3">'R0101'!$A$1:$E$49</definedName>
    <definedName name="_xlnm.Print_Area" localSheetId="4">'R0102'!$A$1:$F$36</definedName>
    <definedName name="_xlnm.Print_Area" localSheetId="7">'R0201'!$A$1:$F$58</definedName>
    <definedName name="_xlnm.Print_Area" localSheetId="22">'R030701'!$A$1:$J$49</definedName>
    <definedName name="_xlnm.Print_Area" localSheetId="23">'R030702'!$A$1:$J$49</definedName>
    <definedName name="_xlnm.Print_Area" localSheetId="24">'R030703'!$A$1:$J$49</definedName>
    <definedName name="_xlnm.Print_Area" localSheetId="25">'R030704'!$A$1:$J$49</definedName>
    <definedName name="_xlnm.Print_Area" localSheetId="26">'R030705'!$A$1:$J$49</definedName>
    <definedName name="_xlnm.Print_Area" localSheetId="27">'R030706'!$A$1:$J$49</definedName>
    <definedName name="_xlnm.Print_Area" localSheetId="28">'R030707'!$A$1:$J$49</definedName>
    <definedName name="_xlnm.Print_Area" localSheetId="29">'R030708'!$A$1:$J$49</definedName>
    <definedName name="_xlnm.Print_Area" localSheetId="30">'R0308'!$A$1:$T$27</definedName>
    <definedName name="_xlnm.Print_Area" localSheetId="31">'R0309'!$A$1:$I$27</definedName>
    <definedName name="_xlnm.Print_Area" localSheetId="37">'R0603'!$A$1:$H$16</definedName>
    <definedName name="_xlnm.Print_Area" localSheetId="39">'R0605'!$A$1:$H$46</definedName>
    <definedName name="_xlnm.Print_Area" localSheetId="40">'R0606'!$A$1:$L$19</definedName>
    <definedName name="_xlnm.Print_Area" localSheetId="41">'R0608'!$A$1:$J$34</definedName>
  </definedNames>
  <calcPr fullCalcOnLoad="1"/>
</workbook>
</file>

<file path=xl/sharedStrings.xml><?xml version="1.0" encoding="utf-8"?>
<sst xmlns="http://schemas.openxmlformats.org/spreadsheetml/2006/main" count="1824" uniqueCount="481">
  <si>
    <t>Учредитель/акционер/участник</t>
  </si>
  <si>
    <t xml:space="preserve"> Информация об отдельных должностных лицах </t>
  </si>
  <si>
    <t>2. Должностное лицо, ответственное за деятельность по финансированию</t>
  </si>
  <si>
    <t>Подраздел 6 Д. Информация по осуществлению розничных банковских услуг по агентскому договору с банками</t>
  </si>
  <si>
    <t>Объем операций, Всего с начала года</t>
  </si>
  <si>
    <t xml:space="preserve">Е. Расшифровка по операциям  размещения и инвестициям   </t>
  </si>
  <si>
    <t xml:space="preserve">Утвержден </t>
  </si>
  <si>
    <t> Постановлением Правления</t>
  </si>
  <si>
    <t xml:space="preserve">Кыргызской Республики </t>
  </si>
  <si>
    <t>Периодический регулятивный отчет МКК и МКА, осуществляющих операции в соответствии с исламскими принципами банковского дела и финансирования</t>
  </si>
  <si>
    <t>По Республике</t>
  </si>
  <si>
    <t>по г.Бишкек</t>
  </si>
  <si>
    <t>по Чуйской области</t>
  </si>
  <si>
    <t>по Таласской области</t>
  </si>
  <si>
    <t>по Иссык-Кульской области</t>
  </si>
  <si>
    <t>по Нарынской области</t>
  </si>
  <si>
    <t>по Ошской области</t>
  </si>
  <si>
    <t>по Жалал-Абадской области</t>
  </si>
  <si>
    <t>по Баткенской области</t>
  </si>
  <si>
    <t>№</t>
  </si>
  <si>
    <t>Наличность</t>
  </si>
  <si>
    <t>Ценные бумаги</t>
  </si>
  <si>
    <t>Основные средства</t>
  </si>
  <si>
    <t>Привилегированные акции</t>
  </si>
  <si>
    <t>Капитал, вложенный сверх номинала</t>
  </si>
  <si>
    <t>Резервы на будущие потребности</t>
  </si>
  <si>
    <t>Резерв по переоценке активов</t>
  </si>
  <si>
    <t>Итого капитал</t>
  </si>
  <si>
    <t>Всего: Обязательства и капитал</t>
  </si>
  <si>
    <t>Иностранная валюта</t>
  </si>
  <si>
    <t>(Минус) РППУ</t>
  </si>
  <si>
    <t>Инвестиции</t>
  </si>
  <si>
    <t>Прочие активы</t>
  </si>
  <si>
    <t>Всего активы</t>
  </si>
  <si>
    <t>Всего</t>
  </si>
  <si>
    <t>Всего обязательства</t>
  </si>
  <si>
    <t>Нераспределенная прибыль</t>
  </si>
  <si>
    <t>Наименование статьи</t>
  </si>
  <si>
    <t>Текущий период</t>
  </si>
  <si>
    <t>Предыдущий период</t>
  </si>
  <si>
    <t>Плата за услуги и комиссионные сборы</t>
  </si>
  <si>
    <t>Расходы на персонал</t>
  </si>
  <si>
    <t>Расходы на основые средства</t>
  </si>
  <si>
    <t>Административные расходы</t>
  </si>
  <si>
    <t>Прочие операционные расходы</t>
  </si>
  <si>
    <t>Налог на прибыль</t>
  </si>
  <si>
    <t>Чистая прибыль (убытки)</t>
  </si>
  <si>
    <t>Статья</t>
  </si>
  <si>
    <t>А.Классификация активов по степени риска</t>
  </si>
  <si>
    <t>Текущие (не просрочен-ные) активы</t>
  </si>
  <si>
    <t>Всего просроченные активы</t>
  </si>
  <si>
    <t>Субстандартные</t>
  </si>
  <si>
    <t>Потери</t>
  </si>
  <si>
    <t>"Общие" резервы</t>
  </si>
  <si>
    <t>"Специаль-ные" резервы</t>
  </si>
  <si>
    <t>a)  промышленность</t>
  </si>
  <si>
    <t>б)  сельское хозяйство</t>
  </si>
  <si>
    <t>в) заготовка и переработка</t>
  </si>
  <si>
    <t>г) торговые и коммерческие операции</t>
  </si>
  <si>
    <t>д) услуги</t>
  </si>
  <si>
    <t>е) транспорт</t>
  </si>
  <si>
    <t>ж) связь</t>
  </si>
  <si>
    <t>Количество активных клиентов</t>
  </si>
  <si>
    <t>Размер портфеля</t>
  </si>
  <si>
    <t>Фактическое погашение</t>
  </si>
  <si>
    <t>Плановое погашение</t>
  </si>
  <si>
    <t>Промышленность</t>
  </si>
  <si>
    <t>Сельское хозяйство</t>
  </si>
  <si>
    <t>Заготовка и переработка</t>
  </si>
  <si>
    <t>Торговые и коммерческие операции</t>
  </si>
  <si>
    <t>Услуги</t>
  </si>
  <si>
    <t>Транспорт</t>
  </si>
  <si>
    <t>Связь</t>
  </si>
  <si>
    <t>Итого</t>
  </si>
  <si>
    <t>Национального банка</t>
  </si>
  <si>
    <t>No.</t>
  </si>
  <si>
    <t>(дата представления)</t>
  </si>
  <si>
    <t>(вход./исх.)</t>
  </si>
  <si>
    <t>Составлен:</t>
  </si>
  <si>
    <t xml:space="preserve">      /день, месяц, год/</t>
  </si>
  <si>
    <t>/день, месяц, год/</t>
  </si>
  <si>
    <t>Достоверность отчета подтверждена:</t>
  </si>
  <si>
    <t>внутренней проверкой</t>
  </si>
  <si>
    <t>аудитом без заключения</t>
  </si>
  <si>
    <t>аудитом с заключением</t>
  </si>
  <si>
    <t>учреждение:</t>
  </si>
  <si>
    <t>ПОДПИСЬ И УДОСТОВЕРЕНИЕ</t>
  </si>
  <si>
    <t xml:space="preserve">Мы, нижеподписавшиеся, удостоверяем, что эта отчетность и приложения подготовлены в соответствии </t>
  </si>
  <si>
    <t xml:space="preserve">с положением Национального банка Кыргызской Республики. Мы также удостоверяем, что проверили </t>
  </si>
  <si>
    <t xml:space="preserve">эту отчетность и подтверждаем, что она представляет правильную информацию о состоянии МКК/МКА </t>
  </si>
  <si>
    <t>на данную отчетную дату.</t>
  </si>
  <si>
    <t>1. Руководитель исполнительного органа</t>
  </si>
  <si>
    <t xml:space="preserve">    (подпись)</t>
  </si>
  <si>
    <t>(ф.и.о.)</t>
  </si>
  <si>
    <t>2. Главный бухгалтер</t>
  </si>
  <si>
    <t>3. Внешний аудитор</t>
  </si>
  <si>
    <t>(ссылка на N и дату заключения)</t>
  </si>
  <si>
    <t>Лицо, ответственное за составление отчета</t>
  </si>
  <si>
    <t>Должность</t>
  </si>
  <si>
    <t>Фамилия</t>
  </si>
  <si>
    <t>Подпись</t>
  </si>
  <si>
    <t>Дата регистрации</t>
  </si>
  <si>
    <t>Дата поступления на рассмотрение</t>
  </si>
  <si>
    <t>Дата завершения проверки</t>
  </si>
  <si>
    <t>ФИО</t>
  </si>
  <si>
    <t>Место работы</t>
  </si>
  <si>
    <t>Телефон</t>
  </si>
  <si>
    <t>Образец подписи</t>
  </si>
  <si>
    <t>Руководитель исполнительного органа:   Фамилия:___________      Подпись: ______________</t>
  </si>
  <si>
    <t>1. Главный бухгалтеp</t>
  </si>
  <si>
    <t xml:space="preserve">а) имя и фамилия </t>
  </si>
  <si>
    <t xml:space="preserve">б) должность       </t>
  </si>
  <si>
    <t xml:space="preserve">в) телефон        </t>
  </si>
  <si>
    <t>г) образец подписи</t>
  </si>
  <si>
    <t xml:space="preserve">а) имя и фамилия     </t>
  </si>
  <si>
    <t>3. Руководитель службы/отдела внутреннего аудита</t>
  </si>
  <si>
    <t>Руководитель исполнительного органа:   Фамилия:___________      Подпись: ________</t>
  </si>
  <si>
    <t>  </t>
  </si>
  <si>
    <t xml:space="preserve">1. Полное наименование  </t>
  </si>
  <si>
    <t xml:space="preserve">   отчитывающегося учреждения                                   </t>
  </si>
  <si>
    <t xml:space="preserve">    </t>
  </si>
  <si>
    <t>2. Адpес :</t>
  </si>
  <si>
    <t xml:space="preserve"> а) гоpод</t>
  </si>
  <si>
    <t xml:space="preserve"> б) улица, номеp дома</t>
  </si>
  <si>
    <t xml:space="preserve"> в) почтовый индекс</t>
  </si>
  <si>
    <t xml:space="preserve">3. Официально объявленная связь:      </t>
  </si>
  <si>
    <t xml:space="preserve"> а) телефон</t>
  </si>
  <si>
    <t xml:space="preserve"> б) факс</t>
  </si>
  <si>
    <t xml:space="preserve"> в) электронная почта                    </t>
  </si>
  <si>
    <t>Руководитель исполнительного органа:             Фамилия:___________      Подпись: ______________</t>
  </si>
  <si>
    <t>Наименование</t>
  </si>
  <si>
    <t>№ п/п</t>
  </si>
  <si>
    <t>в т.ч. по срокам</t>
  </si>
  <si>
    <t>до 30 дней</t>
  </si>
  <si>
    <t>от 30 до 90 дней</t>
  </si>
  <si>
    <t>от 90 до 180 дней</t>
  </si>
  <si>
    <t>от 180 до 365 дней</t>
  </si>
  <si>
    <t>от 1 года до 2 лет</t>
  </si>
  <si>
    <t>от 2 лет до 3 лет</t>
  </si>
  <si>
    <t>от 3 лет до 5 лет</t>
  </si>
  <si>
    <t>свыше 5 лет</t>
  </si>
  <si>
    <t>Торговля и коммерция</t>
  </si>
  <si>
    <t xml:space="preserve">Услуги  </t>
  </si>
  <si>
    <t>Прочие</t>
  </si>
  <si>
    <t>№ п.п.</t>
  </si>
  <si>
    <t>Общие данные</t>
  </si>
  <si>
    <t>Текущая задолженность</t>
  </si>
  <si>
    <t>Цель</t>
  </si>
  <si>
    <t>Основной долг</t>
  </si>
  <si>
    <t>Пени</t>
  </si>
  <si>
    <t>Сумма</t>
  </si>
  <si>
    <t>№п/п</t>
  </si>
  <si>
    <t>Промышленность, из них:</t>
  </si>
  <si>
    <t>юридические лица</t>
  </si>
  <si>
    <t>физические лица</t>
  </si>
  <si>
    <t>Сельское хозяйство, в т.ч:</t>
  </si>
  <si>
    <t>- на растениеводство, из них:</t>
  </si>
  <si>
    <t>- на животноводство, из них:</t>
  </si>
  <si>
    <t>Заготовка и переработка, из них:</t>
  </si>
  <si>
    <t>Торговля и коммерция, из них:</t>
  </si>
  <si>
    <t>Услуги, из них:</t>
  </si>
  <si>
    <t>Транспорт, из них:</t>
  </si>
  <si>
    <t xml:space="preserve">Инвестиции и финансовое участие </t>
  </si>
  <si>
    <t xml:space="preserve">Остаток на конец отчетного периода </t>
  </si>
  <si>
    <t xml:space="preserve">Остаток на начало отчетного периода </t>
  </si>
  <si>
    <t xml:space="preserve">Наименование статьи </t>
  </si>
  <si>
    <t>Количество операций</t>
  </si>
  <si>
    <t xml:space="preserve">Вид операций </t>
  </si>
  <si>
    <t xml:space="preserve">Наименование банка </t>
  </si>
  <si>
    <t>3. Фонд заработной платы (включая материальную помощь и социальные льготы), тыс. сом</t>
  </si>
  <si>
    <t>2. Численность работников, принимаемая для исчисления средней заработной платы и других средних величин, человек</t>
  </si>
  <si>
    <t>1. Списочная численность работников (без совместителей), человек</t>
  </si>
  <si>
    <t>За отчетный период</t>
  </si>
  <si>
    <t>Наименование показателей</t>
  </si>
  <si>
    <t>Юридические лица</t>
  </si>
  <si>
    <t>Женщины</t>
  </si>
  <si>
    <t>Мужчины</t>
  </si>
  <si>
    <t>ВСЕГО</t>
  </si>
  <si>
    <t xml:space="preserve">на начальный баланс </t>
  </si>
  <si>
    <t xml:space="preserve">на остаток  </t>
  </si>
  <si>
    <t>макс.</t>
  </si>
  <si>
    <t>мин.</t>
  </si>
  <si>
    <t xml:space="preserve">Метод начисления </t>
  </si>
  <si>
    <t>Сроки</t>
  </si>
  <si>
    <t>Название продукта</t>
  </si>
  <si>
    <t>Субординированные долговые обязательства</t>
  </si>
  <si>
    <t>Кредитор</t>
  </si>
  <si>
    <t>Сумма полученных средств</t>
  </si>
  <si>
    <t>Отчитывающееся</t>
  </si>
  <si>
    <t>/укажите наименование МКК/МКА крупными печатными буквами/</t>
  </si>
  <si>
    <t>Периодичность: - квартальный; -годовой; - корректировка</t>
  </si>
  <si>
    <t xml:space="preserve">Расчетные счета </t>
  </si>
  <si>
    <t>Наименование предприятия (например: банк и т.д.)</t>
  </si>
  <si>
    <t>По состоянию на:</t>
  </si>
  <si>
    <t>____________________________________________</t>
  </si>
  <si>
    <t>______________</t>
  </si>
  <si>
    <t>Ф.И.О.</t>
  </si>
  <si>
    <t>подпись</t>
  </si>
  <si>
    <t>М.П.</t>
  </si>
  <si>
    <t xml:space="preserve">Коэффициент погашения </t>
  </si>
  <si>
    <t>Руководитель исполнительного органа</t>
  </si>
  <si>
    <t xml:space="preserve">Главный бухгалтер  </t>
  </si>
  <si>
    <t>Финансирование, предоставленное клиентам</t>
  </si>
  <si>
    <t>Финансирование, полученное от банков Кыргызской Республики</t>
  </si>
  <si>
    <t>Финансирование, полученное  от международных финансовых организаций и доноров</t>
  </si>
  <si>
    <t>Обязательства перед государственными органами власти</t>
  </si>
  <si>
    <t>Доходы, полученные по операциям</t>
  </si>
  <si>
    <t>Расходы, понесенные по операциям</t>
  </si>
  <si>
    <t>Доходы по денежным средствам, размещенным на счетах в коммерческих банках</t>
  </si>
  <si>
    <t>Прочие доходы по операциям</t>
  </si>
  <si>
    <t>Чистый  доход, полученный по операциям</t>
  </si>
  <si>
    <t>Прочие доходы</t>
  </si>
  <si>
    <t xml:space="preserve">Всего: </t>
  </si>
  <si>
    <t>Всего:</t>
  </si>
  <si>
    <t xml:space="preserve">Сумма </t>
  </si>
  <si>
    <t>выдано  за отчетный период</t>
  </si>
  <si>
    <t xml:space="preserve">Количество  </t>
  </si>
  <si>
    <t xml:space="preserve">Всего </t>
  </si>
  <si>
    <t>По договору финансирования</t>
  </si>
  <si>
    <t>Денежные средства на счетах в банках и финансовых организациях, включая банки</t>
  </si>
  <si>
    <t xml:space="preserve">Увеличение денежных средств на счетах или инвестиций в течении отчетного периода </t>
  </si>
  <si>
    <t xml:space="preserve">Уменьшение денежных средств на счетах или инвестиций в течении отчетного периода </t>
  </si>
  <si>
    <t>Сумма финансирования на одного клиента</t>
  </si>
  <si>
    <t>Другие</t>
  </si>
  <si>
    <t>В т.ч. за отчетный период</t>
  </si>
  <si>
    <t xml:space="preserve">Физические лица </t>
  </si>
  <si>
    <t xml:space="preserve">Другие </t>
  </si>
  <si>
    <t>Срок финансирования (от # до # месяцев)</t>
  </si>
  <si>
    <t>Максимальный размер финансирования</t>
  </si>
  <si>
    <t>Минимальный размер финансирования</t>
  </si>
  <si>
    <t>Средний размер финансирования</t>
  </si>
  <si>
    <t>Физические лица</t>
  </si>
  <si>
    <t xml:space="preserve">Отрасли </t>
  </si>
  <si>
    <t xml:space="preserve">Краткое описание проблемы клиента </t>
  </si>
  <si>
    <t>Количество клиентов</t>
  </si>
  <si>
    <t>Прочее, из них:</t>
  </si>
  <si>
    <t>Потребительское финансирование, из них:</t>
  </si>
  <si>
    <t>Объем предоставленного финансирования за отчетный квартал</t>
  </si>
  <si>
    <t>Количество предоставленного финансирования за отчетный квартал</t>
  </si>
  <si>
    <t>Всего, из них:</t>
  </si>
  <si>
    <t>Групповое финансирование без залога</t>
  </si>
  <si>
    <t>Групповое финансирование под залог</t>
  </si>
  <si>
    <t>Индивидуальное финансирование без залога</t>
  </si>
  <si>
    <t>Индивидуальное финансирование под залог</t>
  </si>
  <si>
    <t>Количество клиентов по предоставленному финансированию за отчетный период</t>
  </si>
  <si>
    <t>Прочая собственность, всего (а+б)</t>
  </si>
  <si>
    <t>Доходы по финансированию, предоставленному  клиентам</t>
  </si>
  <si>
    <t>Всего активов в статусе неначисления</t>
  </si>
  <si>
    <t>4. Веб-сайт МКК и МКА в Интернете</t>
  </si>
  <si>
    <t>5. Персонал МКК и МКА</t>
  </si>
  <si>
    <t>А. Активы</t>
  </si>
  <si>
    <t>Раздел 1. Регулятивный отчет о финансовом состоянии</t>
  </si>
  <si>
    <t>а) по договору ограниченная мудараба</t>
  </si>
  <si>
    <t>б) по договору не ограниченная мудараба</t>
  </si>
  <si>
    <t>в) по договору кард хасан</t>
  </si>
  <si>
    <t>б) прибыль/убытки текущего года</t>
  </si>
  <si>
    <t>а) прибыль/убытки прошлых лет</t>
  </si>
  <si>
    <t>Дополнительный капитал, внесенный физическими и юридическими лицами</t>
  </si>
  <si>
    <t>Б. Обязательства и капитал</t>
  </si>
  <si>
    <t>Совет директоров</t>
  </si>
  <si>
    <t>Правление</t>
  </si>
  <si>
    <t>Сведения о членах Шариатского совета</t>
  </si>
  <si>
    <t xml:space="preserve">  МКК и МКА</t>
  </si>
  <si>
    <t xml:space="preserve">Общий РППУ по финансированию </t>
  </si>
  <si>
    <t>В. Забалансовые обязательства</t>
  </si>
  <si>
    <t>Обязательства по покупке активов</t>
  </si>
  <si>
    <t>Прочие забалансовые обязательства</t>
  </si>
  <si>
    <t>Всего забалансовых обязательств</t>
  </si>
  <si>
    <t>Обязательства на предоставление финансирования</t>
  </si>
  <si>
    <t>Расходы на РППУ</t>
  </si>
  <si>
    <t>Нормальные активы</t>
  </si>
  <si>
    <t>Активы под наблюдением</t>
  </si>
  <si>
    <t>Валютные операции</t>
  </si>
  <si>
    <t xml:space="preserve">и) физические лица </t>
  </si>
  <si>
    <t xml:space="preserve">к) другие </t>
  </si>
  <si>
    <t>Метод финансирования</t>
  </si>
  <si>
    <t>Сумма финансирования</t>
  </si>
  <si>
    <t>Дата погашения</t>
  </si>
  <si>
    <t>Дата выдачи</t>
  </si>
  <si>
    <t>Раздел 6. Раскрытия</t>
  </si>
  <si>
    <t>Причина реструктуризации</t>
  </si>
  <si>
    <t>дата погашения</t>
  </si>
  <si>
    <t>Дата реструктуризации</t>
  </si>
  <si>
    <t>Срок</t>
  </si>
  <si>
    <t>Сумма предоставленного финансирования</t>
  </si>
  <si>
    <t xml:space="preserve">По дополнительному соглашению </t>
  </si>
  <si>
    <t>Основная сумма</t>
  </si>
  <si>
    <t>сумма финансирования</t>
  </si>
  <si>
    <t>Наименование операции</t>
  </si>
  <si>
    <t>Остаток средств</t>
  </si>
  <si>
    <t>Валюта</t>
  </si>
  <si>
    <t>Прочие условия</t>
  </si>
  <si>
    <t>Кол-во жалоб клиентов</t>
  </si>
  <si>
    <t>Кол-во сделок финансирования</t>
  </si>
  <si>
    <t>Количество жалоб клиентов</t>
  </si>
  <si>
    <t>Остаток  полученных средств</t>
  </si>
  <si>
    <t>Срок, на который предоставлены средства</t>
  </si>
  <si>
    <t>Условия</t>
  </si>
  <si>
    <t>Государственные ценные бумаги</t>
  </si>
  <si>
    <t>Уставный капитал (простые акции)</t>
  </si>
  <si>
    <t>Доходы/убытки от курсовой разницы</t>
  </si>
  <si>
    <t>Доход/дивиденды от вложений в капитал и акции, в т.ч. в  дочерние и ассоциированные компании</t>
  </si>
  <si>
    <t>Раздел 3. Информация об активах</t>
  </si>
  <si>
    <t xml:space="preserve">2. Инвестиции </t>
  </si>
  <si>
    <t>3. Финансирование, предоставленное клиентам</t>
  </si>
  <si>
    <t>а) государственные казначейские векселя</t>
  </si>
  <si>
    <t>б) государственные казначейские облигации</t>
  </si>
  <si>
    <t>а) недвижимое имущество</t>
  </si>
  <si>
    <t>б) движимое имущество</t>
  </si>
  <si>
    <t xml:space="preserve">Активы/инвентарь для последующей передачи клиентам: </t>
  </si>
  <si>
    <t>Г. Расшифровка прочих активов и прочих обязательств </t>
  </si>
  <si>
    <t xml:space="preserve">    б) предоплата выплаченная </t>
  </si>
  <si>
    <t xml:space="preserve">    в) невыясненные дебиторские суммы  </t>
  </si>
  <si>
    <t>Прочие активы  </t>
  </si>
  <si>
    <t>Специальный РППУ на прочие активы </t>
  </si>
  <si>
    <t>Чистые прочие активы </t>
  </si>
  <si>
    <t>Прочие обязательства </t>
  </si>
  <si>
    <t xml:space="preserve">    г) другие прочие активы </t>
  </si>
  <si>
    <t>тыс.сом</t>
  </si>
  <si>
    <t>ДСП</t>
  </si>
  <si>
    <t>Объем фактического погашения за отчетный квартал</t>
  </si>
  <si>
    <t>Подраздел 3 Б. Методы финансирования</t>
  </si>
  <si>
    <t>Подгаздел 3 Г.  Информация по предоставленному финансированию</t>
  </si>
  <si>
    <t>Подраздел 3 Д.  Информация по проблемным клиентам</t>
  </si>
  <si>
    <t>Подраздел 3 Е. Информация о параллельном финансировании</t>
  </si>
  <si>
    <t>Подраздел 3 Ж. Информация по объемам предоставленного финансирования в разрезе отраслей и по регионам                                                                                                                                                                                                                                                                                                                                                                                                                                                                                  тыс.сом</t>
  </si>
  <si>
    <t>Подраздел 3. З. Реструктуризированные активы, несущие в себе кредитный риск</t>
  </si>
  <si>
    <t>Подраздел 6 А. Обязательства</t>
  </si>
  <si>
    <t>Подраздел Б.Информация по условиям финансирования</t>
  </si>
  <si>
    <t>Подраздел 6 Г. О персонале МКК/МКА</t>
  </si>
  <si>
    <t>Раздел 2. Отчет о совокупном доходе</t>
  </si>
  <si>
    <t>Информация по реструктуризированным активам</t>
  </si>
  <si>
    <t>б) по договору неограниченная мудараба</t>
  </si>
  <si>
    <t xml:space="preserve">в) по договору шарика/мушарака                                              </t>
  </si>
  <si>
    <t>минимальный</t>
  </si>
  <si>
    <t>максимальный</t>
  </si>
  <si>
    <t>Базовая информация   о  МКК и МКА</t>
  </si>
  <si>
    <t>Сомнительные</t>
  </si>
  <si>
    <t>Подраздел 3 И.     Анализ чувствительности активов и обязательств к изменению ставок  доходности (ГЭП_анализ)</t>
  </si>
  <si>
    <t>Тыс. сом</t>
  </si>
  <si>
    <t>Дней до срока погашения/Возможность переоценки</t>
  </si>
  <si>
    <t>Немедленные</t>
  </si>
  <si>
    <t>1-30 дней</t>
  </si>
  <si>
    <t>31-90 дней</t>
  </si>
  <si>
    <t>91-180 дней</t>
  </si>
  <si>
    <t>181-365 дней</t>
  </si>
  <si>
    <t xml:space="preserve">от 1 до 3 лет </t>
  </si>
  <si>
    <t xml:space="preserve">более 3 лет  </t>
  </si>
  <si>
    <t>АКТИВЫ</t>
  </si>
  <si>
    <t>1. Расчетные счета в других банках</t>
  </si>
  <si>
    <t xml:space="preserve">       в т. ч. в иностранной валюте</t>
  </si>
  <si>
    <t>2. Счета в других банках</t>
  </si>
  <si>
    <t>3. Финансирование другим клиентам</t>
  </si>
  <si>
    <t>5. Другие активы, чувствительные к изменениям  ставок доходности на рынке</t>
  </si>
  <si>
    <t>6. Всего активов, чувствительных к изменениям ставок доходности на рынке</t>
  </si>
  <si>
    <t>И.   Анализ чувствительности активов и обязательств к изменению ставок  доходности (ГЭП_анализ)</t>
  </si>
  <si>
    <t>ОБЯЗАТЕЛЬСТВА</t>
  </si>
  <si>
    <t xml:space="preserve"> а) от банков КР;</t>
  </si>
  <si>
    <t>в) от  международных финансовых организаций и доноров</t>
  </si>
  <si>
    <t>д) от органов государственной власти</t>
  </si>
  <si>
    <t>Подраздел 3 К.     Сроки погашения активов/обязательств</t>
  </si>
  <si>
    <t>К.   Сроки погашения активов/обязательств</t>
  </si>
  <si>
    <t>Расходы, понесенные по полученному финансированию</t>
  </si>
  <si>
    <t>Операционные расходы и расходы на благотворительность</t>
  </si>
  <si>
    <t xml:space="preserve">Доходы по прочим операциям </t>
  </si>
  <si>
    <t xml:space="preserve">    а) доход, начисленный клиентам к выплате </t>
  </si>
  <si>
    <t>Прочее</t>
  </si>
  <si>
    <t>Информация по проблемным клиентам</t>
  </si>
  <si>
    <t>Средневзвешенная наценка/доход, на конец отчетного периода, в  %</t>
  </si>
  <si>
    <t>г) по договору мурабаха</t>
  </si>
  <si>
    <t>е) по договору  салам</t>
  </si>
  <si>
    <t xml:space="preserve">    б) отсроченный доход (наценка ) по операциям мурабаха и салам</t>
  </si>
  <si>
    <t xml:space="preserve">    в) налоги к выплате </t>
  </si>
  <si>
    <t xml:space="preserve">    г) невыясненная кредиторская задолженность </t>
  </si>
  <si>
    <t xml:space="preserve">    д) дивиденды к выплате</t>
  </si>
  <si>
    <t xml:space="preserve">    е) другие прочие обязательства  </t>
  </si>
  <si>
    <t>Расходы на закят и благотворительность</t>
  </si>
  <si>
    <t xml:space="preserve">з) строительство и покупка недвижимости (жилья) </t>
  </si>
  <si>
    <t>Подраздел 3В. Разбивка портфеля по финансированию по отраслям и регионам</t>
  </si>
  <si>
    <t>% от общего портфеля по финансированию</t>
  </si>
  <si>
    <t>Строительство и покупка недвижимости (жилья)</t>
  </si>
  <si>
    <t>Средневзвешенная наценка/доход на конец отчетного периода, в  %</t>
  </si>
  <si>
    <t>Наценка/доход, в %</t>
  </si>
  <si>
    <t>В. О клиентах МКК/МКА</t>
  </si>
  <si>
    <t>Количество клиентов  по остатку портфеля по финансированию на отчетную дату</t>
  </si>
  <si>
    <t>д) по договору иджара/иджара мунтахийя биттамлик</t>
  </si>
  <si>
    <t>ж) по договору кард хасан</t>
  </si>
  <si>
    <t>а)  недвижимость клиента, принятая в погашение полученного финансирования</t>
  </si>
  <si>
    <t>б) прочая собственность клиента, принятая в погашение предоставленного финансирования</t>
  </si>
  <si>
    <t xml:space="preserve">Чистый  доход, полученный по операциям, после отчислений в РППУ </t>
  </si>
  <si>
    <t>Остаток  портфеля по финансированию на конец отчетного квартала</t>
  </si>
  <si>
    <t>Остаток  портфеля по финансированию на начало отчетного квартала</t>
  </si>
  <si>
    <t>Строительство и покупка недвижимости (жилья), из них:</t>
  </si>
  <si>
    <t>Наценка/расходы, в %</t>
  </si>
  <si>
    <t>Наценка/расходы по привлеченному финансированию, в %</t>
  </si>
  <si>
    <t>Наценка/доход, на конец отчетного периода, в %</t>
  </si>
  <si>
    <t xml:space="preserve">Наценка/доход, на конец отчетного периода,  в % </t>
  </si>
  <si>
    <t>Наценка/доход на конец отчетного периода, в %</t>
  </si>
  <si>
    <t>Всего финансирования (5+6-7)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</si>
  <si>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</si>
  <si>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</si>
  <si>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</si>
  <si>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</si>
  <si>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</si>
  <si>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</si>
  <si>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</si>
  <si>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</si>
  <si>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</si>
  <si>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</si>
  <si>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</si>
  <si>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</si>
  <si>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Действия МФО по возврату выданного финансирования (намерение)</t>
  </si>
  <si>
    <t xml:space="preserve">    а) доход, начисленный к получению МКК и МКА</t>
  </si>
  <si>
    <t>Расходы на формирование резерва на потенциальные потери и убытки (не от операций финансирования)</t>
  </si>
  <si>
    <t>Доходы по агентским операциям</t>
  </si>
  <si>
    <t xml:space="preserve">Чистый операционный доход (убыток) </t>
  </si>
  <si>
    <t>Такафул</t>
  </si>
  <si>
    <t xml:space="preserve">Налоги </t>
  </si>
  <si>
    <t>Наименование организации/Ф.И.О. клиента</t>
  </si>
  <si>
    <t xml:space="preserve"> Адрес организации/Место жительства клиента</t>
  </si>
  <si>
    <t>7. Финансирование полученное:</t>
  </si>
  <si>
    <t>8. Другие обязательства, чувствительные к изменениям  ставок доходности</t>
  </si>
  <si>
    <t>9. Всего обязательств, чувствительных к изменениям  ставок доходности</t>
  </si>
  <si>
    <t>10. Разрыв</t>
  </si>
  <si>
    <t>11. Кумулятивный разрыв</t>
  </si>
  <si>
    <t>по г. Бишкек</t>
  </si>
  <si>
    <t>по Ошской облоасти</t>
  </si>
  <si>
    <t>Сведения о членах Совета директоров, Правления, Шариатского совета и основных учредителях (акционерах) МКК/МКА</t>
  </si>
  <si>
    <t>Основные учредители (акционеры) МКК/МКА</t>
  </si>
  <si>
    <t xml:space="preserve">Средства, заимствованные МКК от юридических лиц и учредителей (акционеров) </t>
  </si>
  <si>
    <t>а) средства, заимствованные МКК от учредителей (акционеров) – физических лиц</t>
  </si>
  <si>
    <t>б) средства, заимствованные МКК от учредителей (акционеров) – юридических лиц</t>
  </si>
  <si>
    <t xml:space="preserve"> Раздел 7. Сведения о соблюдении экономических нормативов</t>
  </si>
  <si>
    <t>Наименование экономических нормативов и требований</t>
  </si>
  <si>
    <t>Обозначение</t>
  </si>
  <si>
    <t>Расчет норматива</t>
  </si>
  <si>
    <t>Фактическое значение норматива</t>
  </si>
  <si>
    <t>Установленное значение норматива</t>
  </si>
  <si>
    <t>Отклонение от установленного норматива</t>
  </si>
  <si>
    <t>ЭКОНОМИЧЕСКИЕ НОРМАТИВЫ ДЛЯ МКК</t>
  </si>
  <si>
    <t>Норматив адекватности капитала МКК</t>
  </si>
  <si>
    <t xml:space="preserve">M2 </t>
  </si>
  <si>
    <t xml:space="preserve">не менее 15% </t>
  </si>
  <si>
    <t>8_1</t>
  </si>
  <si>
    <t xml:space="preserve"> Финансирование полученное</t>
  </si>
  <si>
    <t>б) от  международных  донорских организаций</t>
  </si>
  <si>
    <t>в) из других источников финансирования</t>
  </si>
  <si>
    <t>2. Субординированные долговые обязательства</t>
  </si>
  <si>
    <t>3. Средства, заимствованные МКК от юридических лиц и учредителей (акционеров)</t>
  </si>
  <si>
    <t xml:space="preserve">а) Средства заимствованные МКК от учредителей (акционеров)– 
физических лиц 
</t>
  </si>
  <si>
    <t>б) Средства заимствованные МКК от учредителей (акционеров)– юридических лиц</t>
  </si>
  <si>
    <t xml:space="preserve">5. Прочие </t>
  </si>
  <si>
    <t>Условие</t>
  </si>
  <si>
    <t>Подраздел 6 Ж. Финансирование, предоставленное учредителями/акционерами/участниками</t>
  </si>
  <si>
    <t>4. Прочие активы, подлежащие классификации</t>
  </si>
  <si>
    <t xml:space="preserve">5. ВСЕГО: </t>
  </si>
  <si>
    <t>Коэффициент доходности на конец отчетного периода, в %</t>
  </si>
  <si>
    <t>Коэффициент доходности, в %</t>
  </si>
  <si>
    <t>Средневзвешенный коэффициент доходности на конец отчетного периода, в %</t>
  </si>
  <si>
    <t>СК/СА*100%</t>
  </si>
  <si>
    <t xml:space="preserve">Коэффициент доходности на конец отчетного периода, в % </t>
  </si>
  <si>
    <r>
      <t xml:space="preserve">Финансирование, предоставленное </t>
    </r>
    <r>
      <rPr>
        <sz val="10"/>
        <color indexed="10"/>
        <rFont val="Times New Roman"/>
        <family val="1"/>
      </rPr>
      <t>ФКО</t>
    </r>
  </si>
  <si>
    <r>
      <t xml:space="preserve">Денежные средства на счетах в других банках и </t>
    </r>
    <r>
      <rPr>
        <sz val="10"/>
        <color indexed="10"/>
        <rFont val="Times New Roman"/>
        <family val="1"/>
      </rPr>
      <t>финансово-кредитных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организациях,</t>
    </r>
    <r>
      <rPr>
        <sz val="10"/>
        <rFont val="Times New Roman"/>
        <family val="1"/>
      </rPr>
      <t xml:space="preserve"> в том числе:</t>
    </r>
  </si>
  <si>
    <r>
      <t xml:space="preserve">Доходы по финансированию, предоставленному  </t>
    </r>
    <r>
      <rPr>
        <sz val="10"/>
        <color indexed="10"/>
        <rFont val="Times New Roman"/>
        <family val="1"/>
      </rPr>
      <t>ФКО</t>
    </r>
  </si>
  <si>
    <r>
      <t xml:space="preserve">Финансирование </t>
    </r>
    <r>
      <rPr>
        <sz val="10"/>
        <color indexed="10"/>
        <rFont val="Times New Roman"/>
        <family val="1"/>
      </rPr>
      <t>ФКО</t>
    </r>
  </si>
  <si>
    <r>
      <t xml:space="preserve">Портфель по финансированию и клиенты, получившие параллельное финансирование в других </t>
    </r>
    <r>
      <rPr>
        <sz val="10"/>
        <color indexed="10"/>
        <rFont val="Times New Roman"/>
        <family val="1"/>
      </rPr>
      <t>ФКО</t>
    </r>
  </si>
  <si>
    <r>
      <t xml:space="preserve">Финансирование </t>
    </r>
    <r>
      <rPr>
        <sz val="8"/>
        <color indexed="10"/>
        <rFont val="Times New Roman"/>
        <family val="1"/>
      </rPr>
      <t>ФКО</t>
    </r>
    <r>
      <rPr>
        <sz val="8"/>
        <rFont val="Times New Roman"/>
        <family val="1"/>
      </rPr>
      <t>:</t>
    </r>
  </si>
  <si>
    <r>
      <t xml:space="preserve">4. Финансирование </t>
    </r>
    <r>
      <rPr>
        <sz val="10"/>
        <color indexed="10"/>
        <rFont val="Times New Roman"/>
        <family val="1"/>
      </rPr>
      <t>ФКО</t>
    </r>
  </si>
  <si>
    <r>
      <t xml:space="preserve"> б) от других </t>
    </r>
    <r>
      <rPr>
        <sz val="10"/>
        <color indexed="10"/>
        <rFont val="Times New Roman"/>
        <family val="1"/>
      </rPr>
      <t>ФКО</t>
    </r>
    <r>
      <rPr>
        <sz val="10"/>
        <rFont val="Times New Roman"/>
        <family val="1"/>
      </rPr>
      <t xml:space="preserve"> КР</t>
    </r>
  </si>
  <si>
    <r>
      <t xml:space="preserve">г) от международных </t>
    </r>
    <r>
      <rPr>
        <sz val="10"/>
        <color indexed="10"/>
        <rFont val="Times New Roman"/>
        <family val="1"/>
      </rPr>
      <t>ФКО</t>
    </r>
  </si>
  <si>
    <r>
      <t xml:space="preserve">а) от банков и других </t>
    </r>
    <r>
      <rPr>
        <sz val="10"/>
        <color indexed="10"/>
        <rFont val="Times New Roman"/>
        <family val="1"/>
      </rPr>
      <t>ФКО</t>
    </r>
    <r>
      <rPr>
        <sz val="10"/>
        <rFont val="Times New Roman"/>
        <family val="1"/>
      </rPr>
      <t xml:space="preserve"> КР</t>
    </r>
  </si>
  <si>
    <r>
      <t xml:space="preserve">Справочно: </t>
    </r>
    <r>
      <rPr>
        <sz val="10"/>
        <color indexed="10"/>
        <rFont val="Times New Roman"/>
        <family val="1"/>
      </rPr>
      <t xml:space="preserve">реструктуризированные </t>
    </r>
    <r>
      <rPr>
        <sz val="10"/>
        <rFont val="Times New Roman"/>
        <family val="1"/>
      </rPr>
      <t xml:space="preserve">активы, всего </t>
    </r>
    <r>
      <rPr>
        <sz val="10"/>
        <color indexed="10"/>
        <rFont val="Times New Roman"/>
        <family val="1"/>
      </rPr>
      <t>(количество)</t>
    </r>
  </si>
  <si>
    <t>Соответствующее структурное</t>
  </si>
  <si>
    <t>подразделение</t>
  </si>
  <si>
    <t>Только для заполнения сотрудниками соответствующего структурного подразделения</t>
  </si>
  <si>
    <t xml:space="preserve">Финансирование, полученное  от других ФКО  Кыргызской Республики 
</t>
  </si>
  <si>
    <t>Финансирование, полученное от  международных ФКО</t>
  </si>
  <si>
    <t>Реструктуризированные активы</t>
  </si>
  <si>
    <t>1. Финансирование и другие операции  с банками и финансово-кредитными организациями</t>
  </si>
  <si>
    <t>a) расчетные и другие счета в банках и финансово-кредитных организациях</t>
  </si>
  <si>
    <t>б) финансирование, предоставленное финансово-кредитным организациям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</si>
</sst>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_р_._-;\-* #,##0_р_._-;_-* &quot;-&quot;??_р_._-;_-@_-"/>
    <numFmt numFmtId="175" formatCode="_(* #,##0.00_);_(* \(#,##0.00\);_(* &quot;-&quot;??_);_(@_)"/>
    <numFmt numFmtId="176" formatCode="[$-409]mmmm&quot; &quot;d\,&quot; &quot;yyyy;@"/>
    <numFmt numFmtId="177" formatCode="[$-F800]dddd\,&quot; &quot;mmmm&quot; &quot;dd\,&quot; &quot;yyyy"/>
    <numFmt numFmtId="178" formatCode="#,##0_ ;\-#,##0\ "/>
    <numFmt numFmtId="179" formatCode="[$-F800]dddd\,\ mmmm\ dd\,\ yyyy"/>
    <numFmt numFmtId="180" formatCode="mmm/yyyy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6"/>
      <name val="Times New Roman"/>
      <family val="1"/>
    </font>
    <font>
      <sz val="34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sz val="9"/>
      <name val="Times New Roman Cyr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 Cyr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 Cyr"/>
      <family val="0"/>
    </font>
    <font>
      <sz val="10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42"/>
      <name val="Times New Roman"/>
      <family val="1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CFFCC"/>
      <name val="Times New Roman"/>
      <family val="1"/>
    </font>
    <font>
      <sz val="10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CCCC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>
        <color indexed="60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>
        <color indexed="60"/>
      </top>
      <bottom style="thin"/>
    </border>
    <border>
      <left style="thin"/>
      <right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 style="medium"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/>
      <right/>
      <top style="medium"/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/>
      <bottom style="medium"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</borders>
  <cellStyleXfs count="1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12" borderId="0" applyNumberFormat="0" applyBorder="0" applyAlignment="0" applyProtection="0"/>
    <xf numFmtId="0" fontId="53" fillId="20" borderId="0" applyNumberFormat="0" applyBorder="0" applyAlignment="0" applyProtection="0"/>
    <xf numFmtId="0" fontId="53" fillId="25" borderId="0" applyNumberFormat="0" applyBorder="0" applyAlignment="0" applyProtection="0"/>
    <xf numFmtId="0" fontId="53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9" borderId="0" applyNumberFormat="0" applyBorder="0" applyAlignment="0" applyProtection="0"/>
    <xf numFmtId="0" fontId="15" fillId="3" borderId="0" applyNumberFormat="0" applyBorder="0" applyAlignment="0" applyProtection="0"/>
    <xf numFmtId="0" fontId="16" fillId="30" borderId="1" applyNumberFormat="0" applyAlignment="0" applyProtection="0"/>
    <xf numFmtId="0" fontId="17" fillId="31" borderId="2" applyNumberFormat="0" applyAlignment="0" applyProtection="0"/>
    <xf numFmtId="171" fontId="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8" fillId="0" borderId="0" applyFont="0" applyFill="0" applyBorder="0" applyAlignment="0" applyProtection="0"/>
    <xf numFmtId="171" fontId="12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176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1" fillId="0" borderId="0">
      <alignment/>
      <protection/>
    </xf>
    <xf numFmtId="0" fontId="11" fillId="0" borderId="0">
      <alignment/>
      <protection/>
    </xf>
    <xf numFmtId="177" fontId="0" fillId="0" borderId="0">
      <alignment/>
      <protection/>
    </xf>
    <xf numFmtId="176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176" fontId="54" fillId="0" borderId="0">
      <alignment/>
      <protection/>
    </xf>
    <xf numFmtId="0" fontId="12" fillId="0" borderId="0">
      <alignment/>
      <protection/>
    </xf>
    <xf numFmtId="176" fontId="5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76" fontId="19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3" fillId="33" borderId="7" applyNumberFormat="0" applyFont="0" applyAlignment="0" applyProtection="0"/>
    <xf numFmtId="0" fontId="29" fillId="30" borderId="8" applyNumberFormat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5" fillId="40" borderId="10" applyNumberFormat="0" applyAlignment="0" applyProtection="0"/>
    <xf numFmtId="0" fontId="56" fillId="41" borderId="11" applyNumberFormat="0" applyAlignment="0" applyProtection="0"/>
    <xf numFmtId="0" fontId="57" fillId="41" borderId="10" applyNumberFormat="0" applyAlignment="0" applyProtection="0"/>
    <xf numFmtId="0" fontId="5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3" fillId="42" borderId="16" applyNumberFormat="0" applyAlignment="0" applyProtection="0"/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6" fillId="0" borderId="0" applyNumberFormat="0" applyFill="0" applyBorder="0" applyAlignment="0" applyProtection="0"/>
    <xf numFmtId="0" fontId="67" fillId="44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0" fontId="1" fillId="45" borderId="1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9" fillId="0" borderId="18" applyNumberFormat="0" applyFill="0" applyAlignment="0" applyProtection="0"/>
    <xf numFmtId="0" fontId="34" fillId="0" borderId="0">
      <alignment/>
      <protection/>
    </xf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1" fillId="46" borderId="0" applyNumberFormat="0" applyBorder="0" applyAlignment="0" applyProtection="0"/>
  </cellStyleXfs>
  <cellXfs count="523"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47" borderId="19" xfId="0" applyFont="1" applyFill="1" applyBorder="1" applyAlignment="1" applyProtection="1">
      <alignment vertical="center"/>
      <protection/>
    </xf>
    <xf numFmtId="0" fontId="7" fillId="47" borderId="0" xfId="0" applyFont="1" applyFill="1" applyBorder="1" applyAlignment="1" applyProtection="1">
      <alignment vertical="center"/>
      <protection/>
    </xf>
    <xf numFmtId="0" fontId="19" fillId="47" borderId="0" xfId="0" applyFont="1" applyFill="1" applyAlignment="1" applyProtection="1">
      <alignment/>
      <protection/>
    </xf>
    <xf numFmtId="0" fontId="3" fillId="47" borderId="20" xfId="0" applyNumberFormat="1" applyFont="1" applyFill="1" applyBorder="1" applyAlignment="1" applyProtection="1">
      <alignment horizontal="left" vertical="top" indent="6"/>
      <protection/>
    </xf>
    <xf numFmtId="0" fontId="3" fillId="47" borderId="20" xfId="0" applyNumberFormat="1" applyFont="1" applyFill="1" applyBorder="1" applyAlignment="1" applyProtection="1">
      <alignment horizontal="left" vertical="top" indent="7"/>
      <protection/>
    </xf>
    <xf numFmtId="0" fontId="9" fillId="47" borderId="20" xfId="0" applyNumberFormat="1" applyFont="1" applyFill="1" applyBorder="1" applyAlignment="1" applyProtection="1">
      <alignment horizontal="center"/>
      <protection/>
    </xf>
    <xf numFmtId="0" fontId="3" fillId="47" borderId="20" xfId="0" applyNumberFormat="1" applyFont="1" applyFill="1" applyBorder="1" applyAlignment="1" applyProtection="1">
      <alignment horizontal="left" indent="7"/>
      <protection/>
    </xf>
    <xf numFmtId="0" fontId="10" fillId="47" borderId="20" xfId="0" applyNumberFormat="1" applyFont="1" applyFill="1" applyBorder="1" applyAlignment="1" applyProtection="1">
      <alignment horizontal="center" vertical="center"/>
      <protection/>
    </xf>
    <xf numFmtId="0" fontId="3" fillId="47" borderId="20" xfId="0" applyNumberFormat="1" applyFont="1" applyFill="1" applyBorder="1" applyAlignment="1" applyProtection="1">
      <alignment horizontal="left" vertical="center" indent="7"/>
      <protection/>
    </xf>
    <xf numFmtId="0" fontId="41" fillId="47" borderId="20" xfId="147" applyFont="1" applyFill="1" applyBorder="1" applyAlignment="1" applyProtection="1">
      <alignment vertical="top" wrapText="1"/>
      <protection/>
    </xf>
    <xf numFmtId="0" fontId="4" fillId="47" borderId="20" xfId="0" applyFont="1" applyFill="1" applyBorder="1" applyAlignment="1" applyProtection="1">
      <alignment horizontal="left" wrapText="1"/>
      <protection/>
    </xf>
    <xf numFmtId="0" fontId="7" fillId="47" borderId="2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47" borderId="0" xfId="0" applyFont="1" applyFill="1" applyAlignment="1">
      <alignment vertical="center"/>
    </xf>
    <xf numFmtId="0" fontId="7" fillId="0" borderId="21" xfId="0" applyFont="1" applyBorder="1" applyAlignment="1" applyProtection="1">
      <alignment vertical="center"/>
      <protection/>
    </xf>
    <xf numFmtId="0" fontId="42" fillId="0" borderId="0" xfId="0" applyFont="1" applyAlignment="1">
      <alignment/>
    </xf>
    <xf numFmtId="0" fontId="4" fillId="47" borderId="0" xfId="161" applyFont="1" applyFill="1" applyProtection="1">
      <alignment/>
      <protection/>
    </xf>
    <xf numFmtId="0" fontId="4" fillId="47" borderId="0" xfId="161" applyFont="1" applyFill="1" applyAlignment="1" applyProtection="1">
      <alignment horizontal="center"/>
      <protection/>
    </xf>
    <xf numFmtId="0" fontId="4" fillId="47" borderId="0" xfId="161" applyFont="1" applyFill="1" applyBorder="1" applyProtection="1">
      <alignment/>
      <protection/>
    </xf>
    <xf numFmtId="0" fontId="4" fillId="47" borderId="0" xfId="161" applyFont="1" applyFill="1" applyAlignment="1" applyProtection="1">
      <alignment horizontal="center" vertical="center"/>
      <protection/>
    </xf>
    <xf numFmtId="0" fontId="4" fillId="47" borderId="0" xfId="0" applyFont="1" applyFill="1" applyAlignment="1" applyProtection="1">
      <alignment/>
      <protection/>
    </xf>
    <xf numFmtId="0" fontId="4" fillId="47" borderId="20" xfId="0" applyFont="1" applyFill="1" applyBorder="1" applyAlignment="1" applyProtection="1">
      <alignment horizontal="left" vertical="center" wrapText="1"/>
      <protection/>
    </xf>
    <xf numFmtId="0" fontId="4" fillId="47" borderId="22" xfId="0" applyFont="1" applyFill="1" applyBorder="1" applyAlignment="1" applyProtection="1">
      <alignment horizontal="left" vertical="center" wrapText="1"/>
      <protection/>
    </xf>
    <xf numFmtId="0" fontId="4" fillId="47" borderId="0" xfId="0" applyFont="1" applyFill="1" applyBorder="1" applyAlignment="1" applyProtection="1">
      <alignment/>
      <protection/>
    </xf>
    <xf numFmtId="0" fontId="7" fillId="47" borderId="0" xfId="0" applyFont="1" applyFill="1" applyAlignment="1">
      <alignment vertical="center" wrapText="1"/>
    </xf>
    <xf numFmtId="0" fontId="4" fillId="47" borderId="20" xfId="0" applyFont="1" applyFill="1" applyBorder="1" applyAlignment="1" applyProtection="1">
      <alignment wrapText="1"/>
      <protection/>
    </xf>
    <xf numFmtId="0" fontId="4" fillId="47" borderId="20" xfId="0" applyFont="1" applyFill="1" applyBorder="1" applyAlignment="1" applyProtection="1">
      <alignment/>
      <protection/>
    </xf>
    <xf numFmtId="0" fontId="4" fillId="47" borderId="20" xfId="0" applyFont="1" applyFill="1" applyBorder="1" applyAlignment="1" applyProtection="1">
      <alignment horizontal="right"/>
      <protection/>
    </xf>
    <xf numFmtId="0" fontId="4" fillId="47" borderId="0" xfId="0" applyFont="1" applyFill="1" applyBorder="1" applyAlignment="1" applyProtection="1">
      <alignment horizontal="left" vertical="center" wrapText="1"/>
      <protection/>
    </xf>
    <xf numFmtId="0" fontId="4" fillId="47" borderId="20" xfId="0" applyFont="1" applyFill="1" applyBorder="1" applyAlignment="1" applyProtection="1">
      <alignment vertical="center"/>
      <protection/>
    </xf>
    <xf numFmtId="0" fontId="13" fillId="47" borderId="0" xfId="0" applyFont="1" applyFill="1" applyAlignment="1" applyProtection="1">
      <alignment/>
      <protection/>
    </xf>
    <xf numFmtId="0" fontId="7" fillId="47" borderId="21" xfId="0" applyFont="1" applyFill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47" borderId="0" xfId="0" applyFont="1" applyFill="1" applyBorder="1" applyAlignment="1" applyProtection="1">
      <alignment horizontal="right" vertical="center"/>
      <protection/>
    </xf>
    <xf numFmtId="0" fontId="7" fillId="47" borderId="0" xfId="0" applyFont="1" applyFill="1" applyBorder="1" applyAlignment="1" applyProtection="1">
      <alignment horizontal="center" vertical="center"/>
      <protection/>
    </xf>
    <xf numFmtId="0" fontId="4" fillId="47" borderId="20" xfId="0" applyFont="1" applyFill="1" applyBorder="1" applyAlignment="1" applyProtection="1">
      <alignment vertical="center" wrapText="1"/>
      <protection/>
    </xf>
    <xf numFmtId="0" fontId="7" fillId="47" borderId="0" xfId="0" applyFont="1" applyFill="1" applyAlignment="1" applyProtection="1">
      <alignment/>
      <protection/>
    </xf>
    <xf numFmtId="0" fontId="7" fillId="47" borderId="0" xfId="0" applyFont="1" applyFill="1" applyAlignment="1" applyProtection="1">
      <alignment wrapText="1"/>
      <protection/>
    </xf>
    <xf numFmtId="4" fontId="7" fillId="47" borderId="0" xfId="0" applyNumberFormat="1" applyFont="1" applyFill="1" applyAlignment="1" applyProtection="1">
      <alignment/>
      <protection/>
    </xf>
    <xf numFmtId="0" fontId="7" fillId="47" borderId="0" xfId="0" applyFont="1" applyFill="1" applyAlignment="1" applyProtection="1">
      <alignment/>
      <protection/>
    </xf>
    <xf numFmtId="0" fontId="7" fillId="47" borderId="0" xfId="0" applyFont="1" applyFill="1" applyBorder="1" applyAlignment="1" applyProtection="1">
      <alignment/>
      <protection/>
    </xf>
    <xf numFmtId="0" fontId="36" fillId="47" borderId="0" xfId="0" applyFont="1" applyFill="1" applyAlignment="1" applyProtection="1">
      <alignment/>
      <protection/>
    </xf>
    <xf numFmtId="0" fontId="4" fillId="47" borderId="20" xfId="0" applyFont="1" applyFill="1" applyBorder="1" applyAlignment="1" applyProtection="1">
      <alignment horizontal="center" vertical="center"/>
      <protection/>
    </xf>
    <xf numFmtId="0" fontId="4" fillId="47" borderId="22" xfId="0" applyFont="1" applyFill="1" applyBorder="1" applyAlignment="1" applyProtection="1">
      <alignment horizontal="center" vertical="center"/>
      <protection/>
    </xf>
    <xf numFmtId="0" fontId="4" fillId="47" borderId="22" xfId="0" applyFont="1" applyFill="1" applyBorder="1" applyAlignment="1" applyProtection="1">
      <alignment horizontal="left" vertical="center"/>
      <protection/>
    </xf>
    <xf numFmtId="0" fontId="4" fillId="47" borderId="24" xfId="0" applyFont="1" applyFill="1" applyBorder="1" applyAlignment="1" applyProtection="1">
      <alignment horizontal="centerContinuous" vertical="center"/>
      <protection/>
    </xf>
    <xf numFmtId="0" fontId="4" fillId="47" borderId="22" xfId="0" applyFont="1" applyFill="1" applyBorder="1" applyAlignment="1" applyProtection="1">
      <alignment horizontal="centerContinuous" vertical="center"/>
      <protection/>
    </xf>
    <xf numFmtId="0" fontId="4" fillId="47" borderId="25" xfId="0" applyFont="1" applyFill="1" applyBorder="1" applyAlignment="1" applyProtection="1">
      <alignment horizontal="centerContinuous" vertical="center"/>
      <protection/>
    </xf>
    <xf numFmtId="1" fontId="4" fillId="47" borderId="20" xfId="0" applyNumberFormat="1" applyFont="1" applyFill="1" applyBorder="1" applyAlignment="1" applyProtection="1">
      <alignment horizontal="center"/>
      <protection/>
    </xf>
    <xf numFmtId="1" fontId="36" fillId="47" borderId="20" xfId="0" applyNumberFormat="1" applyFont="1" applyFill="1" applyBorder="1" applyAlignment="1" applyProtection="1">
      <alignment horizontal="center" wrapText="1"/>
      <protection/>
    </xf>
    <xf numFmtId="0" fontId="4" fillId="47" borderId="0" xfId="147" applyFont="1" applyFill="1" applyProtection="1">
      <alignment/>
      <protection/>
    </xf>
    <xf numFmtId="0" fontId="4" fillId="47" borderId="0" xfId="147" applyFont="1" applyFill="1" applyAlignment="1" applyProtection="1">
      <alignment horizontal="center"/>
      <protection/>
    </xf>
    <xf numFmtId="0" fontId="4" fillId="47" borderId="0" xfId="147" applyFont="1" applyFill="1" applyAlignment="1" applyProtection="1">
      <alignment horizontal="left"/>
      <protection/>
    </xf>
    <xf numFmtId="0" fontId="4" fillId="47" borderId="20" xfId="147" applyFont="1" applyFill="1" applyBorder="1" applyAlignment="1" applyProtection="1">
      <alignment horizontal="center"/>
      <protection/>
    </xf>
    <xf numFmtId="0" fontId="4" fillId="47" borderId="20" xfId="147" applyFont="1" applyFill="1" applyBorder="1" applyProtection="1">
      <alignment/>
      <protection/>
    </xf>
    <xf numFmtId="0" fontId="4" fillId="47" borderId="20" xfId="147" applyFont="1" applyFill="1" applyBorder="1" applyAlignment="1" applyProtection="1">
      <alignment horizontal="right"/>
      <protection/>
    </xf>
    <xf numFmtId="0" fontId="4" fillId="47" borderId="20" xfId="147" applyFont="1" applyFill="1" applyBorder="1" applyAlignment="1" applyProtection="1">
      <alignment vertical="center" wrapText="1"/>
      <protection/>
    </xf>
    <xf numFmtId="0" fontId="4" fillId="47" borderId="20" xfId="147" applyFont="1" applyFill="1" applyBorder="1" applyAlignment="1" applyProtection="1">
      <alignment wrapText="1"/>
      <protection/>
    </xf>
    <xf numFmtId="0" fontId="38" fillId="47" borderId="0" xfId="0" applyFont="1" applyFill="1" applyAlignment="1" applyProtection="1">
      <alignment/>
      <protection/>
    </xf>
    <xf numFmtId="0" fontId="38" fillId="0" borderId="0" xfId="0" applyFont="1" applyAlignment="1">
      <alignment/>
    </xf>
    <xf numFmtId="0" fontId="4" fillId="47" borderId="0" xfId="0" applyFont="1" applyFill="1" applyBorder="1" applyAlignment="1" applyProtection="1">
      <alignment vertical="center"/>
      <protection/>
    </xf>
    <xf numFmtId="0" fontId="7" fillId="47" borderId="0" xfId="0" applyFont="1" applyFill="1" applyBorder="1" applyAlignment="1" applyProtection="1">
      <alignment vertical="center" wrapText="1"/>
      <protection/>
    </xf>
    <xf numFmtId="0" fontId="4" fillId="47" borderId="20" xfId="0" applyFont="1" applyFill="1" applyBorder="1" applyAlignment="1" applyProtection="1">
      <alignment horizontal="center" vertical="center" wrapText="1"/>
      <protection/>
    </xf>
    <xf numFmtId="0" fontId="4" fillId="47" borderId="20" xfId="147" applyFont="1" applyFill="1" applyBorder="1" applyAlignment="1" applyProtection="1">
      <alignment horizontal="center" vertical="center" wrapText="1"/>
      <protection/>
    </xf>
    <xf numFmtId="0" fontId="0" fillId="47" borderId="0" xfId="0" applyFont="1" applyFill="1" applyAlignment="1" applyProtection="1">
      <alignment/>
      <protection/>
    </xf>
    <xf numFmtId="0" fontId="7" fillId="47" borderId="0" xfId="0" applyNumberFormat="1" applyFont="1" applyFill="1" applyAlignment="1" applyProtection="1">
      <alignment/>
      <protection/>
    </xf>
    <xf numFmtId="0" fontId="7" fillId="47" borderId="0" xfId="0" applyNumberFormat="1" applyFont="1" applyFill="1" applyAlignment="1" applyProtection="1">
      <alignment/>
      <protection/>
    </xf>
    <xf numFmtId="0" fontId="4" fillId="47" borderId="26" xfId="0" applyFont="1" applyFill="1" applyBorder="1" applyAlignment="1" applyProtection="1">
      <alignment/>
      <protection/>
    </xf>
    <xf numFmtId="1" fontId="4" fillId="47" borderId="20" xfId="147" applyNumberFormat="1" applyFont="1" applyFill="1" applyBorder="1" applyAlignment="1" applyProtection="1">
      <alignment horizontal="center" vertical="center" wrapText="1"/>
      <protection/>
    </xf>
    <xf numFmtId="0" fontId="4" fillId="47" borderId="0" xfId="147" applyFont="1" applyFill="1" applyBorder="1" applyAlignment="1" applyProtection="1">
      <alignment vertical="center"/>
      <protection/>
    </xf>
    <xf numFmtId="0" fontId="4" fillId="47" borderId="0" xfId="147" applyFont="1" applyFill="1" applyBorder="1" applyAlignment="1" applyProtection="1">
      <alignment horizontal="center" vertical="center"/>
      <protection/>
    </xf>
    <xf numFmtId="0" fontId="39" fillId="47" borderId="0" xfId="147" applyFont="1" applyFill="1" applyBorder="1" applyAlignment="1" applyProtection="1">
      <alignment horizontal="center" vertical="center"/>
      <protection/>
    </xf>
    <xf numFmtId="0" fontId="7" fillId="47" borderId="0" xfId="147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47" borderId="0" xfId="147" applyFont="1" applyFill="1" applyBorder="1" applyAlignment="1" applyProtection="1">
      <alignment vertical="center" wrapText="1"/>
      <protection/>
    </xf>
    <xf numFmtId="174" fontId="7" fillId="47" borderId="0" xfId="189" applyNumberFormat="1" applyFont="1" applyFill="1" applyBorder="1" applyAlignment="1" applyProtection="1">
      <alignment horizontal="center" vertical="center"/>
      <protection/>
    </xf>
    <xf numFmtId="174" fontId="4" fillId="47" borderId="0" xfId="147" applyNumberFormat="1" applyFont="1" applyFill="1" applyProtection="1">
      <alignment/>
      <protection/>
    </xf>
    <xf numFmtId="0" fontId="38" fillId="47" borderId="0" xfId="147" applyFont="1" applyFill="1" applyBorder="1" applyAlignment="1" applyProtection="1">
      <alignment horizontal="center" vertical="center"/>
      <protection/>
    </xf>
    <xf numFmtId="0" fontId="7" fillId="47" borderId="20" xfId="0" applyFont="1" applyFill="1" applyBorder="1" applyAlignment="1" applyProtection="1">
      <alignment/>
      <protection/>
    </xf>
    <xf numFmtId="0" fontId="4" fillId="47" borderId="20" xfId="147" applyFont="1" applyFill="1" applyBorder="1" applyAlignment="1" applyProtection="1">
      <alignment horizontal="center" vertical="top"/>
      <protection/>
    </xf>
    <xf numFmtId="0" fontId="4" fillId="47" borderId="27" xfId="147" applyFont="1" applyFill="1" applyBorder="1" applyAlignment="1" applyProtection="1">
      <alignment horizontal="center"/>
      <protection/>
    </xf>
    <xf numFmtId="0" fontId="38" fillId="47" borderId="0" xfId="0" applyFont="1" applyFill="1" applyBorder="1" applyAlignment="1" applyProtection="1">
      <alignment/>
      <protection/>
    </xf>
    <xf numFmtId="0" fontId="43" fillId="47" borderId="0" xfId="0" applyFont="1" applyFill="1" applyAlignment="1" applyProtection="1">
      <alignment/>
      <protection/>
    </xf>
    <xf numFmtId="0" fontId="12" fillId="47" borderId="0" xfId="147" applyFont="1" applyFill="1" applyProtection="1">
      <alignment/>
      <protection/>
    </xf>
    <xf numFmtId="0" fontId="4" fillId="47" borderId="0" xfId="147" applyFont="1" applyFill="1" applyBorder="1" applyProtection="1">
      <alignment/>
      <protection/>
    </xf>
    <xf numFmtId="0" fontId="4" fillId="47" borderId="0" xfId="147" applyFont="1" applyFill="1" applyProtection="1">
      <alignment/>
      <protection/>
    </xf>
    <xf numFmtId="0" fontId="4" fillId="47" borderId="20" xfId="147" applyFont="1" applyFill="1" applyBorder="1" applyAlignment="1" applyProtection="1">
      <alignment horizontal="center" vertical="top" wrapText="1"/>
      <protection/>
    </xf>
    <xf numFmtId="0" fontId="4" fillId="47" borderId="20" xfId="147" applyFont="1" applyFill="1" applyBorder="1" applyAlignment="1" applyProtection="1">
      <alignment horizontal="center" vertical="top" wrapText="1"/>
      <protection/>
    </xf>
    <xf numFmtId="0" fontId="12" fillId="47" borderId="20" xfId="147" applyFont="1" applyFill="1" applyBorder="1" applyProtection="1">
      <alignment/>
      <protection/>
    </xf>
    <xf numFmtId="0" fontId="4" fillId="47" borderId="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" fillId="47" borderId="28" xfId="0" applyFont="1" applyFill="1" applyBorder="1" applyAlignment="1" applyProtection="1">
      <alignment horizontal="left" vertical="center" wrapText="1"/>
      <protection/>
    </xf>
    <xf numFmtId="0" fontId="7" fillId="47" borderId="0" xfId="0" applyFont="1" applyFill="1" applyBorder="1" applyAlignment="1" applyProtection="1">
      <alignment/>
      <protection/>
    </xf>
    <xf numFmtId="0" fontId="7" fillId="47" borderId="20" xfId="0" applyFont="1" applyFill="1" applyBorder="1" applyAlignment="1" applyProtection="1">
      <alignment vertical="center" wrapText="1"/>
      <protection/>
    </xf>
    <xf numFmtId="179" fontId="4" fillId="47" borderId="0" xfId="161" applyNumberFormat="1" applyFont="1" applyFill="1" applyAlignment="1" applyProtection="1">
      <alignment horizontal="right"/>
      <protection/>
    </xf>
    <xf numFmtId="0" fontId="4" fillId="47" borderId="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0" fillId="0" borderId="20" xfId="0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 applyProtection="1">
      <alignment wrapText="1"/>
      <protection/>
    </xf>
    <xf numFmtId="0" fontId="38" fillId="0" borderId="20" xfId="0" applyFont="1" applyFill="1" applyBorder="1" applyAlignment="1" applyProtection="1">
      <alignment wrapText="1"/>
      <protection/>
    </xf>
    <xf numFmtId="0" fontId="38" fillId="47" borderId="20" xfId="0" applyFont="1" applyFill="1" applyBorder="1" applyAlignment="1" applyProtection="1">
      <alignment wrapText="1"/>
      <protection/>
    </xf>
    <xf numFmtId="0" fontId="4" fillId="0" borderId="20" xfId="0" applyFont="1" applyFill="1" applyBorder="1" applyAlignment="1" applyProtection="1">
      <alignment horizontal="right"/>
      <protection locked="0"/>
    </xf>
    <xf numFmtId="0" fontId="4" fillId="0" borderId="20" xfId="0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 applyProtection="1">
      <alignment horizontal="left" wrapText="1"/>
      <protection/>
    </xf>
    <xf numFmtId="0" fontId="36" fillId="47" borderId="0" xfId="0" applyFont="1" applyFill="1" applyBorder="1" applyAlignment="1" applyProtection="1">
      <alignment/>
      <protection/>
    </xf>
    <xf numFmtId="0" fontId="4" fillId="47" borderId="0" xfId="152" applyFont="1" applyFill="1" applyProtection="1">
      <alignment/>
      <protection/>
    </xf>
    <xf numFmtId="0" fontId="4" fillId="47" borderId="0" xfId="152" applyFont="1" applyFill="1" applyAlignment="1" applyProtection="1">
      <alignment/>
      <protection/>
    </xf>
    <xf numFmtId="0" fontId="4" fillId="47" borderId="0" xfId="152" applyFont="1" applyFill="1" applyAlignment="1" applyProtection="1">
      <alignment horizontal="center"/>
      <protection/>
    </xf>
    <xf numFmtId="0" fontId="4" fillId="47" borderId="0" xfId="152" applyFont="1" applyFill="1" applyAlignment="1" applyProtection="1">
      <alignment horizontal="left"/>
      <protection/>
    </xf>
    <xf numFmtId="1" fontId="4" fillId="47" borderId="20" xfId="147" applyNumberFormat="1" applyFont="1" applyFill="1" applyBorder="1" applyAlignment="1" applyProtection="1">
      <alignment horizontal="center"/>
      <protection/>
    </xf>
    <xf numFmtId="0" fontId="4" fillId="47" borderId="0" xfId="147" applyFont="1" applyFill="1" applyBorder="1" applyProtection="1">
      <alignment/>
      <protection/>
    </xf>
    <xf numFmtId="0" fontId="0" fillId="47" borderId="0" xfId="0" applyFont="1" applyFill="1" applyBorder="1" applyAlignment="1" applyProtection="1">
      <alignment/>
      <protection/>
    </xf>
    <xf numFmtId="0" fontId="4" fillId="47" borderId="20" xfId="151" applyFont="1" applyFill="1" applyBorder="1" applyAlignment="1" applyProtection="1">
      <alignment horizontal="center"/>
      <protection/>
    </xf>
    <xf numFmtId="0" fontId="4" fillId="47" borderId="20" xfId="151" applyFont="1" applyFill="1" applyBorder="1" applyAlignment="1" applyProtection="1">
      <alignment horizontal="center" vertical="center" wrapText="1"/>
      <protection/>
    </xf>
    <xf numFmtId="0" fontId="4" fillId="47" borderId="20" xfId="151" applyFont="1" applyFill="1" applyBorder="1" applyProtection="1">
      <alignment/>
      <protection/>
    </xf>
    <xf numFmtId="0" fontId="4" fillId="47" borderId="0" xfId="152" applyFont="1" applyFill="1" applyBorder="1" applyProtection="1">
      <alignment/>
      <protection/>
    </xf>
    <xf numFmtId="0" fontId="4" fillId="47" borderId="26" xfId="0" applyFont="1" applyFill="1" applyBorder="1" applyAlignment="1" applyProtection="1">
      <alignment wrapText="1"/>
      <protection/>
    </xf>
    <xf numFmtId="0" fontId="7" fillId="47" borderId="20" xfId="0" applyFont="1" applyFill="1" applyBorder="1" applyAlignment="1" applyProtection="1">
      <alignment horizontal="right" vertical="center"/>
      <protection/>
    </xf>
    <xf numFmtId="0" fontId="3" fillId="47" borderId="20" xfId="0" applyNumberFormat="1" applyFont="1" applyFill="1" applyBorder="1" applyAlignment="1" applyProtection="1">
      <alignment horizontal="center" vertical="top"/>
      <protection/>
    </xf>
    <xf numFmtId="0" fontId="4" fillId="47" borderId="0" xfId="161" applyFont="1" applyFill="1" applyBorder="1" applyProtection="1">
      <alignment/>
      <protection locked="0"/>
    </xf>
    <xf numFmtId="0" fontId="4" fillId="47" borderId="29" xfId="161" applyFont="1" applyFill="1" applyBorder="1" applyProtection="1">
      <alignment/>
      <protection locked="0"/>
    </xf>
    <xf numFmtId="0" fontId="7" fillId="0" borderId="0" xfId="0" applyFont="1" applyBorder="1" applyAlignment="1">
      <alignment vertical="center"/>
    </xf>
    <xf numFmtId="0" fontId="7" fillId="47" borderId="0" xfId="0" applyFont="1" applyFill="1" applyBorder="1" applyAlignment="1">
      <alignment vertical="center" wrapText="1"/>
    </xf>
    <xf numFmtId="0" fontId="4" fillId="47" borderId="28" xfId="0" applyFont="1" applyFill="1" applyBorder="1" applyAlignment="1" applyProtection="1">
      <alignment horizontal="right"/>
      <protection/>
    </xf>
    <xf numFmtId="0" fontId="4" fillId="47" borderId="28" xfId="0" applyFont="1" applyFill="1" applyBorder="1" applyAlignment="1" applyProtection="1">
      <alignment/>
      <protection/>
    </xf>
    <xf numFmtId="0" fontId="4" fillId="47" borderId="22" xfId="0" applyFont="1" applyFill="1" applyBorder="1" applyAlignment="1" applyProtection="1">
      <alignment/>
      <protection/>
    </xf>
    <xf numFmtId="0" fontId="4" fillId="47" borderId="30" xfId="0" applyFont="1" applyFill="1" applyBorder="1" applyAlignment="1" applyProtection="1">
      <alignment horizontal="right"/>
      <protection/>
    </xf>
    <xf numFmtId="0" fontId="7" fillId="47" borderId="0" xfId="0" applyFont="1" applyFill="1" applyAlignment="1">
      <alignment horizontal="left" vertical="center" wrapText="1" indent="1"/>
    </xf>
    <xf numFmtId="0" fontId="12" fillId="47" borderId="0" xfId="147" applyFont="1" applyFill="1" applyBorder="1" applyProtection="1">
      <alignment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7" fillId="47" borderId="31" xfId="0" applyFont="1" applyFill="1" applyBorder="1" applyAlignment="1" applyProtection="1">
      <alignment vertical="center"/>
      <protection locked="0"/>
    </xf>
    <xf numFmtId="0" fontId="4" fillId="21" borderId="28" xfId="0" applyFont="1" applyFill="1" applyBorder="1" applyAlignment="1" applyProtection="1">
      <alignment horizontal="center" vertical="center" wrapText="1"/>
      <protection/>
    </xf>
    <xf numFmtId="0" fontId="4" fillId="21" borderId="20" xfId="0" applyFont="1" applyFill="1" applyBorder="1" applyAlignment="1" applyProtection="1">
      <alignment horizontal="center" vertical="center" wrapText="1"/>
      <protection/>
    </xf>
    <xf numFmtId="14" fontId="7" fillId="47" borderId="32" xfId="0" applyNumberFormat="1" applyFont="1" applyFill="1" applyBorder="1" applyAlignment="1" applyProtection="1">
      <alignment vertical="center"/>
      <protection/>
    </xf>
    <xf numFmtId="0" fontId="7" fillId="47" borderId="32" xfId="0" applyFont="1" applyFill="1" applyBorder="1" applyAlignment="1" applyProtection="1">
      <alignment vertical="center"/>
      <protection/>
    </xf>
    <xf numFmtId="0" fontId="7" fillId="47" borderId="23" xfId="0" applyFont="1" applyFill="1" applyBorder="1" applyAlignment="1" applyProtection="1">
      <alignment vertical="center"/>
      <protection/>
    </xf>
    <xf numFmtId="0" fontId="6" fillId="47" borderId="19" xfId="0" applyFont="1" applyFill="1" applyBorder="1" applyAlignment="1" applyProtection="1">
      <alignment horizontal="center" vertical="center"/>
      <protection/>
    </xf>
    <xf numFmtId="0" fontId="7" fillId="47" borderId="33" xfId="0" applyFont="1" applyFill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6" fillId="47" borderId="0" xfId="0" applyFont="1" applyFill="1" applyBorder="1" applyAlignment="1" applyProtection="1">
      <alignment vertical="center"/>
      <protection/>
    </xf>
    <xf numFmtId="0" fontId="7" fillId="47" borderId="33" xfId="0" applyFont="1" applyFill="1" applyBorder="1" applyAlignment="1" applyProtection="1">
      <alignment horizontal="center" vertical="center"/>
      <protection/>
    </xf>
    <xf numFmtId="0" fontId="7" fillId="47" borderId="34" xfId="0" applyFont="1" applyFill="1" applyBorder="1" applyAlignment="1" applyProtection="1">
      <alignment vertical="center"/>
      <protection/>
    </xf>
    <xf numFmtId="0" fontId="7" fillId="47" borderId="35" xfId="0" applyFont="1" applyFill="1" applyBorder="1" applyAlignment="1" applyProtection="1">
      <alignment vertical="center"/>
      <protection/>
    </xf>
    <xf numFmtId="0" fontId="7" fillId="47" borderId="36" xfId="0" applyFont="1" applyFill="1" applyBorder="1" applyAlignment="1" applyProtection="1">
      <alignment vertical="center"/>
      <protection/>
    </xf>
    <xf numFmtId="0" fontId="7" fillId="47" borderId="37" xfId="0" applyFont="1" applyFill="1" applyBorder="1" applyAlignment="1" applyProtection="1">
      <alignment vertical="center"/>
      <protection/>
    </xf>
    <xf numFmtId="0" fontId="7" fillId="47" borderId="38" xfId="0" applyFont="1" applyFill="1" applyBorder="1" applyAlignment="1" applyProtection="1">
      <alignment vertical="center"/>
      <protection/>
    </xf>
    <xf numFmtId="0" fontId="7" fillId="47" borderId="39" xfId="0" applyFont="1" applyFill="1" applyBorder="1" applyAlignment="1" applyProtection="1">
      <alignment vertical="center"/>
      <protection/>
    </xf>
    <xf numFmtId="0" fontId="7" fillId="47" borderId="40" xfId="0" applyFont="1" applyFill="1" applyBorder="1" applyAlignment="1" applyProtection="1">
      <alignment vertical="center"/>
      <protection/>
    </xf>
    <xf numFmtId="0" fontId="2" fillId="47" borderId="0" xfId="0" applyFont="1" applyFill="1" applyAlignment="1" applyProtection="1">
      <alignment horizontal="left" vertical="center"/>
      <protection/>
    </xf>
    <xf numFmtId="0" fontId="4" fillId="21" borderId="20" xfId="0" applyFont="1" applyFill="1" applyBorder="1" applyAlignment="1" applyProtection="1">
      <alignment horizontal="center"/>
      <protection/>
    </xf>
    <xf numFmtId="0" fontId="2" fillId="48" borderId="20" xfId="0" applyFont="1" applyFill="1" applyBorder="1" applyAlignment="1" applyProtection="1">
      <alignment/>
      <protection/>
    </xf>
    <xf numFmtId="0" fontId="2" fillId="48" borderId="20" xfId="0" applyFont="1" applyFill="1" applyBorder="1" applyAlignment="1" applyProtection="1">
      <alignment horizontal="left" vertical="center" wrapText="1"/>
      <protection/>
    </xf>
    <xf numFmtId="4" fontId="4" fillId="4" borderId="20" xfId="0" applyNumberFormat="1" applyFont="1" applyFill="1" applyBorder="1" applyAlignment="1" applyProtection="1">
      <alignment/>
      <protection locked="0"/>
    </xf>
    <xf numFmtId="0" fontId="4" fillId="4" borderId="20" xfId="0" applyFont="1" applyFill="1" applyBorder="1" applyAlignment="1" applyProtection="1">
      <alignment/>
      <protection locked="0"/>
    </xf>
    <xf numFmtId="0" fontId="4" fillId="32" borderId="41" xfId="0" applyFont="1" applyFill="1" applyBorder="1" applyAlignment="1" applyProtection="1">
      <alignment/>
      <protection/>
    </xf>
    <xf numFmtId="0" fontId="4" fillId="32" borderId="20" xfId="0" applyFont="1" applyFill="1" applyBorder="1" applyAlignment="1" applyProtection="1">
      <alignment horizontal="left" vertical="center" wrapText="1"/>
      <protection/>
    </xf>
    <xf numFmtId="0" fontId="4" fillId="32" borderId="20" xfId="0" applyFont="1" applyFill="1" applyBorder="1" applyAlignment="1" applyProtection="1">
      <alignment/>
      <protection/>
    </xf>
    <xf numFmtId="4" fontId="4" fillId="32" borderId="20" xfId="0" applyNumberFormat="1" applyFont="1" applyFill="1" applyBorder="1" applyAlignment="1" applyProtection="1">
      <alignment/>
      <protection/>
    </xf>
    <xf numFmtId="0" fontId="2" fillId="32" borderId="30" xfId="0" applyFont="1" applyFill="1" applyBorder="1" applyAlignment="1" applyProtection="1">
      <alignment/>
      <protection/>
    </xf>
    <xf numFmtId="0" fontId="2" fillId="32" borderId="20" xfId="0" applyFont="1" applyFill="1" applyBorder="1" applyAlignment="1" applyProtection="1">
      <alignment horizontal="left" vertical="center" wrapText="1"/>
      <protection/>
    </xf>
    <xf numFmtId="4" fontId="2" fillId="32" borderId="20" xfId="0" applyNumberFormat="1" applyFont="1" applyFill="1" applyBorder="1" applyAlignment="1" applyProtection="1">
      <alignment/>
      <protection/>
    </xf>
    <xf numFmtId="4" fontId="2" fillId="48" borderId="20" xfId="0" applyNumberFormat="1" applyFont="1" applyFill="1" applyBorder="1" applyAlignment="1" applyProtection="1">
      <alignment/>
      <protection/>
    </xf>
    <xf numFmtId="0" fontId="2" fillId="47" borderId="0" xfId="0" applyFont="1" applyFill="1" applyBorder="1" applyAlignment="1" applyProtection="1">
      <alignment horizontal="left" vertical="center" wrapText="1"/>
      <protection/>
    </xf>
    <xf numFmtId="0" fontId="13" fillId="47" borderId="0" xfId="0" applyFont="1" applyFill="1" applyAlignment="1" applyProtection="1">
      <alignment horizontal="left" vertical="center"/>
      <protection/>
    </xf>
    <xf numFmtId="0" fontId="2" fillId="47" borderId="0" xfId="0" applyFont="1" applyFill="1" applyAlignment="1" applyProtection="1">
      <alignment/>
      <protection/>
    </xf>
    <xf numFmtId="0" fontId="4" fillId="48" borderId="20" xfId="0" applyFont="1" applyFill="1" applyBorder="1" applyAlignment="1" applyProtection="1">
      <alignment/>
      <protection/>
    </xf>
    <xf numFmtId="0" fontId="2" fillId="48" borderId="20" xfId="0" applyFont="1" applyFill="1" applyBorder="1" applyAlignment="1" applyProtection="1">
      <alignment vertical="center"/>
      <protection/>
    </xf>
    <xf numFmtId="0" fontId="4" fillId="32" borderId="20" xfId="0" applyFont="1" applyFill="1" applyBorder="1" applyAlignment="1" applyProtection="1">
      <alignment vertical="center"/>
      <protection/>
    </xf>
    <xf numFmtId="0" fontId="4" fillId="21" borderId="2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2" fillId="0" borderId="0" xfId="0" applyFont="1" applyAlignment="1" applyProtection="1">
      <alignment/>
      <protection locked="0"/>
    </xf>
    <xf numFmtId="0" fontId="4" fillId="47" borderId="27" xfId="162" applyFont="1" applyFill="1" applyBorder="1" applyProtection="1">
      <alignment/>
      <protection/>
    </xf>
    <xf numFmtId="0" fontId="4" fillId="47" borderId="25" xfId="162" applyFont="1" applyFill="1" applyBorder="1" applyProtection="1">
      <alignment/>
      <protection/>
    </xf>
    <xf numFmtId="0" fontId="4" fillId="47" borderId="27" xfId="162" applyFont="1" applyFill="1" applyBorder="1" applyAlignment="1" applyProtection="1">
      <alignment vertical="top"/>
      <protection/>
    </xf>
    <xf numFmtId="0" fontId="5" fillId="32" borderId="20" xfId="0" applyFont="1" applyFill="1" applyBorder="1" applyAlignment="1" applyProtection="1">
      <alignment horizontal="right" vertical="top" wrapText="1"/>
      <protection/>
    </xf>
    <xf numFmtId="0" fontId="4" fillId="32" borderId="27" xfId="0" applyFont="1" applyFill="1" applyBorder="1" applyAlignment="1" applyProtection="1">
      <alignment wrapText="1"/>
      <protection/>
    </xf>
    <xf numFmtId="0" fontId="4" fillId="32" borderId="20" xfId="0" applyFont="1" applyFill="1" applyBorder="1" applyAlignment="1" applyProtection="1">
      <alignment wrapText="1"/>
      <protection/>
    </xf>
    <xf numFmtId="171" fontId="37" fillId="47" borderId="0" xfId="0" applyNumberFormat="1" applyFont="1" applyFill="1" applyBorder="1" applyAlignment="1" applyProtection="1">
      <alignment/>
      <protection/>
    </xf>
    <xf numFmtId="0" fontId="5" fillId="47" borderId="20" xfId="0" applyFont="1" applyFill="1" applyBorder="1" applyAlignment="1" applyProtection="1">
      <alignment horizontal="center" vertical="top" wrapText="1"/>
      <protection/>
    </xf>
    <xf numFmtId="0" fontId="4" fillId="47" borderId="27" xfId="0" applyFont="1" applyFill="1" applyBorder="1" applyAlignment="1" applyProtection="1">
      <alignment wrapText="1"/>
      <protection/>
    </xf>
    <xf numFmtId="0" fontId="4" fillId="4" borderId="20" xfId="0" applyFont="1" applyFill="1" applyBorder="1" applyAlignment="1" applyProtection="1">
      <alignment wrapText="1"/>
      <protection locked="0"/>
    </xf>
    <xf numFmtId="0" fontId="44" fillId="47" borderId="0" xfId="0" applyFont="1" applyFill="1" applyBorder="1" applyAlignment="1" applyProtection="1">
      <alignment horizontal="center" vertical="center" wrapText="1"/>
      <protection/>
    </xf>
    <xf numFmtId="0" fontId="7" fillId="21" borderId="20" xfId="0" applyFont="1" applyFill="1" applyBorder="1" applyAlignment="1" applyProtection="1">
      <alignment horizontal="center"/>
      <protection/>
    </xf>
    <xf numFmtId="0" fontId="7" fillId="21" borderId="20" xfId="0" applyFont="1" applyFill="1" applyBorder="1" applyAlignment="1" applyProtection="1">
      <alignment horizontal="center" wrapText="1"/>
      <protection/>
    </xf>
    <xf numFmtId="0" fontId="4" fillId="48" borderId="20" xfId="0" applyFont="1" applyFill="1" applyBorder="1" applyAlignment="1" applyProtection="1">
      <alignment wrapText="1"/>
      <protection/>
    </xf>
    <xf numFmtId="0" fontId="6" fillId="48" borderId="20" xfId="0" applyFont="1" applyFill="1" applyBorder="1" applyAlignment="1" applyProtection="1">
      <alignment/>
      <protection/>
    </xf>
    <xf numFmtId="0" fontId="6" fillId="48" borderId="20" xfId="0" applyFont="1" applyFill="1" applyBorder="1" applyAlignment="1" applyProtection="1">
      <alignment vertical="center"/>
      <protection/>
    </xf>
    <xf numFmtId="4" fontId="4" fillId="48" borderId="20" xfId="0" applyNumberFormat="1" applyFont="1" applyFill="1" applyBorder="1" applyAlignment="1" applyProtection="1">
      <alignment/>
      <protection/>
    </xf>
    <xf numFmtId="0" fontId="4" fillId="32" borderId="20" xfId="0" applyFont="1" applyFill="1" applyBorder="1" applyAlignment="1" applyProtection="1">
      <alignment vertical="center" wrapText="1"/>
      <protection/>
    </xf>
    <xf numFmtId="0" fontId="4" fillId="4" borderId="20" xfId="0" applyFont="1" applyFill="1" applyBorder="1" applyAlignment="1" applyProtection="1">
      <alignment shrinkToFit="1"/>
      <protection locked="0"/>
    </xf>
    <xf numFmtId="4" fontId="4" fillId="4" borderId="20" xfId="0" applyNumberFormat="1" applyFont="1" applyFill="1" applyBorder="1" applyAlignment="1" applyProtection="1">
      <alignment shrinkToFit="1"/>
      <protection locked="0"/>
    </xf>
    <xf numFmtId="4" fontId="4" fillId="48" borderId="20" xfId="0" applyNumberFormat="1" applyFont="1" applyFill="1" applyBorder="1" applyAlignment="1" applyProtection="1">
      <alignment shrinkToFit="1"/>
      <protection/>
    </xf>
    <xf numFmtId="4" fontId="4" fillId="32" borderId="20" xfId="0" applyNumberFormat="1" applyFont="1" applyFill="1" applyBorder="1" applyAlignment="1" applyProtection="1">
      <alignment shrinkToFit="1"/>
      <protection/>
    </xf>
    <xf numFmtId="4" fontId="6" fillId="48" borderId="20" xfId="0" applyNumberFormat="1" applyFont="1" applyFill="1" applyBorder="1" applyAlignment="1" applyProtection="1">
      <alignment shrinkToFit="1"/>
      <protection/>
    </xf>
    <xf numFmtId="0" fontId="4" fillId="32" borderId="20" xfId="0" applyFont="1" applyFill="1" applyBorder="1" applyAlignment="1" applyProtection="1">
      <alignment shrinkToFit="1"/>
      <protection/>
    </xf>
    <xf numFmtId="0" fontId="44" fillId="47" borderId="0" xfId="0" applyFont="1" applyFill="1" applyBorder="1" applyAlignment="1" applyProtection="1">
      <alignment horizontal="center" vertical="center"/>
      <protection/>
    </xf>
    <xf numFmtId="0" fontId="6" fillId="47" borderId="0" xfId="0" applyFont="1" applyFill="1" applyAlignment="1" applyProtection="1">
      <alignment/>
      <protection/>
    </xf>
    <xf numFmtId="0" fontId="7" fillId="4" borderId="20" xfId="0" applyFont="1" applyFill="1" applyBorder="1" applyAlignment="1" applyProtection="1">
      <alignment horizontal="right" vertical="center" wrapText="1"/>
      <protection locked="0"/>
    </xf>
    <xf numFmtId="0" fontId="7" fillId="32" borderId="20" xfId="0" applyFont="1" applyFill="1" applyBorder="1" applyAlignment="1" applyProtection="1">
      <alignment horizontal="right" vertical="center"/>
      <protection/>
    </xf>
    <xf numFmtId="0" fontId="7" fillId="32" borderId="28" xfId="0" applyFont="1" applyFill="1" applyBorder="1" applyAlignment="1" applyProtection="1">
      <alignment vertical="center" wrapText="1"/>
      <protection/>
    </xf>
    <xf numFmtId="0" fontId="7" fillId="47" borderId="0" xfId="0" applyFont="1" applyFill="1" applyBorder="1" applyAlignment="1" applyProtection="1">
      <alignment horizontal="right" vertical="center" wrapText="1"/>
      <protection/>
    </xf>
    <xf numFmtId="0" fontId="7" fillId="32" borderId="20" xfId="0" applyFont="1" applyFill="1" applyBorder="1" applyAlignment="1" applyProtection="1">
      <alignment horizontal="right" vertical="center" wrapText="1"/>
      <protection/>
    </xf>
    <xf numFmtId="0" fontId="7" fillId="32" borderId="28" xfId="0" applyFont="1" applyFill="1" applyBorder="1" applyAlignment="1" applyProtection="1">
      <alignment horizontal="right" vertical="center" wrapText="1"/>
      <protection/>
    </xf>
    <xf numFmtId="0" fontId="7" fillId="4" borderId="20" xfId="0" applyFont="1" applyFill="1" applyBorder="1" applyAlignment="1" applyProtection="1">
      <alignment horizontal="right" vertical="center"/>
      <protection locked="0"/>
    </xf>
    <xf numFmtId="0" fontId="7" fillId="4" borderId="20" xfId="0" applyFont="1" applyFill="1" applyBorder="1" applyAlignment="1" applyProtection="1">
      <alignment/>
      <protection locked="0"/>
    </xf>
    <xf numFmtId="0" fontId="44" fillId="47" borderId="0" xfId="0" applyFont="1" applyFill="1" applyBorder="1" applyAlignment="1" applyProtection="1">
      <alignment vertical="center"/>
      <protection/>
    </xf>
    <xf numFmtId="0" fontId="6" fillId="47" borderId="0" xfId="0" applyFont="1" applyFill="1" applyAlignment="1" applyProtection="1">
      <alignment horizontal="center" vertical="center"/>
      <protection/>
    </xf>
    <xf numFmtId="0" fontId="4" fillId="21" borderId="20" xfId="0" applyFont="1" applyFill="1" applyBorder="1" applyAlignment="1" applyProtection="1">
      <alignment vertical="center"/>
      <protection/>
    </xf>
    <xf numFmtId="0" fontId="4" fillId="21" borderId="20" xfId="0" applyFont="1" applyFill="1" applyBorder="1" applyAlignment="1" applyProtection="1">
      <alignment vertical="center" wrapText="1"/>
      <protection/>
    </xf>
    <xf numFmtId="0" fontId="2" fillId="48" borderId="20" xfId="0" applyFont="1" applyFill="1" applyBorder="1" applyAlignment="1" applyProtection="1">
      <alignment vertical="center" wrapText="1"/>
      <protection/>
    </xf>
    <xf numFmtId="0" fontId="6" fillId="48" borderId="20" xfId="0" applyFont="1" applyFill="1" applyBorder="1" applyAlignment="1" applyProtection="1">
      <alignment horizontal="right" vertical="center" wrapText="1"/>
      <protection/>
    </xf>
    <xf numFmtId="0" fontId="4" fillId="4" borderId="20" xfId="0" applyFont="1" applyFill="1" applyBorder="1" applyAlignment="1" applyProtection="1">
      <alignment horizontal="right" vertical="center"/>
      <protection locked="0"/>
    </xf>
    <xf numFmtId="0" fontId="6" fillId="48" borderId="20" xfId="0" applyFont="1" applyFill="1" applyBorder="1" applyAlignment="1" applyProtection="1">
      <alignment horizontal="right"/>
      <protection/>
    </xf>
    <xf numFmtId="0" fontId="2" fillId="48" borderId="26" xfId="0" applyFont="1" applyFill="1" applyBorder="1" applyAlignment="1" applyProtection="1">
      <alignment/>
      <protection/>
    </xf>
    <xf numFmtId="0" fontId="2" fillId="48" borderId="20" xfId="0" applyFont="1" applyFill="1" applyBorder="1" applyAlignment="1" applyProtection="1">
      <alignment horizontal="right" vertical="center"/>
      <protection/>
    </xf>
    <xf numFmtId="0" fontId="4" fillId="21" borderId="20" xfId="0" applyNumberFormat="1" applyFont="1" applyFill="1" applyBorder="1" applyAlignment="1" applyProtection="1">
      <alignment horizontal="center" vertical="center" wrapText="1"/>
      <protection/>
    </xf>
    <xf numFmtId="0" fontId="44" fillId="47" borderId="0" xfId="0" applyFont="1" applyFill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2" fillId="4" borderId="2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32" borderId="20" xfId="0" applyFont="1" applyFill="1" applyBorder="1" applyAlignment="1" applyProtection="1">
      <alignment horizontal="right" vertical="center"/>
      <protection/>
    </xf>
    <xf numFmtId="4" fontId="4" fillId="4" borderId="20" xfId="0" applyNumberFormat="1" applyFont="1" applyFill="1" applyBorder="1" applyAlignment="1" applyProtection="1">
      <alignment horizontal="right" vertical="center"/>
      <protection locked="0"/>
    </xf>
    <xf numFmtId="0" fontId="4" fillId="21" borderId="42" xfId="0" applyFont="1" applyFill="1" applyBorder="1" applyAlignment="1" applyProtection="1">
      <alignment horizontal="center" vertical="center"/>
      <protection/>
    </xf>
    <xf numFmtId="0" fontId="4" fillId="21" borderId="25" xfId="0" applyFont="1" applyFill="1" applyBorder="1" applyAlignment="1" applyProtection="1">
      <alignment horizontal="center" vertical="center"/>
      <protection/>
    </xf>
    <xf numFmtId="0" fontId="4" fillId="21" borderId="25" xfId="0" applyFont="1" applyFill="1" applyBorder="1" applyAlignment="1" applyProtection="1">
      <alignment horizontal="center" vertical="top" wrapText="1"/>
      <protection/>
    </xf>
    <xf numFmtId="0" fontId="4" fillId="21" borderId="20" xfId="0" applyFont="1" applyFill="1" applyBorder="1" applyAlignment="1" applyProtection="1">
      <alignment vertical="top" wrapText="1"/>
      <protection/>
    </xf>
    <xf numFmtId="0" fontId="4" fillId="21" borderId="26" xfId="0" applyFont="1" applyFill="1" applyBorder="1" applyAlignment="1" applyProtection="1">
      <alignment horizontal="center" vertical="top" wrapText="1"/>
      <protection/>
    </xf>
    <xf numFmtId="0" fontId="4" fillId="21" borderId="20" xfId="0" applyFont="1" applyFill="1" applyBorder="1" applyAlignment="1" applyProtection="1">
      <alignment horizontal="center" vertical="top" wrapText="1"/>
      <protection/>
    </xf>
    <xf numFmtId="0" fontId="4" fillId="21" borderId="27" xfId="0" applyFont="1" applyFill="1" applyBorder="1" applyAlignment="1" applyProtection="1">
      <alignment horizontal="center" vertical="top" wrapText="1"/>
      <protection/>
    </xf>
    <xf numFmtId="4" fontId="4" fillId="32" borderId="20" xfId="0" applyNumberFormat="1" applyFont="1" applyFill="1" applyBorder="1" applyAlignment="1" applyProtection="1">
      <alignment horizontal="right" vertical="center" wrapText="1"/>
      <protection/>
    </xf>
    <xf numFmtId="0" fontId="4" fillId="48" borderId="20" xfId="0" applyFont="1" applyFill="1" applyBorder="1" applyAlignment="1" applyProtection="1">
      <alignment horizontal="center" vertical="center"/>
      <protection/>
    </xf>
    <xf numFmtId="0" fontId="4" fillId="48" borderId="26" xfId="0" applyFont="1" applyFill="1" applyBorder="1" applyAlignment="1" applyProtection="1">
      <alignment vertical="center" wrapText="1"/>
      <protection/>
    </xf>
    <xf numFmtId="4" fontId="4" fillId="48" borderId="20" xfId="0" applyNumberFormat="1" applyFont="1" applyFill="1" applyBorder="1" applyAlignment="1" applyProtection="1">
      <alignment horizontal="right" vertical="center"/>
      <protection/>
    </xf>
    <xf numFmtId="0" fontId="38" fillId="0" borderId="0" xfId="0" applyFont="1" applyBorder="1" applyAlignment="1" applyProtection="1">
      <alignment/>
      <protection/>
    </xf>
    <xf numFmtId="0" fontId="4" fillId="21" borderId="26" xfId="0" applyFont="1" applyFill="1" applyBorder="1" applyAlignment="1" applyProtection="1">
      <alignment horizontal="center" vertical="center" wrapText="1"/>
      <protection/>
    </xf>
    <xf numFmtId="0" fontId="4" fillId="21" borderId="27" xfId="0" applyFont="1" applyFill="1" applyBorder="1" applyAlignment="1" applyProtection="1">
      <alignment horizontal="center" vertical="center" wrapText="1"/>
      <protection/>
    </xf>
    <xf numFmtId="0" fontId="4" fillId="48" borderId="20" xfId="0" applyFont="1" applyFill="1" applyBorder="1" applyAlignment="1" applyProtection="1" quotePrefix="1">
      <alignment horizontal="left"/>
      <protection locked="0"/>
    </xf>
    <xf numFmtId="2" fontId="4" fillId="48" borderId="20" xfId="0" applyNumberFormat="1" applyFont="1" applyFill="1" applyBorder="1" applyAlignment="1" applyProtection="1" quotePrefix="1">
      <alignment horizontal="left"/>
      <protection locked="0"/>
    </xf>
    <xf numFmtId="0" fontId="4" fillId="48" borderId="20" xfId="0" applyFont="1" applyFill="1" applyBorder="1" applyAlignment="1" applyProtection="1">
      <alignment horizontal="center"/>
      <protection locked="0"/>
    </xf>
    <xf numFmtId="0" fontId="4" fillId="48" borderId="20" xfId="0" applyFont="1" applyFill="1" applyBorder="1" applyAlignment="1" applyProtection="1">
      <alignment/>
      <protection locked="0"/>
    </xf>
    <xf numFmtId="1" fontId="4" fillId="48" borderId="20" xfId="0" applyNumberFormat="1" applyFont="1" applyFill="1" applyBorder="1" applyAlignment="1" applyProtection="1">
      <alignment/>
      <protection locked="0"/>
    </xf>
    <xf numFmtId="0" fontId="4" fillId="48" borderId="26" xfId="0" applyFont="1" applyFill="1" applyBorder="1" applyAlignment="1" applyProtection="1">
      <alignment/>
      <protection locked="0"/>
    </xf>
    <xf numFmtId="0" fontId="4" fillId="4" borderId="20" xfId="0" applyFont="1" applyFill="1" applyBorder="1" applyAlignment="1" applyProtection="1">
      <alignment horizontal="justify" vertical="top" wrapText="1"/>
      <protection locked="0"/>
    </xf>
    <xf numFmtId="0" fontId="2" fillId="47" borderId="0" xfId="0" applyFont="1" applyFill="1" applyAlignment="1" applyProtection="1">
      <alignment vertical="center"/>
      <protection/>
    </xf>
    <xf numFmtId="0" fontId="36" fillId="21" borderId="2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3" fillId="48" borderId="20" xfId="0" applyNumberFormat="1" applyFont="1" applyFill="1" applyBorder="1" applyAlignment="1" applyProtection="1">
      <alignment horizontal="left" vertical="top"/>
      <protection/>
    </xf>
    <xf numFmtId="0" fontId="3" fillId="48" borderId="20" xfId="0" applyNumberFormat="1" applyFont="1" applyFill="1" applyBorder="1" applyAlignment="1" applyProtection="1">
      <alignment horizontal="left" vertical="top" wrapText="1"/>
      <protection/>
    </xf>
    <xf numFmtId="0" fontId="4" fillId="48" borderId="20" xfId="0" applyNumberFormat="1" applyFont="1" applyFill="1" applyBorder="1" applyAlignment="1" applyProtection="1">
      <alignment horizontal="center" vertical="top" wrapText="1"/>
      <protection/>
    </xf>
    <xf numFmtId="0" fontId="3" fillId="32" borderId="20" xfId="0" applyNumberFormat="1" applyFont="1" applyFill="1" applyBorder="1" applyAlignment="1" applyProtection="1">
      <alignment horizontal="left" vertical="top" indent="5"/>
      <protection/>
    </xf>
    <xf numFmtId="4" fontId="4" fillId="32" borderId="20" xfId="0" applyNumberFormat="1" applyFont="1" applyFill="1" applyBorder="1" applyAlignment="1" applyProtection="1">
      <alignment horizontal="right" vertical="center"/>
      <protection/>
    </xf>
    <xf numFmtId="0" fontId="3" fillId="32" borderId="20" xfId="0" applyNumberFormat="1" applyFont="1" applyFill="1" applyBorder="1" applyAlignment="1" applyProtection="1">
      <alignment horizontal="left" vertical="top" indent="6"/>
      <protection/>
    </xf>
    <xf numFmtId="0" fontId="3" fillId="32" borderId="20" xfId="0" applyNumberFormat="1" applyFont="1" applyFill="1" applyBorder="1" applyAlignment="1" applyProtection="1">
      <alignment horizontal="left" vertical="top"/>
      <protection/>
    </xf>
    <xf numFmtId="0" fontId="4" fillId="21" borderId="20" xfId="0" applyNumberFormat="1" applyFont="1" applyFill="1" applyBorder="1" applyAlignment="1" applyProtection="1">
      <alignment horizontal="center" vertical="center"/>
      <protection/>
    </xf>
    <xf numFmtId="0" fontId="4" fillId="21" borderId="20" xfId="0" applyNumberFormat="1" applyFont="1" applyFill="1" applyBorder="1" applyAlignment="1" applyProtection="1">
      <alignment horizontal="left" vertical="center" indent="2"/>
      <protection/>
    </xf>
    <xf numFmtId="0" fontId="36" fillId="21" borderId="20" xfId="0" applyFont="1" applyFill="1" applyBorder="1" applyAlignment="1" applyProtection="1">
      <alignment/>
      <protection/>
    </xf>
    <xf numFmtId="0" fontId="4" fillId="48" borderId="20" xfId="147" applyFont="1" applyFill="1" applyBorder="1" applyProtection="1">
      <alignment/>
      <protection/>
    </xf>
    <xf numFmtId="0" fontId="4" fillId="48" borderId="20" xfId="147" applyFont="1" applyFill="1" applyBorder="1" applyAlignment="1" applyProtection="1">
      <alignment horizontal="center" vertical="center"/>
      <protection/>
    </xf>
    <xf numFmtId="0" fontId="4" fillId="4" borderId="20" xfId="88" applyFont="1" applyFill="1" applyBorder="1" applyAlignment="1" applyProtection="1">
      <alignment horizontal="left" vertical="center" wrapText="1"/>
      <protection locked="0"/>
    </xf>
    <xf numFmtId="14" fontId="4" fillId="4" borderId="20" xfId="88" applyNumberFormat="1" applyFont="1" applyFill="1" applyBorder="1" applyAlignment="1" applyProtection="1">
      <alignment horizontal="center" vertical="center" wrapText="1"/>
      <protection locked="0"/>
    </xf>
    <xf numFmtId="0" fontId="4" fillId="21" borderId="20" xfId="147" applyFont="1" applyFill="1" applyBorder="1" applyAlignment="1" applyProtection="1">
      <alignment horizontal="center" vertical="center" wrapText="1"/>
      <protection/>
    </xf>
    <xf numFmtId="0" fontId="2" fillId="47" borderId="0" xfId="152" applyFont="1" applyFill="1" applyAlignment="1" applyProtection="1">
      <alignment/>
      <protection/>
    </xf>
    <xf numFmtId="0" fontId="44" fillId="47" borderId="0" xfId="0" applyFont="1" applyFill="1" applyBorder="1" applyAlignment="1" applyProtection="1">
      <alignment/>
      <protection/>
    </xf>
    <xf numFmtId="0" fontId="4" fillId="48" borderId="20" xfId="147" applyFont="1" applyFill="1" applyBorder="1" applyAlignment="1" applyProtection="1" quotePrefix="1">
      <alignment horizontal="left"/>
      <protection locked="0"/>
    </xf>
    <xf numFmtId="2" fontId="4" fillId="48" borderId="20" xfId="147" applyNumberFormat="1" applyFont="1" applyFill="1" applyBorder="1" applyAlignment="1" applyProtection="1" quotePrefix="1">
      <alignment horizontal="left"/>
      <protection locked="0"/>
    </xf>
    <xf numFmtId="0" fontId="4" fillId="48" borderId="20" xfId="147" applyFont="1" applyFill="1" applyBorder="1" applyProtection="1">
      <alignment/>
      <protection locked="0"/>
    </xf>
    <xf numFmtId="0" fontId="7" fillId="48" borderId="20" xfId="147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8" fillId="48" borderId="20" xfId="0" applyFont="1" applyFill="1" applyBorder="1" applyAlignment="1" applyProtection="1">
      <alignment wrapText="1"/>
      <protection/>
    </xf>
    <xf numFmtId="0" fontId="1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8" fillId="32" borderId="20" xfId="0" applyFont="1" applyFill="1" applyBorder="1" applyAlignment="1" applyProtection="1">
      <alignment wrapText="1"/>
      <protection/>
    </xf>
    <xf numFmtId="3" fontId="4" fillId="32" borderId="20" xfId="0" applyNumberFormat="1" applyFont="1" applyFill="1" applyBorder="1" applyAlignment="1" applyProtection="1">
      <alignment horizontal="right"/>
      <protection/>
    </xf>
    <xf numFmtId="3" fontId="4" fillId="4" borderId="20" xfId="0" applyNumberFormat="1" applyFont="1" applyFill="1" applyBorder="1" applyAlignment="1" applyProtection="1">
      <alignment horizontal="right"/>
      <protection locked="0"/>
    </xf>
    <xf numFmtId="3" fontId="4" fillId="48" borderId="20" xfId="0" applyNumberFormat="1" applyFont="1" applyFill="1" applyBorder="1" applyAlignment="1" applyProtection="1">
      <alignment horizontal="right"/>
      <protection/>
    </xf>
    <xf numFmtId="3" fontId="38" fillId="32" borderId="20" xfId="0" applyNumberFormat="1" applyFont="1" applyFill="1" applyBorder="1" applyAlignment="1" applyProtection="1">
      <alignment horizontal="right"/>
      <protection/>
    </xf>
    <xf numFmtId="3" fontId="38" fillId="48" borderId="20" xfId="0" applyNumberFormat="1" applyFont="1" applyFill="1" applyBorder="1" applyAlignment="1" applyProtection="1">
      <alignment horizontal="right"/>
      <protection/>
    </xf>
    <xf numFmtId="0" fontId="2" fillId="47" borderId="0" xfId="147" applyFont="1" applyFill="1" applyAlignment="1" applyProtection="1">
      <alignment horizontal="left"/>
      <protection/>
    </xf>
    <xf numFmtId="0" fontId="4" fillId="47" borderId="20" xfId="147" applyFont="1" applyFill="1" applyBorder="1" applyAlignment="1" applyProtection="1">
      <alignment/>
      <protection/>
    </xf>
    <xf numFmtId="0" fontId="4" fillId="21" borderId="42" xfId="147" applyFont="1" applyFill="1" applyBorder="1" applyAlignment="1" applyProtection="1">
      <alignment horizontal="center" vertical="center" wrapText="1"/>
      <protection/>
    </xf>
    <xf numFmtId="2" fontId="4" fillId="4" borderId="20" xfId="147" applyNumberFormat="1" applyFont="1" applyFill="1" applyBorder="1" applyAlignment="1" applyProtection="1">
      <alignment horizontal="center" vertical="center" wrapText="1"/>
      <protection locked="0"/>
    </xf>
    <xf numFmtId="2" fontId="4" fillId="48" borderId="20" xfId="147" applyNumberFormat="1" applyFont="1" applyFill="1" applyBorder="1" applyProtection="1">
      <alignment/>
      <protection locked="0"/>
    </xf>
    <xf numFmtId="0" fontId="4" fillId="21" borderId="28" xfId="147" applyFont="1" applyFill="1" applyBorder="1" applyAlignment="1" applyProtection="1">
      <alignment horizontal="center" vertical="center" wrapText="1"/>
      <protection/>
    </xf>
    <xf numFmtId="0" fontId="4" fillId="21" borderId="26" xfId="147" applyFont="1" applyFill="1" applyBorder="1" applyAlignment="1" applyProtection="1">
      <alignment horizontal="center" vertical="center" wrapText="1"/>
      <protection/>
    </xf>
    <xf numFmtId="4" fontId="4" fillId="4" borderId="20" xfId="189" applyNumberFormat="1" applyFont="1" applyFill="1" applyBorder="1" applyAlignment="1" applyProtection="1">
      <alignment horizontal="right" vertical="center" wrapText="1"/>
      <protection locked="0"/>
    </xf>
    <xf numFmtId="4" fontId="4" fillId="48" borderId="20" xfId="147" applyNumberFormat="1" applyFont="1" applyFill="1" applyBorder="1" applyProtection="1">
      <alignment/>
      <protection/>
    </xf>
    <xf numFmtId="0" fontId="13" fillId="21" borderId="20" xfId="147" applyFont="1" applyFill="1" applyBorder="1" applyAlignment="1" applyProtection="1">
      <alignment vertical="center" wrapText="1"/>
      <protection/>
    </xf>
    <xf numFmtId="0" fontId="5" fillId="21" borderId="27" xfId="147" applyFont="1" applyFill="1" applyBorder="1" applyAlignment="1" applyProtection="1">
      <alignment horizontal="center" vertical="center" wrapText="1"/>
      <protection/>
    </xf>
    <xf numFmtId="0" fontId="5" fillId="21" borderId="20" xfId="147" applyFont="1" applyFill="1" applyBorder="1" applyAlignment="1" applyProtection="1">
      <alignment horizontal="center" vertical="center" wrapText="1"/>
      <protection/>
    </xf>
    <xf numFmtId="1" fontId="4" fillId="4" borderId="20" xfId="189" applyNumberFormat="1" applyFont="1" applyFill="1" applyBorder="1" applyAlignment="1" applyProtection="1">
      <alignment horizontal="center" vertical="center"/>
      <protection locked="0"/>
    </xf>
    <xf numFmtId="0" fontId="4" fillId="48" borderId="20" xfId="147" applyFont="1" applyFill="1" applyBorder="1" applyAlignment="1" applyProtection="1">
      <alignment vertical="center" wrapText="1"/>
      <protection/>
    </xf>
    <xf numFmtId="1" fontId="4" fillId="48" borderId="20" xfId="147" applyNumberFormat="1" applyFont="1" applyFill="1" applyBorder="1" applyAlignment="1" applyProtection="1">
      <alignment horizontal="center" vertical="center"/>
      <protection/>
    </xf>
    <xf numFmtId="0" fontId="4" fillId="21" borderId="20" xfId="147" applyFont="1" applyFill="1" applyBorder="1" applyAlignment="1" applyProtection="1">
      <alignment vertical="center" wrapText="1"/>
      <protection/>
    </xf>
    <xf numFmtId="178" fontId="7" fillId="4" borderId="20" xfId="189" applyNumberFormat="1" applyFont="1" applyFill="1" applyBorder="1" applyAlignment="1" applyProtection="1">
      <alignment horizontal="center" vertical="center"/>
      <protection locked="0"/>
    </xf>
    <xf numFmtId="0" fontId="4" fillId="47" borderId="25" xfId="147" applyFont="1" applyFill="1" applyBorder="1" applyAlignment="1" applyProtection="1">
      <alignment horizontal="center"/>
      <protection/>
    </xf>
    <xf numFmtId="0" fontId="4" fillId="21" borderId="20" xfId="147" applyFont="1" applyFill="1" applyBorder="1" applyAlignment="1" applyProtection="1">
      <alignment horizontal="center" vertical="center"/>
      <protection/>
    </xf>
    <xf numFmtId="0" fontId="4" fillId="21" borderId="28" xfId="147" applyNumberFormat="1" applyFont="1" applyFill="1" applyBorder="1" applyAlignment="1" applyProtection="1">
      <alignment horizontal="center" vertical="center" wrapText="1"/>
      <protection/>
    </xf>
    <xf numFmtId="0" fontId="4" fillId="4" borderId="20" xfId="147" applyFont="1" applyFill="1" applyBorder="1" applyAlignment="1" applyProtection="1">
      <alignment horizontal="left" wrapText="1"/>
      <protection locked="0"/>
    </xf>
    <xf numFmtId="0" fontId="8" fillId="47" borderId="31" xfId="147" applyFont="1" applyFill="1" applyBorder="1" applyAlignment="1" applyProtection="1">
      <alignment horizontal="left" vertical="top" wrapText="1"/>
      <protection/>
    </xf>
    <xf numFmtId="49" fontId="8" fillId="4" borderId="20" xfId="147" applyNumberFormat="1" applyFont="1" applyFill="1" applyBorder="1" applyAlignment="1" applyProtection="1">
      <alignment vertical="top" wrapText="1"/>
      <protection locked="0"/>
    </xf>
    <xf numFmtId="0" fontId="8" fillId="4" borderId="20" xfId="147" applyFont="1" applyFill="1" applyBorder="1" applyAlignment="1" applyProtection="1">
      <alignment vertical="top" wrapText="1"/>
      <protection locked="0"/>
    </xf>
    <xf numFmtId="0" fontId="4" fillId="47" borderId="20" xfId="0" applyFont="1" applyFill="1" applyBorder="1" applyAlignment="1" applyProtection="1">
      <alignment wrapText="1"/>
      <protection/>
    </xf>
    <xf numFmtId="0" fontId="4" fillId="47" borderId="0" xfId="0" applyFont="1" applyFill="1" applyBorder="1" applyAlignment="1" applyProtection="1">
      <alignment wrapText="1"/>
      <protection/>
    </xf>
    <xf numFmtId="0" fontId="4" fillId="21" borderId="28" xfId="151" applyFont="1" applyFill="1" applyBorder="1" applyAlignment="1" applyProtection="1">
      <alignment horizontal="center"/>
      <protection/>
    </xf>
    <xf numFmtId="0" fontId="4" fillId="21" borderId="28" xfId="151" applyFont="1" applyFill="1" applyBorder="1" applyAlignment="1" applyProtection="1">
      <alignment horizontal="center" vertical="center"/>
      <protection/>
    </xf>
    <xf numFmtId="0" fontId="4" fillId="21" borderId="28" xfId="151" applyFont="1" applyFill="1" applyBorder="1" applyAlignment="1" applyProtection="1">
      <alignment horizontal="center" vertical="center" wrapText="1"/>
      <protection/>
    </xf>
    <xf numFmtId="2" fontId="4" fillId="4" borderId="20" xfId="151" applyNumberFormat="1" applyFont="1" applyFill="1" applyBorder="1" applyAlignment="1" applyProtection="1">
      <alignment horizontal="center" vertical="center" wrapText="1"/>
      <protection locked="0"/>
    </xf>
    <xf numFmtId="0" fontId="4" fillId="4" borderId="20" xfId="151" applyFont="1" applyFill="1" applyBorder="1" applyAlignment="1" applyProtection="1">
      <alignment vertical="center" wrapText="1"/>
      <protection locked="0"/>
    </xf>
    <xf numFmtId="2" fontId="4" fillId="48" borderId="20" xfId="151" applyNumberFormat="1" applyFont="1" applyFill="1" applyBorder="1" applyProtection="1">
      <alignment/>
      <protection locked="0"/>
    </xf>
    <xf numFmtId="0" fontId="4" fillId="48" borderId="20" xfId="151" applyFont="1" applyFill="1" applyBorder="1" applyProtection="1">
      <alignment/>
      <protection locked="0"/>
    </xf>
    <xf numFmtId="0" fontId="13" fillId="0" borderId="0" xfId="0" applyFont="1" applyAlignment="1" applyProtection="1">
      <alignment/>
      <protection/>
    </xf>
    <xf numFmtId="4" fontId="4" fillId="4" borderId="20" xfId="0" applyNumberFormat="1" applyFont="1" applyFill="1" applyBorder="1" applyAlignment="1" applyProtection="1">
      <alignment horizontal="right" vertical="center" shrinkToFit="1"/>
      <protection locked="0"/>
    </xf>
    <xf numFmtId="0" fontId="44" fillId="0" borderId="0" xfId="0" applyFont="1" applyBorder="1" applyAlignment="1" applyProtection="1">
      <alignment vertical="center"/>
      <protection/>
    </xf>
    <xf numFmtId="171" fontId="4" fillId="4" borderId="20" xfId="187" applyFont="1" applyFill="1" applyBorder="1" applyAlignment="1" applyProtection="1">
      <alignment horizontal="center" wrapText="1"/>
      <protection locked="0"/>
    </xf>
    <xf numFmtId="14" fontId="4" fillId="4" borderId="20" xfId="0" applyNumberFormat="1" applyFont="1" applyFill="1" applyBorder="1" applyAlignment="1" applyProtection="1">
      <alignment horizontal="justify" vertical="top" wrapText="1"/>
      <protection locked="0"/>
    </xf>
    <xf numFmtId="14" fontId="4" fillId="4" borderId="20" xfId="88" applyNumberFormat="1" applyFont="1" applyFill="1" applyBorder="1" applyAlignment="1" applyProtection="1">
      <alignment horizontal="left" vertical="center" wrapText="1"/>
      <protection locked="0"/>
    </xf>
    <xf numFmtId="14" fontId="4" fillId="4" borderId="20" xfId="151" applyNumberFormat="1" applyFont="1" applyFill="1" applyBorder="1" applyAlignment="1" applyProtection="1">
      <alignment vertical="center" wrapText="1"/>
      <protection locked="0"/>
    </xf>
    <xf numFmtId="0" fontId="4" fillId="4" borderId="20" xfId="147" applyFont="1" applyFill="1" applyBorder="1" applyAlignment="1" applyProtection="1">
      <alignment wrapText="1"/>
      <protection locked="0"/>
    </xf>
    <xf numFmtId="0" fontId="4" fillId="21" borderId="20" xfId="0" applyFont="1" applyFill="1" applyBorder="1" applyAlignment="1" applyProtection="1">
      <alignment horizontal="center" vertical="center"/>
      <protection/>
    </xf>
    <xf numFmtId="0" fontId="4" fillId="47" borderId="0" xfId="0" applyFont="1" applyFill="1" applyAlignment="1" applyProtection="1">
      <alignment vertical="center" wrapText="1"/>
      <protection/>
    </xf>
    <xf numFmtId="0" fontId="46" fillId="47" borderId="0" xfId="0" applyFont="1" applyFill="1" applyAlignment="1" applyProtection="1">
      <alignment/>
      <protection/>
    </xf>
    <xf numFmtId="0" fontId="4" fillId="47" borderId="0" xfId="0" applyFont="1" applyFill="1" applyAlignment="1" applyProtection="1">
      <alignment vertical="center"/>
      <protection/>
    </xf>
    <xf numFmtId="0" fontId="46" fillId="0" borderId="0" xfId="0" applyFont="1" applyAlignment="1" applyProtection="1">
      <alignment/>
      <protection/>
    </xf>
    <xf numFmtId="0" fontId="4" fillId="47" borderId="0" xfId="0" applyFont="1" applyFill="1" applyAlignment="1" applyProtection="1">
      <alignment horizontal="center" vertical="center"/>
      <protection/>
    </xf>
    <xf numFmtId="0" fontId="4" fillId="47" borderId="0" xfId="0" applyFont="1" applyFill="1" applyAlignment="1" applyProtection="1">
      <alignment horizontal="right" vertical="center"/>
      <protection/>
    </xf>
    <xf numFmtId="0" fontId="4" fillId="47" borderId="31" xfId="0" applyFont="1" applyFill="1" applyBorder="1" applyAlignment="1" applyProtection="1">
      <alignment vertical="center"/>
      <protection locked="0"/>
    </xf>
    <xf numFmtId="0" fontId="4" fillId="47" borderId="29" xfId="0" applyFont="1" applyFill="1" applyBorder="1" applyAlignment="1" applyProtection="1">
      <alignment vertical="center"/>
      <protection locked="0"/>
    </xf>
    <xf numFmtId="0" fontId="4" fillId="47" borderId="0" xfId="0" applyFont="1" applyFill="1" applyBorder="1" applyAlignment="1" applyProtection="1">
      <alignment vertical="center"/>
      <protection locked="0"/>
    </xf>
    <xf numFmtId="0" fontId="4" fillId="47" borderId="0" xfId="0" applyFont="1" applyFill="1" applyAlignment="1" applyProtection="1">
      <alignment vertical="center"/>
      <protection locked="0"/>
    </xf>
    <xf numFmtId="0" fontId="4" fillId="47" borderId="0" xfId="0" applyFont="1" applyFill="1" applyBorder="1" applyAlignment="1" applyProtection="1">
      <alignment horizontal="center" vertical="center"/>
      <protection/>
    </xf>
    <xf numFmtId="0" fontId="4" fillId="47" borderId="0" xfId="0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/>
      <protection locked="0"/>
    </xf>
    <xf numFmtId="0" fontId="4" fillId="33" borderId="20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 horizontal="left" wrapText="1"/>
      <protection/>
    </xf>
    <xf numFmtId="0" fontId="7" fillId="32" borderId="20" xfId="0" applyFont="1" applyFill="1" applyBorder="1" applyAlignment="1" applyProtection="1">
      <alignment horizontal="right" vertical="center" wrapText="1"/>
      <protection locked="0"/>
    </xf>
    <xf numFmtId="0" fontId="7" fillId="32" borderId="20" xfId="0" applyFont="1" applyFill="1" applyBorder="1" applyAlignment="1" applyProtection="1">
      <alignment horizontal="right" vertical="center"/>
      <protection locked="0"/>
    </xf>
    <xf numFmtId="0" fontId="4" fillId="32" borderId="20" xfId="0" applyFont="1" applyFill="1" applyBorder="1" applyAlignment="1" applyProtection="1">
      <alignment horizontal="right" vertical="center" wrapText="1"/>
      <protection/>
    </xf>
    <xf numFmtId="0" fontId="3" fillId="48" borderId="20" xfId="0" applyNumberFormat="1" applyFont="1" applyFill="1" applyBorder="1" applyAlignment="1" applyProtection="1">
      <alignment vertical="top"/>
      <protection/>
    </xf>
    <xf numFmtId="4" fontId="4" fillId="48" borderId="20" xfId="0" applyNumberFormat="1" applyFont="1" applyFill="1" applyBorder="1" applyAlignment="1" applyProtection="1">
      <alignment vertical="center" shrinkToFit="1"/>
      <protection locked="0"/>
    </xf>
    <xf numFmtId="0" fontId="4" fillId="4" borderId="20" xfId="147" applyFont="1" applyFill="1" applyBorder="1" applyAlignment="1" applyProtection="1">
      <alignment horizontal="center" wrapText="1"/>
      <protection locked="0"/>
    </xf>
    <xf numFmtId="2" fontId="4" fillId="48" borderId="20" xfId="147" applyNumberFormat="1" applyFont="1" applyFill="1" applyBorder="1" applyAlignment="1" applyProtection="1">
      <alignment horizontal="center"/>
      <protection locked="0"/>
    </xf>
    <xf numFmtId="0" fontId="47" fillId="47" borderId="0" xfId="0" applyFont="1" applyFill="1" applyAlignment="1" applyProtection="1">
      <alignment/>
      <protection/>
    </xf>
    <xf numFmtId="0" fontId="2" fillId="47" borderId="0" xfId="152" applyFont="1" applyFill="1" applyAlignment="1" applyProtection="1">
      <alignment horizontal="left"/>
      <protection/>
    </xf>
    <xf numFmtId="0" fontId="47" fillId="0" borderId="0" xfId="0" applyFont="1" applyAlignment="1" applyProtection="1">
      <alignment/>
      <protection/>
    </xf>
    <xf numFmtId="0" fontId="47" fillId="47" borderId="0" xfId="0" applyFont="1" applyFill="1" applyAlignment="1" applyProtection="1">
      <alignment/>
      <protection/>
    </xf>
    <xf numFmtId="0" fontId="7" fillId="47" borderId="28" xfId="0" applyFont="1" applyFill="1" applyBorder="1" applyAlignment="1" applyProtection="1">
      <alignment vertical="center" wrapText="1"/>
      <protection/>
    </xf>
    <xf numFmtId="0" fontId="7" fillId="4" borderId="28" xfId="0" applyFont="1" applyFill="1" applyBorder="1" applyAlignment="1" applyProtection="1">
      <alignment horizontal="right" vertical="center" wrapText="1"/>
      <protection locked="0"/>
    </xf>
    <xf numFmtId="0" fontId="7" fillId="32" borderId="28" xfId="0" applyFont="1" applyFill="1" applyBorder="1" applyAlignment="1" applyProtection="1">
      <alignment horizontal="right" vertical="center" wrapText="1"/>
      <protection locked="0"/>
    </xf>
    <xf numFmtId="1" fontId="4" fillId="48" borderId="26" xfId="0" applyNumberFormat="1" applyFont="1" applyFill="1" applyBorder="1" applyAlignment="1" applyProtection="1">
      <alignment/>
      <protection locked="0"/>
    </xf>
    <xf numFmtId="0" fontId="7" fillId="0" borderId="20" xfId="0" applyFont="1" applyFill="1" applyBorder="1" applyAlignment="1" applyProtection="1">
      <alignment horizontal="center"/>
      <protection/>
    </xf>
    <xf numFmtId="0" fontId="7" fillId="49" borderId="20" xfId="0" applyFont="1" applyFill="1" applyBorder="1" applyAlignment="1" applyProtection="1">
      <alignment/>
      <protection/>
    </xf>
    <xf numFmtId="0" fontId="4" fillId="50" borderId="20" xfId="0" applyFont="1" applyFill="1" applyBorder="1" applyAlignment="1" applyProtection="1">
      <alignment horizontal="right" vertical="center"/>
      <protection/>
    </xf>
    <xf numFmtId="0" fontId="2" fillId="49" borderId="20" xfId="0" applyFont="1" applyFill="1" applyBorder="1" applyAlignment="1" applyProtection="1">
      <alignment horizontal="right" vertical="center"/>
      <protection/>
    </xf>
    <xf numFmtId="0" fontId="4" fillId="51" borderId="20" xfId="0" applyFont="1" applyFill="1" applyBorder="1" applyAlignment="1" applyProtection="1">
      <alignment horizontal="right" vertical="center"/>
      <protection locked="0"/>
    </xf>
    <xf numFmtId="1" fontId="4" fillId="0" borderId="20" xfId="0" applyNumberFormat="1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 quotePrefix="1">
      <alignment horizontal="center"/>
      <protection/>
    </xf>
    <xf numFmtId="0" fontId="4" fillId="0" borderId="26" xfId="0" applyFont="1" applyFill="1" applyBorder="1" applyAlignment="1" applyProtection="1" quotePrefix="1">
      <alignment horizontal="center"/>
      <protection/>
    </xf>
    <xf numFmtId="0" fontId="4" fillId="0" borderId="27" xfId="0" applyFont="1" applyFill="1" applyBorder="1" applyAlignment="1" applyProtection="1" quotePrefix="1">
      <alignment horizontal="center"/>
      <protection/>
    </xf>
    <xf numFmtId="1" fontId="4" fillId="0" borderId="26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51" borderId="20" xfId="0" applyFont="1" applyFill="1" applyBorder="1" applyAlignment="1" applyProtection="1">
      <alignment horizontal="justify" vertical="top" wrapText="1"/>
      <protection locked="0"/>
    </xf>
    <xf numFmtId="0" fontId="36" fillId="49" borderId="20" xfId="0" applyFont="1" applyFill="1" applyBorder="1" applyAlignment="1" applyProtection="1">
      <alignment/>
      <protection/>
    </xf>
    <xf numFmtId="0" fontId="4" fillId="52" borderId="20" xfId="147" applyFont="1" applyFill="1" applyBorder="1" applyAlignment="1" applyProtection="1">
      <alignment horizontal="center" vertical="center" wrapText="1"/>
      <protection/>
    </xf>
    <xf numFmtId="1" fontId="4" fillId="0" borderId="20" xfId="147" applyNumberFormat="1" applyFont="1" applyFill="1" applyBorder="1" applyAlignment="1" applyProtection="1">
      <alignment horizontal="center"/>
      <protection/>
    </xf>
    <xf numFmtId="0" fontId="4" fillId="0" borderId="20" xfId="147" applyFont="1" applyFill="1" applyBorder="1" applyAlignment="1" applyProtection="1" quotePrefix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4" fillId="49" borderId="20" xfId="147" applyFont="1" applyFill="1" applyBorder="1" applyAlignment="1" applyProtection="1" quotePrefix="1">
      <alignment horizontal="left"/>
      <protection locked="0"/>
    </xf>
    <xf numFmtId="0" fontId="4" fillId="49" borderId="20" xfId="147" applyFont="1" applyFill="1" applyBorder="1" applyAlignment="1" applyProtection="1">
      <alignment horizontal="center"/>
      <protection locked="0"/>
    </xf>
    <xf numFmtId="0" fontId="4" fillId="49" borderId="20" xfId="147" applyFont="1" applyFill="1" applyBorder="1" applyProtection="1">
      <alignment/>
      <protection locked="0"/>
    </xf>
    <xf numFmtId="0" fontId="7" fillId="49" borderId="20" xfId="147" applyFont="1" applyFill="1" applyBorder="1" applyAlignment="1" applyProtection="1">
      <alignment/>
      <protection locked="0"/>
    </xf>
    <xf numFmtId="0" fontId="72" fillId="51" borderId="20" xfId="88" applyFont="1" applyFill="1" applyBorder="1" applyAlignment="1" applyProtection="1">
      <alignment horizontal="left" vertical="center" wrapText="1"/>
      <protection locked="0"/>
    </xf>
    <xf numFmtId="14" fontId="72" fillId="51" borderId="20" xfId="88" applyNumberFormat="1" applyFont="1" applyFill="1" applyBorder="1" applyAlignment="1" applyProtection="1">
      <alignment horizontal="center" vertical="center" wrapText="1"/>
      <protection locked="0"/>
    </xf>
    <xf numFmtId="0" fontId="4" fillId="51" borderId="20" xfId="88" applyFont="1" applyFill="1" applyBorder="1" applyAlignment="1" applyProtection="1">
      <alignment horizontal="left" vertical="center" wrapText="1"/>
      <protection locked="0"/>
    </xf>
    <xf numFmtId="0" fontId="4" fillId="0" borderId="20" xfId="147" applyFont="1" applyFill="1" applyBorder="1" applyAlignment="1" applyProtection="1">
      <alignment/>
      <protection/>
    </xf>
    <xf numFmtId="0" fontId="4" fillId="0" borderId="20" xfId="147" applyFont="1" applyFill="1" applyBorder="1" applyAlignment="1" applyProtection="1">
      <alignment horizontal="center" vertical="center" wrapText="1"/>
      <protection/>
    </xf>
    <xf numFmtId="0" fontId="4" fillId="0" borderId="25" xfId="147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0" fontId="4" fillId="51" borderId="20" xfId="147" applyFont="1" applyFill="1" applyBorder="1" applyAlignment="1" applyProtection="1">
      <alignment wrapText="1"/>
      <protection locked="0"/>
    </xf>
    <xf numFmtId="0" fontId="4" fillId="52" borderId="20" xfId="147" applyFont="1" applyFill="1" applyBorder="1" applyProtection="1">
      <alignment/>
      <protection/>
    </xf>
    <xf numFmtId="0" fontId="4" fillId="52" borderId="26" xfId="147" applyFont="1" applyFill="1" applyBorder="1" applyAlignment="1" applyProtection="1">
      <alignment horizontal="center" vertical="center" wrapText="1"/>
      <protection/>
    </xf>
    <xf numFmtId="0" fontId="4" fillId="0" borderId="20" xfId="147" applyFont="1" applyFill="1" applyBorder="1" applyAlignment="1" applyProtection="1">
      <alignment horizontal="center"/>
      <protection/>
    </xf>
    <xf numFmtId="0" fontId="4" fillId="0" borderId="20" xfId="147" applyFont="1" applyFill="1" applyBorder="1" applyAlignment="1" applyProtection="1">
      <alignment horizontal="center" vertical="top"/>
      <protection/>
    </xf>
    <xf numFmtId="0" fontId="47" fillId="0" borderId="20" xfId="0" applyFont="1" applyFill="1" applyBorder="1" applyAlignment="1" applyProtection="1">
      <alignment horizontal="center"/>
      <protection/>
    </xf>
    <xf numFmtId="0" fontId="47" fillId="0" borderId="0" xfId="0" applyFont="1" applyFill="1" applyAlignment="1" applyProtection="1">
      <alignment/>
      <protection/>
    </xf>
    <xf numFmtId="0" fontId="4" fillId="52" borderId="20" xfId="0" applyFont="1" applyFill="1" applyBorder="1" applyAlignment="1" applyProtection="1">
      <alignment horizontal="center" vertical="center" wrapText="1"/>
      <protection/>
    </xf>
    <xf numFmtId="0" fontId="4" fillId="52" borderId="20" xfId="147" applyFont="1" applyFill="1" applyBorder="1" applyAlignment="1" applyProtection="1">
      <alignment horizontal="center" vertical="center" wrapText="1"/>
      <protection/>
    </xf>
    <xf numFmtId="0" fontId="4" fillId="52" borderId="20" xfId="0" applyFont="1" applyFill="1" applyBorder="1" applyAlignment="1" applyProtection="1">
      <alignment vertical="center" wrapText="1"/>
      <protection/>
    </xf>
    <xf numFmtId="0" fontId="73" fillId="52" borderId="20" xfId="0" applyFont="1" applyFill="1" applyBorder="1" applyAlignment="1">
      <alignment horizontal="center" wrapText="1"/>
    </xf>
    <xf numFmtId="0" fontId="7" fillId="51" borderId="20" xfId="0" applyFont="1" applyFill="1" applyBorder="1" applyAlignment="1" applyProtection="1">
      <alignment/>
      <protection locked="0"/>
    </xf>
    <xf numFmtId="0" fontId="4" fillId="52" borderId="20" xfId="0" applyNumberFormat="1" applyFont="1" applyFill="1" applyBorder="1" applyAlignment="1" applyProtection="1">
      <alignment horizontal="center" vertical="center" wrapText="1"/>
      <protection/>
    </xf>
    <xf numFmtId="0" fontId="4" fillId="52" borderId="27" xfId="0" applyFont="1" applyFill="1" applyBorder="1" applyAlignment="1" applyProtection="1">
      <alignment horizontal="center" vertical="center" wrapText="1"/>
      <protection/>
    </xf>
    <xf numFmtId="0" fontId="73" fillId="52" borderId="0" xfId="0" applyFont="1" applyFill="1" applyAlignment="1">
      <alignment wrapText="1"/>
    </xf>
    <xf numFmtId="172" fontId="4" fillId="52" borderId="20" xfId="0" applyNumberFormat="1" applyFont="1" applyFill="1" applyBorder="1" applyAlignment="1" applyProtection="1">
      <alignment horizontal="center" vertical="center" wrapText="1"/>
      <protection/>
    </xf>
    <xf numFmtId="0" fontId="73" fillId="52" borderId="20" xfId="0" applyFont="1" applyFill="1" applyBorder="1" applyAlignment="1">
      <alignment wrapText="1"/>
    </xf>
    <xf numFmtId="0" fontId="36" fillId="51" borderId="20" xfId="0" applyFont="1" applyFill="1" applyBorder="1" applyAlignment="1" applyProtection="1">
      <alignment/>
      <protection locked="0"/>
    </xf>
    <xf numFmtId="0" fontId="73" fillId="52" borderId="20" xfId="0" applyFont="1" applyFill="1" applyBorder="1" applyAlignment="1">
      <alignment/>
    </xf>
    <xf numFmtId="0" fontId="4" fillId="52" borderId="20" xfId="0" applyFont="1" applyFill="1" applyBorder="1" applyAlignment="1" applyProtection="1">
      <alignment wrapText="1"/>
      <protection/>
    </xf>
    <xf numFmtId="0" fontId="0" fillId="51" borderId="20" xfId="0" applyFont="1" applyFill="1" applyBorder="1" applyAlignment="1" applyProtection="1">
      <alignment/>
      <protection locked="0"/>
    </xf>
    <xf numFmtId="0" fontId="7" fillId="0" borderId="43" xfId="0" applyFont="1" applyBorder="1" applyAlignment="1" applyProtection="1">
      <alignment vertical="center" wrapText="1"/>
      <protection/>
    </xf>
    <xf numFmtId="0" fontId="7" fillId="0" borderId="44" xfId="0" applyFont="1" applyBorder="1" applyAlignment="1" applyProtection="1">
      <alignment vertical="center" wrapText="1"/>
      <protection/>
    </xf>
    <xf numFmtId="0" fontId="6" fillId="47" borderId="19" xfId="0" applyFont="1" applyFill="1" applyBorder="1" applyAlignment="1" applyProtection="1">
      <alignment horizontal="center" vertical="center" wrapText="1"/>
      <protection/>
    </xf>
    <xf numFmtId="0" fontId="6" fillId="47" borderId="0" xfId="0" applyFont="1" applyFill="1" applyBorder="1" applyAlignment="1" applyProtection="1">
      <alignment horizontal="center" vertical="center" wrapText="1"/>
      <protection/>
    </xf>
    <xf numFmtId="0" fontId="7" fillId="47" borderId="45" xfId="0" applyFont="1" applyFill="1" applyBorder="1" applyAlignment="1" applyProtection="1">
      <alignment horizontal="center" vertical="center"/>
      <protection/>
    </xf>
    <xf numFmtId="0" fontId="7" fillId="47" borderId="46" xfId="0" applyFont="1" applyFill="1" applyBorder="1" applyAlignment="1" applyProtection="1">
      <alignment horizontal="center" vertical="center"/>
      <protection/>
    </xf>
    <xf numFmtId="0" fontId="7" fillId="47" borderId="47" xfId="0" applyFont="1" applyFill="1" applyBorder="1" applyAlignment="1" applyProtection="1">
      <alignment horizontal="center" vertical="center" wrapText="1"/>
      <protection/>
    </xf>
    <xf numFmtId="0" fontId="7" fillId="47" borderId="46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Border="1" applyAlignment="1" applyProtection="1">
      <alignment vertical="center" wrapText="1"/>
      <protection/>
    </xf>
    <xf numFmtId="0" fontId="7" fillId="0" borderId="49" xfId="0" applyFont="1" applyBorder="1" applyAlignment="1" applyProtection="1">
      <alignment vertical="center" wrapText="1"/>
      <protection/>
    </xf>
    <xf numFmtId="0" fontId="7" fillId="0" borderId="34" xfId="0" applyFont="1" applyBorder="1" applyAlignment="1" applyProtection="1">
      <alignment vertical="center" wrapText="1"/>
      <protection/>
    </xf>
    <xf numFmtId="0" fontId="7" fillId="0" borderId="36" xfId="0" applyFont="1" applyBorder="1" applyAlignment="1" applyProtection="1">
      <alignment vertical="center" wrapText="1"/>
      <protection/>
    </xf>
    <xf numFmtId="0" fontId="7" fillId="0" borderId="50" xfId="0" applyFont="1" applyBorder="1" applyAlignment="1" applyProtection="1">
      <alignment vertical="center" wrapText="1"/>
      <protection/>
    </xf>
    <xf numFmtId="0" fontId="7" fillId="0" borderId="51" xfId="0" applyFont="1" applyBorder="1" applyAlignment="1" applyProtection="1">
      <alignment vertical="center" wrapText="1"/>
      <protection/>
    </xf>
    <xf numFmtId="0" fontId="7" fillId="0" borderId="52" xfId="0" applyFont="1" applyBorder="1" applyAlignment="1" applyProtection="1">
      <alignment vertical="center" wrapText="1"/>
      <protection/>
    </xf>
    <xf numFmtId="0" fontId="7" fillId="0" borderId="53" xfId="0" applyFont="1" applyBorder="1" applyAlignment="1" applyProtection="1">
      <alignment vertical="center" wrapText="1"/>
      <protection/>
    </xf>
    <xf numFmtId="0" fontId="7" fillId="47" borderId="54" xfId="0" applyFont="1" applyFill="1" applyBorder="1" applyAlignment="1" applyProtection="1">
      <alignment horizontal="center" vertical="center"/>
      <protection/>
    </xf>
    <xf numFmtId="0" fontId="7" fillId="47" borderId="54" xfId="0" applyFont="1" applyFill="1" applyBorder="1" applyAlignment="1" applyProtection="1">
      <alignment vertical="center"/>
      <protection/>
    </xf>
    <xf numFmtId="0" fontId="7" fillId="47" borderId="46" xfId="0" applyFont="1" applyFill="1" applyBorder="1" applyAlignment="1" applyProtection="1">
      <alignment vertical="center"/>
      <protection/>
    </xf>
    <xf numFmtId="0" fontId="7" fillId="47" borderId="19" xfId="0" applyFont="1" applyFill="1" applyBorder="1" applyAlignment="1" applyProtection="1">
      <alignment vertical="center"/>
      <protection/>
    </xf>
    <xf numFmtId="0" fontId="7" fillId="47" borderId="0" xfId="0" applyFont="1" applyFill="1" applyBorder="1" applyAlignment="1" applyProtection="1">
      <alignment vertical="center"/>
      <protection/>
    </xf>
    <xf numFmtId="0" fontId="7" fillId="47" borderId="48" xfId="0" applyFont="1" applyFill="1" applyBorder="1" applyAlignment="1" applyProtection="1">
      <alignment vertical="center" wrapText="1"/>
      <protection/>
    </xf>
    <xf numFmtId="0" fontId="7" fillId="47" borderId="37" xfId="0" applyFont="1" applyFill="1" applyBorder="1" applyAlignment="1" applyProtection="1">
      <alignment vertical="center" wrapText="1"/>
      <protection/>
    </xf>
    <xf numFmtId="0" fontId="7" fillId="47" borderId="55" xfId="0" applyFont="1" applyFill="1" applyBorder="1" applyAlignment="1" applyProtection="1">
      <alignment vertical="center" wrapText="1"/>
      <protection/>
    </xf>
    <xf numFmtId="0" fontId="7" fillId="47" borderId="0" xfId="0" applyFont="1" applyFill="1" applyBorder="1" applyAlignment="1" applyProtection="1">
      <alignment vertical="center" wrapText="1"/>
      <protection/>
    </xf>
    <xf numFmtId="0" fontId="7" fillId="47" borderId="56" xfId="0" applyFont="1" applyFill="1" applyBorder="1" applyAlignment="1" applyProtection="1">
      <alignment horizontal="center" vertical="center"/>
      <protection/>
    </xf>
    <xf numFmtId="0" fontId="7" fillId="47" borderId="57" xfId="0" applyFont="1" applyFill="1" applyBorder="1" applyAlignment="1" applyProtection="1">
      <alignment horizontal="center" vertical="center"/>
      <protection/>
    </xf>
    <xf numFmtId="0" fontId="7" fillId="47" borderId="58" xfId="0" applyFont="1" applyFill="1" applyBorder="1" applyAlignment="1" applyProtection="1">
      <alignment horizontal="center" vertical="center"/>
      <protection/>
    </xf>
    <xf numFmtId="0" fontId="7" fillId="47" borderId="23" xfId="0" applyFont="1" applyFill="1" applyBorder="1" applyAlignment="1" applyProtection="1">
      <alignment vertical="center"/>
      <protection/>
    </xf>
    <xf numFmtId="49" fontId="6" fillId="4" borderId="33" xfId="0" applyNumberFormat="1" applyFont="1" applyFill="1" applyBorder="1" applyAlignment="1" applyProtection="1">
      <alignment horizontal="center" vertical="center"/>
      <protection locked="0"/>
    </xf>
    <xf numFmtId="49" fontId="0" fillId="4" borderId="33" xfId="0" applyNumberFormat="1" applyFill="1" applyBorder="1" applyAlignment="1" applyProtection="1">
      <alignment horizontal="center" vertical="center"/>
      <protection locked="0"/>
    </xf>
    <xf numFmtId="0" fontId="7" fillId="47" borderId="59" xfId="0" applyFont="1" applyFill="1" applyBorder="1" applyAlignment="1" applyProtection="1">
      <alignment horizontal="center" vertical="center"/>
      <protection/>
    </xf>
    <xf numFmtId="0" fontId="6" fillId="47" borderId="0" xfId="0" applyFont="1" applyFill="1" applyBorder="1" applyAlignment="1" applyProtection="1">
      <alignment vertical="center"/>
      <protection/>
    </xf>
    <xf numFmtId="14" fontId="7" fillId="4" borderId="0" xfId="0" applyNumberFormat="1" applyFont="1" applyFill="1" applyBorder="1" applyAlignment="1" applyProtection="1">
      <alignment vertical="center"/>
      <protection locked="0"/>
    </xf>
    <xf numFmtId="14" fontId="0" fillId="4" borderId="0" xfId="0" applyNumberForma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60" xfId="0" applyFont="1" applyBorder="1" applyAlignment="1" applyProtection="1">
      <alignment vertical="center"/>
      <protection/>
    </xf>
    <xf numFmtId="0" fontId="4" fillId="47" borderId="0" xfId="0" applyFont="1" applyFill="1" applyAlignment="1" applyProtection="1">
      <alignment horizontal="center" vertical="center" wrapText="1"/>
      <protection/>
    </xf>
    <xf numFmtId="0" fontId="4" fillId="47" borderId="0" xfId="161" applyFont="1" applyFill="1" applyAlignment="1" applyProtection="1">
      <alignment horizontal="center" vertical="center"/>
      <protection/>
    </xf>
    <xf numFmtId="0" fontId="4" fillId="47" borderId="0" xfId="161" applyFont="1" applyFill="1" applyAlignment="1" applyProtection="1">
      <alignment horizontal="center"/>
      <protection/>
    </xf>
    <xf numFmtId="0" fontId="4" fillId="47" borderId="29" xfId="0" applyFont="1" applyFill="1" applyBorder="1" applyAlignment="1" applyProtection="1">
      <alignment horizontal="center" vertical="center"/>
      <protection locked="0"/>
    </xf>
    <xf numFmtId="0" fontId="4" fillId="47" borderId="0" xfId="0" applyFont="1" applyFill="1" applyBorder="1" applyAlignment="1" applyProtection="1">
      <alignment horizontal="center" vertical="center"/>
      <protection locked="0"/>
    </xf>
    <xf numFmtId="0" fontId="4" fillId="47" borderId="0" xfId="0" applyFont="1" applyFill="1" applyBorder="1" applyAlignment="1" applyProtection="1">
      <alignment horizontal="center" vertical="center"/>
      <protection/>
    </xf>
    <xf numFmtId="0" fontId="4" fillId="47" borderId="31" xfId="0" applyFont="1" applyFill="1" applyBorder="1" applyAlignment="1" applyProtection="1">
      <alignment horizontal="center" vertical="center"/>
      <protection locked="0"/>
    </xf>
    <xf numFmtId="0" fontId="4" fillId="47" borderId="0" xfId="0" applyFont="1" applyFill="1" applyAlignment="1" applyProtection="1">
      <alignment horizontal="center" vertical="center"/>
      <protection/>
    </xf>
    <xf numFmtId="0" fontId="4" fillId="47" borderId="0" xfId="0" applyFont="1" applyFill="1" applyAlignment="1" applyProtection="1">
      <alignment vertical="center"/>
      <protection/>
    </xf>
    <xf numFmtId="0" fontId="7" fillId="47" borderId="0" xfId="0" applyFont="1" applyFill="1" applyBorder="1" applyAlignment="1">
      <alignment vertical="center" wrapText="1"/>
    </xf>
    <xf numFmtId="0" fontId="7" fillId="47" borderId="0" xfId="0" applyFont="1" applyFill="1" applyAlignment="1">
      <alignment horizontal="center" vertical="center"/>
    </xf>
    <xf numFmtId="0" fontId="7" fillId="47" borderId="0" xfId="0" applyFont="1" applyFill="1" applyAlignment="1">
      <alignment vertical="center" wrapText="1"/>
    </xf>
    <xf numFmtId="0" fontId="7" fillId="47" borderId="0" xfId="0" applyFont="1" applyFill="1" applyAlignment="1">
      <alignment horizontal="left" vertical="center" wrapText="1" indent="1"/>
    </xf>
    <xf numFmtId="0" fontId="7" fillId="47" borderId="31" xfId="0" applyFont="1" applyFill="1" applyBorder="1" applyAlignment="1" applyProtection="1">
      <alignment vertical="center" wrapText="1"/>
      <protection locked="0"/>
    </xf>
    <xf numFmtId="0" fontId="7" fillId="47" borderId="0" xfId="0" applyFont="1" applyFill="1" applyBorder="1" applyAlignment="1" applyProtection="1">
      <alignment vertical="center" wrapText="1"/>
      <protection locked="0"/>
    </xf>
    <xf numFmtId="0" fontId="7" fillId="47" borderId="29" xfId="0" applyFont="1" applyFill="1" applyBorder="1" applyAlignment="1" applyProtection="1">
      <alignment vertical="center" wrapText="1"/>
      <protection locked="0"/>
    </xf>
    <xf numFmtId="0" fontId="6" fillId="47" borderId="0" xfId="0" applyFont="1" applyFill="1" applyAlignment="1">
      <alignment vertical="center"/>
    </xf>
    <xf numFmtId="0" fontId="7" fillId="47" borderId="0" xfId="0" applyFont="1" applyFill="1" applyAlignment="1">
      <alignment vertical="center"/>
    </xf>
    <xf numFmtId="0" fontId="7" fillId="47" borderId="31" xfId="0" applyFont="1" applyFill="1" applyBorder="1" applyAlignment="1" applyProtection="1">
      <alignment vertical="center"/>
      <protection locked="0"/>
    </xf>
    <xf numFmtId="0" fontId="7" fillId="47" borderId="0" xfId="0" applyFont="1" applyFill="1" applyBorder="1" applyAlignment="1">
      <alignment vertical="center"/>
    </xf>
    <xf numFmtId="0" fontId="7" fillId="47" borderId="29" xfId="0" applyFont="1" applyFill="1" applyBorder="1" applyAlignment="1" applyProtection="1">
      <alignment vertical="center"/>
      <protection locked="0"/>
    </xf>
    <xf numFmtId="0" fontId="7" fillId="47" borderId="20" xfId="0" applyFont="1" applyFill="1" applyBorder="1" applyAlignment="1" applyProtection="1">
      <alignment horizontal="center" wrapText="1"/>
      <protection/>
    </xf>
    <xf numFmtId="0" fontId="4" fillId="47" borderId="20" xfId="0" applyFont="1" applyFill="1" applyBorder="1" applyAlignment="1" applyProtection="1">
      <alignment horizontal="center" wrapText="1"/>
      <protection/>
    </xf>
    <xf numFmtId="0" fontId="4" fillId="47" borderId="20" xfId="0" applyFont="1" applyFill="1" applyBorder="1" applyAlignment="1" applyProtection="1">
      <alignment horizontal="center"/>
      <protection/>
    </xf>
    <xf numFmtId="0" fontId="4" fillId="21" borderId="28" xfId="0" applyFont="1" applyFill="1" applyBorder="1" applyAlignment="1" applyProtection="1">
      <alignment horizontal="center" vertical="center" wrapText="1"/>
      <protection/>
    </xf>
    <xf numFmtId="0" fontId="4" fillId="21" borderId="22" xfId="0" applyFont="1" applyFill="1" applyBorder="1" applyAlignment="1" applyProtection="1">
      <alignment horizontal="center" vertical="center" wrapText="1"/>
      <protection/>
    </xf>
    <xf numFmtId="0" fontId="4" fillId="52" borderId="28" xfId="0" applyFont="1" applyFill="1" applyBorder="1" applyAlignment="1" applyProtection="1">
      <alignment horizontal="center" vertical="center" wrapText="1"/>
      <protection/>
    </xf>
    <xf numFmtId="0" fontId="4" fillId="52" borderId="22" xfId="0" applyFont="1" applyFill="1" applyBorder="1" applyAlignment="1" applyProtection="1">
      <alignment horizontal="center" vertical="center" wrapText="1"/>
      <protection/>
    </xf>
    <xf numFmtId="0" fontId="4" fillId="21" borderId="42" xfId="0" applyFont="1" applyFill="1" applyBorder="1" applyAlignment="1" applyProtection="1">
      <alignment horizontal="center" vertical="center" wrapText="1"/>
      <protection/>
    </xf>
    <xf numFmtId="0" fontId="4" fillId="21" borderId="25" xfId="0" applyFont="1" applyFill="1" applyBorder="1" applyAlignment="1" applyProtection="1">
      <alignment horizontal="center" vertical="center" wrapText="1"/>
      <protection/>
    </xf>
    <xf numFmtId="0" fontId="4" fillId="21" borderId="42" xfId="0" applyFont="1" applyFill="1" applyBorder="1" applyAlignment="1" applyProtection="1">
      <alignment horizontal="center" vertical="center"/>
      <protection/>
    </xf>
    <xf numFmtId="0" fontId="4" fillId="21" borderId="61" xfId="0" applyFont="1" applyFill="1" applyBorder="1" applyAlignment="1" applyProtection="1">
      <alignment horizontal="center" vertical="center"/>
      <protection/>
    </xf>
    <xf numFmtId="0" fontId="4" fillId="21" borderId="62" xfId="0" applyFont="1" applyFill="1" applyBorder="1" applyAlignment="1" applyProtection="1">
      <alignment horizontal="center" vertical="center"/>
      <protection/>
    </xf>
    <xf numFmtId="0" fontId="4" fillId="52" borderId="20" xfId="0" applyFont="1" applyFill="1" applyBorder="1" applyAlignment="1" applyProtection="1">
      <alignment horizontal="center" vertical="center" wrapText="1"/>
      <protection/>
    </xf>
    <xf numFmtId="0" fontId="4" fillId="21" borderId="61" xfId="0" applyFont="1" applyFill="1" applyBorder="1" applyAlignment="1" applyProtection="1">
      <alignment horizontal="center" vertical="center" wrapText="1"/>
      <protection/>
    </xf>
    <xf numFmtId="0" fontId="4" fillId="21" borderId="62" xfId="0" applyFont="1" applyFill="1" applyBorder="1" applyAlignment="1" applyProtection="1">
      <alignment horizontal="center" vertical="center" wrapText="1"/>
      <protection/>
    </xf>
    <xf numFmtId="0" fontId="3" fillId="47" borderId="20" xfId="0" applyNumberFormat="1" applyFont="1" applyFill="1" applyBorder="1" applyAlignment="1" applyProtection="1">
      <alignment horizontal="center" vertical="top"/>
      <protection/>
    </xf>
    <xf numFmtId="0" fontId="4" fillId="47" borderId="20" xfId="0" applyNumberFormat="1" applyFont="1" applyFill="1" applyBorder="1" applyAlignment="1" applyProtection="1">
      <alignment horizontal="center" vertical="top"/>
      <protection/>
    </xf>
    <xf numFmtId="0" fontId="36" fillId="47" borderId="20" xfId="0" applyFont="1" applyFill="1" applyBorder="1" applyAlignment="1" applyProtection="1">
      <alignment horizontal="center" vertical="center" textRotation="90"/>
      <protection/>
    </xf>
    <xf numFmtId="0" fontId="7" fillId="47" borderId="0" xfId="0" applyFont="1" applyFill="1" applyBorder="1" applyAlignment="1" applyProtection="1">
      <alignment horizontal="right"/>
      <protection/>
    </xf>
    <xf numFmtId="0" fontId="4" fillId="52" borderId="20" xfId="147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8" fillId="47" borderId="0" xfId="0" applyFont="1" applyFill="1" applyBorder="1" applyAlignment="1" applyProtection="1">
      <alignment horizontal="center"/>
      <protection/>
    </xf>
    <xf numFmtId="0" fontId="4" fillId="21" borderId="20" xfId="0" applyFont="1" applyFill="1" applyBorder="1" applyAlignment="1" applyProtection="1">
      <alignment horizontal="center" vertical="center"/>
      <protection/>
    </xf>
    <xf numFmtId="0" fontId="38" fillId="47" borderId="31" xfId="0" applyFont="1" applyFill="1" applyBorder="1" applyAlignment="1" applyProtection="1">
      <alignment horizontal="center"/>
      <protection/>
    </xf>
    <xf numFmtId="0" fontId="73" fillId="52" borderId="63" xfId="0" applyFont="1" applyFill="1" applyBorder="1" applyAlignment="1">
      <alignment horizontal="center" wrapText="1"/>
    </xf>
    <xf numFmtId="0" fontId="73" fillId="52" borderId="25" xfId="0" applyFont="1" applyFill="1" applyBorder="1" applyAlignment="1">
      <alignment horizontal="center" wrapText="1"/>
    </xf>
    <xf numFmtId="0" fontId="4" fillId="21" borderId="28" xfId="147" applyFont="1" applyFill="1" applyBorder="1" applyAlignment="1" applyProtection="1">
      <alignment horizontal="center" vertical="center"/>
      <protection/>
    </xf>
    <xf numFmtId="0" fontId="4" fillId="21" borderId="22" xfId="147" applyFont="1" applyFill="1" applyBorder="1" applyAlignment="1" applyProtection="1">
      <alignment horizontal="center" vertical="center"/>
      <protection/>
    </xf>
    <xf numFmtId="0" fontId="13" fillId="47" borderId="0" xfId="147" applyFont="1" applyFill="1" applyAlignment="1" applyProtection="1">
      <alignment horizontal="left"/>
      <protection/>
    </xf>
    <xf numFmtId="0" fontId="4" fillId="21" borderId="28" xfId="147" applyFont="1" applyFill="1" applyBorder="1" applyAlignment="1" applyProtection="1">
      <alignment horizontal="center" vertical="center" wrapText="1"/>
      <protection/>
    </xf>
    <xf numFmtId="0" fontId="4" fillId="21" borderId="22" xfId="147" applyFont="1" applyFill="1" applyBorder="1" applyAlignment="1" applyProtection="1">
      <alignment horizontal="center" vertical="center" wrapText="1"/>
      <protection/>
    </xf>
    <xf numFmtId="0" fontId="4" fillId="21" borderId="42" xfId="147" applyFont="1" applyFill="1" applyBorder="1" applyAlignment="1" applyProtection="1">
      <alignment horizontal="center" vertical="center" wrapText="1"/>
      <protection/>
    </xf>
    <xf numFmtId="0" fontId="4" fillId="21" borderId="62" xfId="147" applyFont="1" applyFill="1" applyBorder="1" applyAlignment="1" applyProtection="1">
      <alignment horizontal="center" vertical="center" wrapText="1"/>
      <protection/>
    </xf>
    <xf numFmtId="0" fontId="4" fillId="48" borderId="27" xfId="147" applyFont="1" applyFill="1" applyBorder="1" applyAlignment="1" applyProtection="1">
      <alignment horizontal="center" vertical="center" wrapText="1"/>
      <protection/>
    </xf>
    <xf numFmtId="0" fontId="4" fillId="48" borderId="26" xfId="147" applyFont="1" applyFill="1" applyBorder="1" applyAlignment="1" applyProtection="1">
      <alignment horizontal="center" vertical="center" wrapText="1"/>
      <protection/>
    </xf>
    <xf numFmtId="0" fontId="4" fillId="52" borderId="27" xfId="147" applyFont="1" applyFill="1" applyBorder="1" applyAlignment="1" applyProtection="1">
      <alignment horizontal="center" vertical="center" wrapText="1"/>
      <protection/>
    </xf>
    <xf numFmtId="0" fontId="4" fillId="52" borderId="26" xfId="147" applyFont="1" applyFill="1" applyBorder="1" applyAlignment="1" applyProtection="1">
      <alignment horizontal="center" vertical="center" wrapText="1"/>
      <protection/>
    </xf>
    <xf numFmtId="0" fontId="13" fillId="47" borderId="0" xfId="147" applyFont="1" applyFill="1" applyBorder="1" applyAlignment="1" applyProtection="1">
      <alignment horizontal="left"/>
      <protection/>
    </xf>
    <xf numFmtId="0" fontId="2" fillId="47" borderId="31" xfId="147" applyFont="1" applyFill="1" applyBorder="1" applyAlignment="1" applyProtection="1">
      <alignment horizontal="center" vertical="center" wrapText="1"/>
      <protection/>
    </xf>
    <xf numFmtId="0" fontId="45" fillId="47" borderId="0" xfId="147" applyFont="1" applyFill="1" applyBorder="1" applyAlignment="1" applyProtection="1">
      <alignment horizontal="left" vertical="top" wrapText="1"/>
      <protection/>
    </xf>
    <xf numFmtId="0" fontId="4" fillId="47" borderId="0" xfId="152" applyFont="1" applyFill="1" applyBorder="1" applyAlignment="1" applyProtection="1">
      <alignment horizontal="left"/>
      <protection/>
    </xf>
    <xf numFmtId="0" fontId="4" fillId="48" borderId="27" xfId="151" applyFont="1" applyFill="1" applyBorder="1" applyAlignment="1" applyProtection="1">
      <alignment horizontal="center" vertical="center" wrapText="1"/>
      <protection/>
    </xf>
    <xf numFmtId="0" fontId="4" fillId="48" borderId="26" xfId="151" applyFont="1" applyFill="1" applyBorder="1" applyAlignment="1" applyProtection="1">
      <alignment horizontal="center" vertical="center" wrapText="1"/>
      <protection/>
    </xf>
    <xf numFmtId="181" fontId="4" fillId="47" borderId="64" xfId="0" applyNumberFormat="1" applyFont="1" applyFill="1" applyBorder="1" applyAlignment="1" applyProtection="1">
      <alignment horizontal="center" vertical="center" wrapText="1"/>
      <protection locked="0"/>
    </xf>
    <xf numFmtId="181" fontId="4" fillId="47" borderId="65" xfId="0" applyNumberFormat="1" applyFont="1" applyFill="1" applyBorder="1" applyAlignment="1" applyProtection="1">
      <alignment horizontal="center" vertical="center" wrapText="1"/>
      <protection locked="0"/>
    </xf>
    <xf numFmtId="0" fontId="4" fillId="47" borderId="28" xfId="0" applyFont="1" applyFill="1" applyBorder="1" applyAlignment="1" applyProtection="1">
      <alignment horizontal="left" vertical="top" wrapText="1"/>
      <protection/>
    </xf>
    <xf numFmtId="0" fontId="4" fillId="47" borderId="22" xfId="0" applyFont="1" applyFill="1" applyBorder="1" applyAlignment="1" applyProtection="1">
      <alignment horizontal="left" vertical="top" wrapText="1"/>
      <protection/>
    </xf>
    <xf numFmtId="0" fontId="4" fillId="47" borderId="42" xfId="0" applyFont="1" applyFill="1" applyBorder="1" applyAlignment="1" applyProtection="1">
      <alignment horizontal="center" vertical="center" wrapText="1"/>
      <protection/>
    </xf>
    <xf numFmtId="0" fontId="4" fillId="47" borderId="25" xfId="0" applyFont="1" applyFill="1" applyBorder="1" applyAlignment="1" applyProtection="1">
      <alignment horizontal="center" vertical="center" wrapText="1"/>
      <protection/>
    </xf>
    <xf numFmtId="0" fontId="4" fillId="47" borderId="61" xfId="0" applyFont="1" applyFill="1" applyBorder="1" applyAlignment="1" applyProtection="1">
      <alignment horizontal="center" vertical="center" wrapText="1"/>
      <protection/>
    </xf>
    <xf numFmtId="0" fontId="4" fillId="47" borderId="62" xfId="0" applyFont="1" applyFill="1" applyBorder="1" applyAlignment="1" applyProtection="1">
      <alignment horizontal="center" vertical="center" wrapText="1"/>
      <protection/>
    </xf>
    <xf numFmtId="0" fontId="4" fillId="47" borderId="31" xfId="0" applyFont="1" applyFill="1" applyBorder="1" applyAlignment="1" applyProtection="1">
      <alignment horizontal="center" vertical="center" wrapText="1"/>
      <protection/>
    </xf>
    <xf numFmtId="0" fontId="4" fillId="47" borderId="24" xfId="0" applyFont="1" applyFill="1" applyBorder="1" applyAlignment="1" applyProtection="1">
      <alignment horizontal="center" vertical="center" wrapText="1"/>
      <protection/>
    </xf>
    <xf numFmtId="0" fontId="4" fillId="47" borderId="0" xfId="0" applyFont="1" applyFill="1" applyAlignment="1" applyProtection="1">
      <alignment horizontal="left" vertical="center"/>
      <protection/>
    </xf>
    <xf numFmtId="0" fontId="4" fillId="47" borderId="20" xfId="0" applyFont="1" applyFill="1" applyBorder="1" applyAlignment="1" applyProtection="1">
      <alignment horizontal="center" vertical="center" wrapText="1"/>
      <protection/>
    </xf>
    <xf numFmtId="0" fontId="4" fillId="47" borderId="66" xfId="0" applyFont="1" applyFill="1" applyBorder="1" applyAlignment="1" applyProtection="1">
      <alignment horizontal="center" vertical="center" wrapText="1"/>
      <protection/>
    </xf>
    <xf numFmtId="0" fontId="4" fillId="47" borderId="0" xfId="0" applyFont="1" applyFill="1" applyBorder="1" applyAlignment="1" applyProtection="1">
      <alignment horizontal="center" vertical="center" wrapText="1"/>
      <protection/>
    </xf>
    <xf numFmtId="0" fontId="4" fillId="47" borderId="67" xfId="0" applyFont="1" applyFill="1" applyBorder="1" applyAlignment="1" applyProtection="1">
      <alignment horizontal="center" vertical="center" wrapText="1"/>
      <protection/>
    </xf>
    <xf numFmtId="181" fontId="4" fillId="47" borderId="68" xfId="0" applyNumberFormat="1" applyFont="1" applyFill="1" applyBorder="1" applyAlignment="1" applyProtection="1">
      <alignment horizontal="center" vertical="center" wrapText="1"/>
      <protection locked="0"/>
    </xf>
    <xf numFmtId="181" fontId="4" fillId="47" borderId="69" xfId="0" applyNumberFormat="1" applyFont="1" applyFill="1" applyBorder="1" applyAlignment="1" applyProtection="1">
      <alignment horizontal="center" vertical="center" wrapText="1"/>
      <protection locked="0"/>
    </xf>
    <xf numFmtId="181" fontId="4" fillId="47" borderId="64" xfId="0" applyNumberFormat="1" applyFont="1" applyFill="1" applyBorder="1" applyAlignment="1" applyProtection="1">
      <alignment horizontal="center" vertical="center" wrapText="1"/>
      <protection/>
    </xf>
    <xf numFmtId="181" fontId="4" fillId="47" borderId="65" xfId="0" applyNumberFormat="1" applyFont="1" applyFill="1" applyBorder="1" applyAlignment="1" applyProtection="1">
      <alignment horizontal="center" vertical="center" wrapText="1"/>
      <protection/>
    </xf>
  </cellXfs>
  <cellStyles count="177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Comma 10" xfId="60"/>
    <cellStyle name="Comma 13" xfId="61"/>
    <cellStyle name="Comma 2" xfId="62"/>
    <cellStyle name="Comma 2 2" xfId="63"/>
    <cellStyle name="Comma 3" xfId="64"/>
    <cellStyle name="Comma 3 2" xfId="65"/>
    <cellStyle name="Comma 3 3" xfId="66"/>
    <cellStyle name="Comma 3 4" xfId="67"/>
    <cellStyle name="Comma 3 5" xfId="68"/>
    <cellStyle name="Comma 3 6" xfId="69"/>
    <cellStyle name="Comma 4" xfId="70"/>
    <cellStyle name="Comma 5" xfId="71"/>
    <cellStyle name="Comma 6" xfId="72"/>
    <cellStyle name="Comma 7" xfId="73"/>
    <cellStyle name="Comma 8" xfId="74"/>
    <cellStyle name="Comma 9" xfId="75"/>
    <cellStyle name="Explanatory Text 2" xfId="76"/>
    <cellStyle name="Good 2" xfId="77"/>
    <cellStyle name="Heading 1 2" xfId="78"/>
    <cellStyle name="Heading 2 2" xfId="79"/>
    <cellStyle name="Heading 3 2" xfId="80"/>
    <cellStyle name="Heading 4 2" xfId="81"/>
    <cellStyle name="Hyperlink 2" xfId="82"/>
    <cellStyle name="Input 2" xfId="83"/>
    <cellStyle name="Linked Cell 2" xfId="84"/>
    <cellStyle name="Neutral 2" xfId="85"/>
    <cellStyle name="Normal 10" xfId="86"/>
    <cellStyle name="Normal 11" xfId="87"/>
    <cellStyle name="Normal 12" xfId="88"/>
    <cellStyle name="Normal 2" xfId="89"/>
    <cellStyle name="Normal 2 10" xfId="90"/>
    <cellStyle name="Normal 2 2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2_MBF Maturity-Repricing May 2009" xfId="99"/>
    <cellStyle name="Normal 3" xfId="100"/>
    <cellStyle name="Normal 3 10" xfId="101"/>
    <cellStyle name="Normal 3 2" xfId="102"/>
    <cellStyle name="Normal 3 3" xfId="103"/>
    <cellStyle name="Normal 3 4" xfId="104"/>
    <cellStyle name="Normal 3 5" xfId="105"/>
    <cellStyle name="Normal 3 6" xfId="106"/>
    <cellStyle name="Normal 3 7" xfId="107"/>
    <cellStyle name="Normal 3 8" xfId="108"/>
    <cellStyle name="Normal 3 9" xfId="109"/>
    <cellStyle name="Normal 3_Debt Summary and Repayment Schedule (3)" xfId="110"/>
    <cellStyle name="Normal 4" xfId="111"/>
    <cellStyle name="Normal 5" xfId="112"/>
    <cellStyle name="Normal 6" xfId="113"/>
    <cellStyle name="Normal 7" xfId="114"/>
    <cellStyle name="Normal 8" xfId="115"/>
    <cellStyle name="Normal 9" xfId="116"/>
    <cellStyle name="Note 2" xfId="117"/>
    <cellStyle name="Output 2" xfId="118"/>
    <cellStyle name="Percent 2" xfId="119"/>
    <cellStyle name="Percent 3" xfId="120"/>
    <cellStyle name="Percent 4" xfId="121"/>
    <cellStyle name="Standaard_Blad1" xfId="122"/>
    <cellStyle name="Title 2" xfId="123"/>
    <cellStyle name="Total 2" xfId="124"/>
    <cellStyle name="Warning Text 2" xfId="125"/>
    <cellStyle name="Акцент1" xfId="126"/>
    <cellStyle name="Акцент2" xfId="127"/>
    <cellStyle name="Акцент3" xfId="128"/>
    <cellStyle name="Акцент4" xfId="129"/>
    <cellStyle name="Акцент5" xfId="130"/>
    <cellStyle name="Акцент6" xfId="131"/>
    <cellStyle name="Ввод " xfId="132"/>
    <cellStyle name="Вывод" xfId="133"/>
    <cellStyle name="Вычисление" xfId="134"/>
    <cellStyle name="Hyperlink" xfId="135"/>
    <cellStyle name="Currency" xfId="136"/>
    <cellStyle name="Currency [0]" xfId="137"/>
    <cellStyle name="Денежный 2" xfId="138"/>
    <cellStyle name="Заголовок 1" xfId="139"/>
    <cellStyle name="Заголовок 2" xfId="140"/>
    <cellStyle name="Заголовок 3" xfId="141"/>
    <cellStyle name="Заголовок 4" xfId="142"/>
    <cellStyle name="Итог" xfId="143"/>
    <cellStyle name="Контрольная ячейка" xfId="144"/>
    <cellStyle name="Название" xfId="145"/>
    <cellStyle name="Нейтральный" xfId="146"/>
    <cellStyle name="Обычный 2" xfId="147"/>
    <cellStyle name="Обычный 2 2" xfId="148"/>
    <cellStyle name="Обычный 2 2 2" xfId="149"/>
    <cellStyle name="Обычный 2 2 3" xfId="150"/>
    <cellStyle name="Обычный 2 3" xfId="151"/>
    <cellStyle name="Обычный 2 5" xfId="152"/>
    <cellStyle name="Обычный 3" xfId="153"/>
    <cellStyle name="Обычный 4" xfId="154"/>
    <cellStyle name="Обычный 6" xfId="155"/>
    <cellStyle name="Обычный 6 2" xfId="156"/>
    <cellStyle name="Обычный 7" xfId="157"/>
    <cellStyle name="Обычный 7 2" xfId="158"/>
    <cellStyle name="Обычный 8" xfId="159"/>
    <cellStyle name="Обычный 8 2" xfId="160"/>
    <cellStyle name="Обычный_Общая часть" xfId="161"/>
    <cellStyle name="Обычный_ПРБО" xfId="162"/>
    <cellStyle name="Followed Hyperlink" xfId="163"/>
    <cellStyle name="Плохой" xfId="164"/>
    <cellStyle name="Пояснение" xfId="165"/>
    <cellStyle name="Примечание" xfId="166"/>
    <cellStyle name="Примечание 2" xfId="167"/>
    <cellStyle name="Примечание 2 2" xfId="168"/>
    <cellStyle name="Примечание 3" xfId="169"/>
    <cellStyle name="Примечание 3 2" xfId="170"/>
    <cellStyle name="Примечание 4" xfId="171"/>
    <cellStyle name="Примечание 4 2" xfId="172"/>
    <cellStyle name="Примечание 5" xfId="173"/>
    <cellStyle name="Примечание 5 2" xfId="174"/>
    <cellStyle name="Примечание 6" xfId="175"/>
    <cellStyle name="Примечание 6 2" xfId="176"/>
    <cellStyle name="Примечание 7" xfId="177"/>
    <cellStyle name="Примечание 7 2" xfId="178"/>
    <cellStyle name="Примечание 8" xfId="179"/>
    <cellStyle name="Примечание 8 2" xfId="180"/>
    <cellStyle name="Примечание 9" xfId="181"/>
    <cellStyle name="Percent" xfId="182"/>
    <cellStyle name="Процентный 3" xfId="183"/>
    <cellStyle name="Связанная ячейка" xfId="184"/>
    <cellStyle name="ТЕКСТ" xfId="185"/>
    <cellStyle name="Текст предупреждения" xfId="186"/>
    <cellStyle name="Comma" xfId="187"/>
    <cellStyle name="Comma [0]" xfId="188"/>
    <cellStyle name="Финансовый 2" xfId="189"/>
    <cellStyle name="Хороший" xfId="1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10.421875" style="172" customWidth="1"/>
    <col min="2" max="16384" width="9.140625" style="172" customWidth="1"/>
  </cols>
  <sheetData>
    <row r="1" spans="1:9" ht="15">
      <c r="A1" s="136">
        <v>43374</v>
      </c>
      <c r="B1" s="33"/>
      <c r="C1" s="438"/>
      <c r="D1" s="438"/>
      <c r="E1" s="438"/>
      <c r="F1" s="16"/>
      <c r="G1" s="438" t="s">
        <v>6</v>
      </c>
      <c r="H1" s="438"/>
      <c r="I1" s="439"/>
    </row>
    <row r="2" spans="1:9" ht="15">
      <c r="A2" s="137" t="s">
        <v>319</v>
      </c>
      <c r="B2" s="3"/>
      <c r="C2" s="438" t="s">
        <v>472</v>
      </c>
      <c r="D2" s="438"/>
      <c r="E2" s="438"/>
      <c r="F2" s="14"/>
      <c r="G2" s="436" t="s">
        <v>7</v>
      </c>
      <c r="H2" s="436"/>
      <c r="I2" s="437"/>
    </row>
    <row r="3" spans="1:9" ht="15">
      <c r="A3" s="2"/>
      <c r="B3" s="3"/>
      <c r="C3" s="14" t="s">
        <v>473</v>
      </c>
      <c r="D3" s="14"/>
      <c r="E3" s="3"/>
      <c r="F3" s="14"/>
      <c r="G3" s="436" t="s">
        <v>74</v>
      </c>
      <c r="H3" s="436"/>
      <c r="I3" s="437"/>
    </row>
    <row r="4" spans="1:9" ht="15">
      <c r="A4" s="2"/>
      <c r="B4" s="3"/>
      <c r="C4" s="3"/>
      <c r="D4" s="3"/>
      <c r="E4" s="3"/>
      <c r="F4" s="14"/>
      <c r="G4" s="436" t="s">
        <v>8</v>
      </c>
      <c r="H4" s="436"/>
      <c r="I4" s="437"/>
    </row>
    <row r="5" spans="1:9" ht="29.25" customHeight="1">
      <c r="A5" s="403" t="s">
        <v>9</v>
      </c>
      <c r="B5" s="404"/>
      <c r="C5" s="404"/>
      <c r="D5" s="404"/>
      <c r="E5" s="404"/>
      <c r="F5" s="404"/>
      <c r="G5" s="404"/>
      <c r="H5" s="404"/>
      <c r="I5" s="138"/>
    </row>
    <row r="6" spans="1:9" ht="15">
      <c r="A6" s="139"/>
      <c r="B6" s="36"/>
      <c r="C6" s="36"/>
      <c r="D6" s="36"/>
      <c r="E6" s="36"/>
      <c r="F6" s="36"/>
      <c r="G6" s="36"/>
      <c r="H6" s="3"/>
      <c r="I6" s="138"/>
    </row>
    <row r="7" spans="1:9" ht="15.75" thickBot="1">
      <c r="A7" s="434"/>
      <c r="B7" s="435"/>
      <c r="C7" s="14"/>
      <c r="D7" s="3"/>
      <c r="E7" s="35" t="s">
        <v>75</v>
      </c>
      <c r="F7" s="140"/>
      <c r="G7" s="140"/>
      <c r="H7" s="3"/>
      <c r="I7" s="138"/>
    </row>
    <row r="8" spans="1:9" ht="15">
      <c r="A8" s="2" t="s">
        <v>76</v>
      </c>
      <c r="B8" s="14"/>
      <c r="C8" s="14"/>
      <c r="D8" s="3"/>
      <c r="E8" s="3" t="s">
        <v>77</v>
      </c>
      <c r="F8" s="3"/>
      <c r="G8" s="3"/>
      <c r="H8" s="3"/>
      <c r="I8" s="138"/>
    </row>
    <row r="9" spans="1:9" ht="15">
      <c r="A9" s="2"/>
      <c r="B9" s="3"/>
      <c r="C9" s="3"/>
      <c r="D9" s="3"/>
      <c r="E9" s="3"/>
      <c r="F9" s="3"/>
      <c r="G9" s="3"/>
      <c r="H9" s="3"/>
      <c r="I9" s="138"/>
    </row>
    <row r="10" spans="1:9" ht="15">
      <c r="A10" s="2" t="s">
        <v>193</v>
      </c>
      <c r="B10" s="434"/>
      <c r="C10" s="435"/>
      <c r="D10" s="14"/>
      <c r="E10" s="3" t="s">
        <v>78</v>
      </c>
      <c r="F10" s="434"/>
      <c r="G10" s="435"/>
      <c r="H10" s="3"/>
      <c r="I10" s="138"/>
    </row>
    <row r="11" spans="1:9" ht="15">
      <c r="A11" s="2"/>
      <c r="B11" s="3" t="s">
        <v>79</v>
      </c>
      <c r="C11" s="14"/>
      <c r="D11" s="3"/>
      <c r="E11" s="3"/>
      <c r="F11" s="421" t="s">
        <v>80</v>
      </c>
      <c r="G11" s="421"/>
      <c r="H11" s="3"/>
      <c r="I11" s="138"/>
    </row>
    <row r="12" spans="1:9" ht="15">
      <c r="A12" s="2"/>
      <c r="B12" s="3"/>
      <c r="C12" s="3"/>
      <c r="D12" s="3"/>
      <c r="E12" s="3"/>
      <c r="F12" s="3"/>
      <c r="G12" s="3"/>
      <c r="H12" s="3"/>
      <c r="I12" s="138"/>
    </row>
    <row r="13" spans="1:9" ht="15">
      <c r="A13" s="420" t="s">
        <v>190</v>
      </c>
      <c r="B13" s="421"/>
      <c r="C13" s="421"/>
      <c r="D13" s="421"/>
      <c r="E13" s="421"/>
      <c r="F13" s="3"/>
      <c r="G13" s="3"/>
      <c r="H13" s="3"/>
      <c r="I13" s="138"/>
    </row>
    <row r="14" spans="1:9" ht="15">
      <c r="A14" s="2"/>
      <c r="B14" s="3"/>
      <c r="C14" s="3"/>
      <c r="D14" s="3"/>
      <c r="E14" s="3"/>
      <c r="F14" s="3"/>
      <c r="G14" s="3"/>
      <c r="H14" s="3"/>
      <c r="I14" s="138"/>
    </row>
    <row r="15" spans="1:9" ht="15.75" thickBot="1">
      <c r="A15" s="420" t="s">
        <v>81</v>
      </c>
      <c r="B15" s="421"/>
      <c r="C15" s="421"/>
      <c r="D15" s="3"/>
      <c r="E15" s="140"/>
      <c r="F15" s="421" t="s">
        <v>82</v>
      </c>
      <c r="G15" s="421"/>
      <c r="H15" s="421"/>
      <c r="I15" s="138"/>
    </row>
    <row r="16" spans="1:9" ht="15.75" thickBot="1">
      <c r="A16" s="2"/>
      <c r="B16" s="3"/>
      <c r="C16" s="3"/>
      <c r="D16" s="3"/>
      <c r="E16" s="140"/>
      <c r="F16" s="421" t="s">
        <v>83</v>
      </c>
      <c r="G16" s="421"/>
      <c r="H16" s="421"/>
      <c r="I16" s="138"/>
    </row>
    <row r="17" spans="1:9" ht="15">
      <c r="A17" s="2"/>
      <c r="B17" s="3"/>
      <c r="C17" s="3"/>
      <c r="D17" s="3"/>
      <c r="E17" s="3"/>
      <c r="F17" s="421" t="s">
        <v>84</v>
      </c>
      <c r="G17" s="421"/>
      <c r="H17" s="421"/>
      <c r="I17" s="138"/>
    </row>
    <row r="18" spans="1:9" ht="15">
      <c r="A18" s="420" t="s">
        <v>188</v>
      </c>
      <c r="B18" s="421"/>
      <c r="C18" s="14"/>
      <c r="D18" s="14"/>
      <c r="E18" s="14"/>
      <c r="F18" s="14"/>
      <c r="G18" s="14"/>
      <c r="H18" s="14"/>
      <c r="I18" s="138"/>
    </row>
    <row r="19" spans="1:9" ht="15.75" thickBot="1">
      <c r="A19" s="141" t="s">
        <v>85</v>
      </c>
      <c r="B19" s="430"/>
      <c r="C19" s="431"/>
      <c r="D19" s="431"/>
      <c r="E19" s="431"/>
      <c r="F19" s="431"/>
      <c r="G19" s="431"/>
      <c r="H19" s="431"/>
      <c r="I19" s="138"/>
    </row>
    <row r="20" spans="1:9" ht="15.75" thickBot="1">
      <c r="A20" s="2"/>
      <c r="B20" s="140"/>
      <c r="C20" s="432"/>
      <c r="D20" s="432"/>
      <c r="E20" s="432"/>
      <c r="F20" s="432"/>
      <c r="G20" s="432"/>
      <c r="H20" s="432"/>
      <c r="I20" s="138"/>
    </row>
    <row r="21" spans="1:9" ht="15">
      <c r="A21" s="2"/>
      <c r="B21" s="3" t="s">
        <v>189</v>
      </c>
      <c r="C21" s="14"/>
      <c r="D21" s="3"/>
      <c r="E21" s="3"/>
      <c r="F21" s="3"/>
      <c r="G21" s="3"/>
      <c r="H21" s="3"/>
      <c r="I21" s="138"/>
    </row>
    <row r="22" spans="1:9" ht="15">
      <c r="A22" s="2"/>
      <c r="B22" s="3"/>
      <c r="C22" s="3"/>
      <c r="D22" s="3"/>
      <c r="E22" s="3"/>
      <c r="F22" s="3"/>
      <c r="G22" s="3"/>
      <c r="H22" s="3"/>
      <c r="I22" s="138"/>
    </row>
    <row r="23" spans="1:9" ht="15">
      <c r="A23" s="2"/>
      <c r="B23" s="3"/>
      <c r="C23" s="433" t="s">
        <v>86</v>
      </c>
      <c r="D23" s="433"/>
      <c r="E23" s="433"/>
      <c r="F23" s="433"/>
      <c r="G23" s="3"/>
      <c r="H23" s="3"/>
      <c r="I23" s="138"/>
    </row>
    <row r="24" spans="1:9" ht="15">
      <c r="A24" s="420" t="s">
        <v>87</v>
      </c>
      <c r="B24" s="421"/>
      <c r="C24" s="421"/>
      <c r="D24" s="421"/>
      <c r="E24" s="421"/>
      <c r="F24" s="421"/>
      <c r="G24" s="421"/>
      <c r="H24" s="421"/>
      <c r="I24" s="429"/>
    </row>
    <row r="25" spans="1:9" ht="15">
      <c r="A25" s="420" t="s">
        <v>88</v>
      </c>
      <c r="B25" s="421"/>
      <c r="C25" s="421"/>
      <c r="D25" s="421"/>
      <c r="E25" s="421"/>
      <c r="F25" s="421"/>
      <c r="G25" s="421"/>
      <c r="H25" s="421"/>
      <c r="I25" s="429"/>
    </row>
    <row r="26" spans="1:9" ht="15">
      <c r="A26" s="420" t="s">
        <v>89</v>
      </c>
      <c r="B26" s="421"/>
      <c r="C26" s="421"/>
      <c r="D26" s="421"/>
      <c r="E26" s="421"/>
      <c r="F26" s="421"/>
      <c r="G26" s="421"/>
      <c r="H26" s="421"/>
      <c r="I26" s="429"/>
    </row>
    <row r="27" spans="1:9" ht="15">
      <c r="A27" s="2" t="s">
        <v>90</v>
      </c>
      <c r="B27" s="3"/>
      <c r="C27" s="142"/>
      <c r="D27" s="142"/>
      <c r="E27" s="142"/>
      <c r="F27" s="142"/>
      <c r="G27" s="3"/>
      <c r="H27" s="3"/>
      <c r="I27" s="138"/>
    </row>
    <row r="28" spans="1:9" ht="15">
      <c r="A28" s="2"/>
      <c r="B28" s="3"/>
      <c r="C28" s="142"/>
      <c r="D28" s="142"/>
      <c r="E28" s="142"/>
      <c r="F28" s="142"/>
      <c r="G28" s="3"/>
      <c r="H28" s="3"/>
      <c r="I28" s="138"/>
    </row>
    <row r="29" spans="1:9" ht="15.75" thickBot="1">
      <c r="A29" s="420" t="s">
        <v>91</v>
      </c>
      <c r="B29" s="421"/>
      <c r="C29" s="421"/>
      <c r="D29" s="421"/>
      <c r="E29" s="143"/>
      <c r="F29" s="36"/>
      <c r="G29" s="143"/>
      <c r="H29" s="14"/>
      <c r="I29" s="34"/>
    </row>
    <row r="30" spans="1:9" ht="15">
      <c r="A30" s="2"/>
      <c r="B30" s="3"/>
      <c r="C30" s="3"/>
      <c r="D30" s="3"/>
      <c r="E30" s="421" t="s">
        <v>92</v>
      </c>
      <c r="F30" s="421"/>
      <c r="G30" s="3" t="s">
        <v>93</v>
      </c>
      <c r="H30" s="14"/>
      <c r="I30" s="34"/>
    </row>
    <row r="31" spans="1:9" ht="15.75" thickBot="1">
      <c r="A31" s="420" t="s">
        <v>94</v>
      </c>
      <c r="B31" s="421"/>
      <c r="C31" s="3"/>
      <c r="D31" s="3"/>
      <c r="E31" s="143"/>
      <c r="F31" s="36"/>
      <c r="G31" s="143"/>
      <c r="H31" s="14"/>
      <c r="I31" s="34"/>
    </row>
    <row r="32" spans="1:9" ht="15">
      <c r="A32" s="2"/>
      <c r="B32" s="3"/>
      <c r="C32" s="3"/>
      <c r="D32" s="3"/>
      <c r="E32" s="421" t="s">
        <v>92</v>
      </c>
      <c r="F32" s="421"/>
      <c r="G32" s="3" t="s">
        <v>93</v>
      </c>
      <c r="H32" s="14"/>
      <c r="I32" s="34"/>
    </row>
    <row r="33" spans="1:9" ht="15">
      <c r="A33" s="2"/>
      <c r="B33" s="3"/>
      <c r="C33" s="3"/>
      <c r="D33" s="3"/>
      <c r="E33" s="3"/>
      <c r="F33" s="3"/>
      <c r="G33" s="3"/>
      <c r="H33" s="14"/>
      <c r="I33" s="34"/>
    </row>
    <row r="34" spans="1:9" ht="15.75" thickBot="1">
      <c r="A34" s="420" t="s">
        <v>95</v>
      </c>
      <c r="B34" s="421"/>
      <c r="C34" s="3"/>
      <c r="D34" s="3"/>
      <c r="E34" s="143"/>
      <c r="F34" s="143"/>
      <c r="G34" s="143"/>
      <c r="H34" s="14"/>
      <c r="I34" s="34"/>
    </row>
    <row r="35" spans="1:9" ht="15">
      <c r="A35" s="2"/>
      <c r="B35" s="3"/>
      <c r="C35" s="3"/>
      <c r="D35" s="3"/>
      <c r="E35" s="418" t="s">
        <v>96</v>
      </c>
      <c r="F35" s="418"/>
      <c r="G35" s="418"/>
      <c r="H35" s="14"/>
      <c r="I35" s="34"/>
    </row>
    <row r="36" spans="1:9" ht="15.75" thickBot="1">
      <c r="A36" s="2"/>
      <c r="B36" s="3"/>
      <c r="C36" s="3"/>
      <c r="D36" s="3"/>
      <c r="E36" s="3"/>
      <c r="F36" s="3"/>
      <c r="G36" s="3"/>
      <c r="H36" s="3"/>
      <c r="I36" s="138"/>
    </row>
    <row r="37" spans="1:9" ht="15.75" thickBot="1">
      <c r="A37" s="422" t="s">
        <v>97</v>
      </c>
      <c r="B37" s="423"/>
      <c r="C37" s="423"/>
      <c r="D37" s="426"/>
      <c r="E37" s="427"/>
      <c r="F37" s="428"/>
      <c r="G37" s="427"/>
      <c r="H37" s="428"/>
      <c r="I37" s="427"/>
    </row>
    <row r="38" spans="1:9" ht="15">
      <c r="A38" s="424"/>
      <c r="B38" s="425"/>
      <c r="C38" s="425"/>
      <c r="D38" s="417" t="s">
        <v>98</v>
      </c>
      <c r="E38" s="417"/>
      <c r="F38" s="417" t="s">
        <v>99</v>
      </c>
      <c r="G38" s="417"/>
      <c r="H38" s="418" t="s">
        <v>100</v>
      </c>
      <c r="I38" s="419"/>
    </row>
    <row r="39" spans="1:9" ht="15.75" thickBot="1">
      <c r="A39" s="144"/>
      <c r="B39" s="145"/>
      <c r="C39" s="145"/>
      <c r="D39" s="145"/>
      <c r="E39" s="145"/>
      <c r="F39" s="145"/>
      <c r="G39" s="145"/>
      <c r="H39" s="145"/>
      <c r="I39" s="146"/>
    </row>
    <row r="40" spans="1:9" ht="15">
      <c r="A40" s="2" t="s">
        <v>474</v>
      </c>
      <c r="B40" s="147"/>
      <c r="C40" s="147"/>
      <c r="D40" s="147"/>
      <c r="E40" s="147"/>
      <c r="F40" s="147"/>
      <c r="G40" s="147"/>
      <c r="H40" s="147"/>
      <c r="I40" s="148"/>
    </row>
    <row r="41" spans="1:9" ht="15.75" thickBot="1">
      <c r="A41" s="2"/>
      <c r="B41" s="3"/>
      <c r="C41" s="3"/>
      <c r="D41" s="3"/>
      <c r="E41" s="3"/>
      <c r="F41" s="3"/>
      <c r="G41" s="3"/>
      <c r="H41" s="3"/>
      <c r="I41" s="138"/>
    </row>
    <row r="42" spans="1:9" ht="24" customHeight="1" thickBot="1">
      <c r="A42" s="405" t="s">
        <v>101</v>
      </c>
      <c r="B42" s="406"/>
      <c r="C42" s="149" t="s">
        <v>100</v>
      </c>
      <c r="D42" s="407" t="s">
        <v>102</v>
      </c>
      <c r="E42" s="408"/>
      <c r="F42" s="149" t="s">
        <v>100</v>
      </c>
      <c r="G42" s="407" t="s">
        <v>103</v>
      </c>
      <c r="H42" s="408"/>
      <c r="I42" s="150" t="s">
        <v>100</v>
      </c>
    </row>
    <row r="43" spans="1:9" ht="15">
      <c r="A43" s="409"/>
      <c r="B43" s="410"/>
      <c r="C43" s="413"/>
      <c r="D43" s="415"/>
      <c r="E43" s="410"/>
      <c r="F43" s="413"/>
      <c r="G43" s="415"/>
      <c r="H43" s="410"/>
      <c r="I43" s="401"/>
    </row>
    <row r="44" spans="1:9" ht="15.75" thickBot="1">
      <c r="A44" s="411"/>
      <c r="B44" s="412"/>
      <c r="C44" s="414"/>
      <c r="D44" s="416"/>
      <c r="E44" s="412"/>
      <c r="F44" s="414"/>
      <c r="G44" s="416"/>
      <c r="H44" s="412"/>
      <c r="I44" s="402"/>
    </row>
  </sheetData>
  <sheetProtection password="C7AC" sheet="1" formatCells="0" formatColumns="0" formatRows="0" insertColumns="0" insertRows="0" insertHyperlinks="0" deleteColumns="0" deleteRows="0" sort="0" autoFilter="0" pivotTables="0"/>
  <mergeCells count="45">
    <mergeCell ref="G3:I3"/>
    <mergeCell ref="G4:I4"/>
    <mergeCell ref="C1:E1"/>
    <mergeCell ref="G1:I1"/>
    <mergeCell ref="C2:E2"/>
    <mergeCell ref="G2:I2"/>
    <mergeCell ref="A7:B7"/>
    <mergeCell ref="A18:B18"/>
    <mergeCell ref="B10:C10"/>
    <mergeCell ref="F10:G10"/>
    <mergeCell ref="F11:G11"/>
    <mergeCell ref="A13:E13"/>
    <mergeCell ref="B19:H19"/>
    <mergeCell ref="C20:H20"/>
    <mergeCell ref="C23:F23"/>
    <mergeCell ref="A15:C15"/>
    <mergeCell ref="F15:H15"/>
    <mergeCell ref="F16:H16"/>
    <mergeCell ref="F17:H17"/>
    <mergeCell ref="A24:I24"/>
    <mergeCell ref="A25:I25"/>
    <mergeCell ref="A26:I26"/>
    <mergeCell ref="H37:I37"/>
    <mergeCell ref="A29:D29"/>
    <mergeCell ref="E30:F30"/>
    <mergeCell ref="A31:B31"/>
    <mergeCell ref="E32:F32"/>
    <mergeCell ref="D38:E38"/>
    <mergeCell ref="F38:G38"/>
    <mergeCell ref="H38:I38"/>
    <mergeCell ref="A34:B34"/>
    <mergeCell ref="E35:G35"/>
    <mergeCell ref="A37:C38"/>
    <mergeCell ref="D37:E37"/>
    <mergeCell ref="F37:G37"/>
    <mergeCell ref="I43:I44"/>
    <mergeCell ref="A5:H5"/>
    <mergeCell ref="A42:B42"/>
    <mergeCell ref="D42:E42"/>
    <mergeCell ref="G42:H42"/>
    <mergeCell ref="A43:B44"/>
    <mergeCell ref="C43:C44"/>
    <mergeCell ref="D43:E44"/>
    <mergeCell ref="F43:F44"/>
    <mergeCell ref="G43:H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5.28125" style="41" customWidth="1"/>
    <col min="2" max="2" width="31.8515625" style="41" customWidth="1"/>
    <col min="3" max="6" width="14.421875" style="41" customWidth="1"/>
    <col min="7" max="7" width="17.00390625" style="41" customWidth="1"/>
    <col min="8" max="16384" width="9.140625" style="41" customWidth="1"/>
  </cols>
  <sheetData>
    <row r="1" spans="1:10" ht="12.75">
      <c r="A1" s="92"/>
      <c r="B1" s="3"/>
      <c r="C1" s="14"/>
      <c r="D1" s="14"/>
      <c r="E1" s="3"/>
      <c r="F1" s="14"/>
      <c r="G1" s="14"/>
      <c r="H1" s="14"/>
      <c r="I1" s="14"/>
      <c r="J1" s="42"/>
    </row>
    <row r="2" spans="1:9" ht="15.75">
      <c r="A2" s="61"/>
      <c r="B2" s="208" t="s">
        <v>302</v>
      </c>
      <c r="C2" s="14"/>
      <c r="D2" s="14"/>
      <c r="E2" s="3"/>
      <c r="F2" s="14"/>
      <c r="G2" s="14"/>
      <c r="H2" s="14"/>
      <c r="I2" s="14"/>
    </row>
    <row r="3" ht="27" customHeight="1">
      <c r="B3" s="209" t="s">
        <v>321</v>
      </c>
    </row>
    <row r="4" spans="1:2" ht="12.75">
      <c r="A4" s="22"/>
      <c r="B4" s="22"/>
    </row>
    <row r="6" spans="1:7" ht="53.25" customHeight="1">
      <c r="A6" s="210" t="s">
        <v>19</v>
      </c>
      <c r="B6" s="210" t="s">
        <v>275</v>
      </c>
      <c r="C6" s="210" t="s">
        <v>214</v>
      </c>
      <c r="D6" s="389" t="s">
        <v>397</v>
      </c>
      <c r="E6" s="211" t="s">
        <v>293</v>
      </c>
      <c r="F6" s="211" t="s">
        <v>292</v>
      </c>
      <c r="G6" s="390" t="s">
        <v>460</v>
      </c>
    </row>
    <row r="7" spans="1:7" ht="12.75">
      <c r="A7" s="28"/>
      <c r="B7" s="64">
        <v>1</v>
      </c>
      <c r="C7" s="64">
        <v>2</v>
      </c>
      <c r="D7" s="64">
        <v>3</v>
      </c>
      <c r="E7" s="64">
        <v>4</v>
      </c>
      <c r="F7" s="64">
        <v>5</v>
      </c>
      <c r="G7" s="352">
        <v>6</v>
      </c>
    </row>
    <row r="8" spans="1:7" ht="22.5" customHeight="1">
      <c r="A8" s="28">
        <v>1</v>
      </c>
      <c r="B8" s="31" t="s">
        <v>240</v>
      </c>
      <c r="C8" s="214"/>
      <c r="D8" s="214"/>
      <c r="E8" s="214"/>
      <c r="F8" s="214"/>
      <c r="G8" s="391"/>
    </row>
    <row r="9" spans="1:7" ht="22.5" customHeight="1">
      <c r="A9" s="28">
        <v>2</v>
      </c>
      <c r="B9" s="37" t="s">
        <v>241</v>
      </c>
      <c r="C9" s="214"/>
      <c r="D9" s="214"/>
      <c r="E9" s="214"/>
      <c r="F9" s="214"/>
      <c r="G9" s="391"/>
    </row>
    <row r="10" spans="1:7" ht="22.5" customHeight="1">
      <c r="A10" s="28">
        <v>3</v>
      </c>
      <c r="B10" s="37" t="s">
        <v>242</v>
      </c>
      <c r="C10" s="214"/>
      <c r="D10" s="214"/>
      <c r="E10" s="214"/>
      <c r="F10" s="214"/>
      <c r="G10" s="391"/>
    </row>
    <row r="11" spans="1:7" ht="22.5" customHeight="1">
      <c r="A11" s="28">
        <v>4</v>
      </c>
      <c r="B11" s="37" t="s">
        <v>243</v>
      </c>
      <c r="C11" s="214"/>
      <c r="D11" s="214"/>
      <c r="E11" s="214"/>
      <c r="F11" s="214"/>
      <c r="G11" s="391"/>
    </row>
    <row r="12" spans="1:7" ht="22.5" customHeight="1">
      <c r="A12" s="28">
        <v>5</v>
      </c>
      <c r="B12" s="37" t="s">
        <v>223</v>
      </c>
      <c r="C12" s="214"/>
      <c r="D12" s="214"/>
      <c r="E12" s="214"/>
      <c r="F12" s="214"/>
      <c r="G12" s="391"/>
    </row>
    <row r="13" spans="1:7" ht="17.25" customHeight="1">
      <c r="A13" s="168">
        <v>6</v>
      </c>
      <c r="B13" s="212" t="s">
        <v>34</v>
      </c>
      <c r="C13" s="213">
        <f>C8+C9+C10+C11+C12</f>
        <v>0</v>
      </c>
      <c r="D13" s="213">
        <f>D8+D9+D10+D11+D12</f>
        <v>0</v>
      </c>
      <c r="E13" s="213">
        <f>E8+E9+E10+E11+E12</f>
        <v>0</v>
      </c>
      <c r="F13" s="213">
        <f>F8+F9+F10+F11+F12</f>
        <v>0</v>
      </c>
      <c r="G13" s="353">
        <f>IF(C13=0,0,(C8*G8+C9*G9+C10*G10+C11*G11+C12*G12)/C13)</f>
        <v>0</v>
      </c>
    </row>
    <row r="15" spans="1:11" ht="12.75">
      <c r="A15" s="42"/>
      <c r="B15" s="35"/>
      <c r="C15" s="35"/>
      <c r="D15" s="35"/>
      <c r="E15" s="35"/>
      <c r="F15" s="35"/>
      <c r="G15" s="3"/>
      <c r="H15" s="3"/>
      <c r="I15" s="35"/>
      <c r="J15" s="35"/>
      <c r="K15" s="35"/>
    </row>
    <row r="16" spans="1:11" ht="12.75">
      <c r="A16" s="38" t="s">
        <v>200</v>
      </c>
      <c r="B16" s="38"/>
      <c r="C16" s="38"/>
      <c r="D16" s="38"/>
      <c r="E16" s="38"/>
      <c r="F16" s="35"/>
      <c r="G16" s="3"/>
      <c r="H16" s="3"/>
      <c r="I16" s="35"/>
      <c r="J16" s="35"/>
      <c r="K16" s="35"/>
    </row>
    <row r="17" spans="1:11" ht="12.75">
      <c r="A17" s="38"/>
      <c r="B17" s="38"/>
      <c r="C17" s="38" t="s">
        <v>194</v>
      </c>
      <c r="D17" s="38" t="s">
        <v>195</v>
      </c>
      <c r="E17" s="38"/>
      <c r="F17" s="35"/>
      <c r="G17" s="3"/>
      <c r="H17" s="3"/>
      <c r="I17" s="35"/>
      <c r="J17" s="35"/>
      <c r="K17" s="35"/>
    </row>
    <row r="18" spans="1:11" ht="12.75">
      <c r="A18" s="38"/>
      <c r="B18" s="38"/>
      <c r="C18" s="38" t="s">
        <v>196</v>
      </c>
      <c r="D18" s="38" t="s">
        <v>197</v>
      </c>
      <c r="E18" s="38"/>
      <c r="F18" s="35"/>
      <c r="G18" s="3"/>
      <c r="H18" s="3"/>
      <c r="I18" s="35"/>
      <c r="J18" s="35"/>
      <c r="K18" s="35"/>
    </row>
    <row r="19" spans="1:11" ht="12.75">
      <c r="A19" s="38" t="s">
        <v>201</v>
      </c>
      <c r="B19" s="38"/>
      <c r="C19" s="38"/>
      <c r="D19" s="38"/>
      <c r="E19" s="38"/>
      <c r="F19" s="35"/>
      <c r="G19" s="3"/>
      <c r="H19" s="3"/>
      <c r="I19" s="35"/>
      <c r="J19" s="35"/>
      <c r="K19" s="35"/>
    </row>
    <row r="20" spans="1:11" ht="12.75">
      <c r="A20" s="38"/>
      <c r="B20" s="38"/>
      <c r="C20" s="38" t="s">
        <v>194</v>
      </c>
      <c r="D20" s="38" t="s">
        <v>195</v>
      </c>
      <c r="E20" s="38"/>
      <c r="F20" s="35"/>
      <c r="G20" s="3"/>
      <c r="H20" s="3"/>
      <c r="I20" s="35"/>
      <c r="J20" s="35"/>
      <c r="K20" s="35"/>
    </row>
    <row r="21" spans="1:11" ht="12.75">
      <c r="A21" s="38"/>
      <c r="B21" s="38" t="s">
        <v>198</v>
      </c>
      <c r="C21" s="38" t="s">
        <v>196</v>
      </c>
      <c r="D21" s="38" t="s">
        <v>197</v>
      </c>
      <c r="E21" s="38"/>
      <c r="F21" s="35"/>
      <c r="G21" s="3"/>
      <c r="H21" s="3"/>
      <c r="I21" s="35"/>
      <c r="J21" s="35"/>
      <c r="K21" s="35"/>
    </row>
    <row r="22" spans="1:11" ht="12.75">
      <c r="A22" s="42"/>
      <c r="B22" s="35"/>
      <c r="C22" s="35"/>
      <c r="D22" s="35"/>
      <c r="E22" s="35"/>
      <c r="F22" s="35"/>
      <c r="G22" s="3"/>
      <c r="H22" s="3"/>
      <c r="I22" s="35"/>
      <c r="J22" s="35"/>
      <c r="K22" s="35"/>
    </row>
    <row r="23" spans="1:11" ht="12.75">
      <c r="A23" s="42"/>
      <c r="B23" s="35"/>
      <c r="C23" s="35"/>
      <c r="D23" s="35"/>
      <c r="E23" s="35"/>
      <c r="F23" s="35"/>
      <c r="G23" s="3"/>
      <c r="H23" s="3"/>
      <c r="I23" s="35"/>
      <c r="J23" s="35"/>
      <c r="K23" s="35"/>
    </row>
    <row r="24" spans="1:11" ht="12.75">
      <c r="A24" s="42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</sheetData>
  <sheetProtection password="C7AC" sheet="1" formatCells="0"/>
  <dataValidations count="1">
    <dataValidation type="decimal" operator="greaterThanOrEqual" allowBlank="1" showInputMessage="1" showErrorMessage="1" sqref="C8:F12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80" zoomScaleSheetLayoutView="80" zoomScalePageLayoutView="0" workbookViewId="0" topLeftCell="A1">
      <selection activeCell="G10" sqref="G10"/>
    </sheetView>
  </sheetViews>
  <sheetFormatPr defaultColWidth="9.140625" defaultRowHeight="15"/>
  <cols>
    <col min="1" max="1" width="3.7109375" style="38" customWidth="1"/>
    <col min="2" max="2" width="37.140625" style="38" customWidth="1"/>
    <col min="3" max="4" width="10.7109375" style="38" customWidth="1"/>
    <col min="5" max="5" width="10.7109375" style="67" customWidth="1"/>
    <col min="6" max="11" width="10.7109375" style="38" customWidth="1"/>
    <col min="12" max="13" width="10.7109375" style="67" customWidth="1"/>
    <col min="14" max="16384" width="9.140625" style="38" customWidth="1"/>
  </cols>
  <sheetData>
    <row r="1" spans="3:11" ht="12.75">
      <c r="C1" s="220"/>
      <c r="D1" s="3"/>
      <c r="E1" s="14"/>
      <c r="F1" s="14"/>
      <c r="G1" s="3"/>
      <c r="H1" s="14"/>
      <c r="I1" s="14"/>
      <c r="J1" s="14"/>
      <c r="K1" s="14"/>
    </row>
    <row r="2" ht="15.75">
      <c r="B2" s="219" t="s">
        <v>302</v>
      </c>
    </row>
    <row r="3" spans="2:13" ht="12.75">
      <c r="B3" s="199" t="s">
        <v>378</v>
      </c>
      <c r="C3" s="41"/>
      <c r="D3" s="41"/>
      <c r="E3" s="41"/>
      <c r="F3" s="41"/>
      <c r="G3" s="41" t="s">
        <v>199</v>
      </c>
      <c r="H3" s="42"/>
      <c r="I3" s="41"/>
      <c r="J3" s="207"/>
      <c r="K3" s="41"/>
      <c r="L3" s="68"/>
      <c r="M3" s="68"/>
    </row>
    <row r="4" spans="2:14" ht="12.75">
      <c r="B4" s="41" t="s">
        <v>10</v>
      </c>
      <c r="C4" s="41"/>
      <c r="D4" s="41"/>
      <c r="E4" s="68"/>
      <c r="F4" s="41"/>
      <c r="G4" s="41"/>
      <c r="H4" s="41"/>
      <c r="I4" s="41"/>
      <c r="J4" s="41"/>
      <c r="K4" s="41"/>
      <c r="L4" s="68"/>
      <c r="M4" s="68"/>
      <c r="N4" s="38" t="s">
        <v>318</v>
      </c>
    </row>
    <row r="5" spans="1:14" ht="89.25">
      <c r="A5" s="134" t="s">
        <v>151</v>
      </c>
      <c r="B5" s="135" t="s">
        <v>232</v>
      </c>
      <c r="C5" s="135" t="s">
        <v>62</v>
      </c>
      <c r="D5" s="135" t="s">
        <v>63</v>
      </c>
      <c r="E5" s="218" t="s">
        <v>379</v>
      </c>
      <c r="F5" s="135" t="s">
        <v>227</v>
      </c>
      <c r="G5" s="135" t="s">
        <v>228</v>
      </c>
      <c r="H5" s="135" t="s">
        <v>229</v>
      </c>
      <c r="I5" s="135" t="s">
        <v>230</v>
      </c>
      <c r="J5" s="135" t="s">
        <v>64</v>
      </c>
      <c r="K5" s="135" t="s">
        <v>65</v>
      </c>
      <c r="L5" s="392" t="s">
        <v>381</v>
      </c>
      <c r="M5" s="387" t="s">
        <v>456</v>
      </c>
      <c r="N5" s="135" t="s">
        <v>294</v>
      </c>
    </row>
    <row r="6" spans="1:14" ht="12.75">
      <c r="A6" s="120" t="s">
        <v>399</v>
      </c>
      <c r="B6" s="69" t="s">
        <v>66</v>
      </c>
      <c r="C6" s="223">
        <f>'R030301'!C6+'R030302'!C6+'R030303'!C6+'R030304'!C6+'R030305'!C6+'R030306'!C6+'R030307'!C6+'R030308'!C6</f>
        <v>0</v>
      </c>
      <c r="D6" s="223">
        <f>'R030301'!D6+'R030302'!D6+'R030303'!D6+'R030304'!D6+'R030305'!D6+'R030306'!D6+'R030307'!D6+'R030308'!D6</f>
        <v>0</v>
      </c>
      <c r="E6" s="214"/>
      <c r="F6" s="214"/>
      <c r="G6" s="214"/>
      <c r="H6" s="214"/>
      <c r="I6" s="214"/>
      <c r="J6" s="223">
        <f>'R030301'!J6+'R030302'!J6+'R030303'!J6+'R030304'!J6+'R030305'!J6+'R030306'!J6+'R030307'!J6+'R030308'!J6</f>
        <v>0</v>
      </c>
      <c r="K6" s="223">
        <f>'R030301'!K6+'R030302'!K6+'R030303'!K6+'R030304'!K6+'R030305'!K6+'R030306'!K6+'R030307'!K6+'R030308'!K6</f>
        <v>0</v>
      </c>
      <c r="L6" s="223">
        <f>IF(D6=0,0,('R030301'!L6*'R030301'!D6+'R030302'!L6*'R030302'!D6+'R030303'!L6*'R030303'!D6+'R030304'!L6*'R030304'!D6+'R030305'!L6*'R030305'!D6+'R030306'!L6*'R030306'!D6+'R030307'!L6*'R030307'!D6+'R030308'!L6*'R030308'!D6)/D6)</f>
        <v>0</v>
      </c>
      <c r="M6" s="354">
        <f>IF(D6=0,0,('R030301'!M6*'R030301'!D6+'R030302'!M6*'R030302'!D6+'R030303'!M6*'R030303'!D6+'R030304'!M6*'R030304'!D6+'R030305'!M6*'R030305'!D6+'R030306'!M6*'R030306'!D6+'R030307'!M6*'R030307'!D6+'R030308'!M6*'R030308'!D6)/D6)</f>
        <v>0</v>
      </c>
      <c r="N6" s="223">
        <f>'R030301'!N6+'R030302'!N6+'R030303'!N6+'R030304'!N6+'R030305'!N6+'R030306'!N6+'R030307'!N6+'R030308'!N6</f>
        <v>0</v>
      </c>
    </row>
    <row r="7" spans="1:14" ht="12.75">
      <c r="A7" s="120" t="s">
        <v>400</v>
      </c>
      <c r="B7" s="69" t="s">
        <v>67</v>
      </c>
      <c r="C7" s="223">
        <f>'R030301'!C7+'R030302'!C7+'R030303'!C7+'R030304'!C7+'R030305'!C7+'R030306'!C7+'R030307'!C7+'R030308'!C7</f>
        <v>0</v>
      </c>
      <c r="D7" s="223">
        <f>'R030301'!D7+'R030302'!D7+'R030303'!D7+'R030304'!D7+'R030305'!D7+'R030306'!D7+'R030307'!D7+'R030308'!D7</f>
        <v>0</v>
      </c>
      <c r="E7" s="214"/>
      <c r="F7" s="214"/>
      <c r="G7" s="214"/>
      <c r="H7" s="214"/>
      <c r="I7" s="214"/>
      <c r="J7" s="223">
        <f>'R030301'!J7+'R030302'!J7+'R030303'!J7+'R030304'!J7+'R030305'!J7+'R030306'!J7+'R030307'!J7+'R030308'!J7</f>
        <v>0</v>
      </c>
      <c r="K7" s="223">
        <f>'R030301'!K7+'R030302'!K7+'R030303'!K7+'R030304'!K7+'R030305'!K7+'R030306'!K7+'R030307'!K7+'R030308'!K7</f>
        <v>0</v>
      </c>
      <c r="L7" s="223">
        <f>IF(D7=0,0,('R030301'!L7*'R030301'!D7+'R030302'!L7*'R030302'!D7+'R030303'!L7*'R030303'!D7+'R030304'!L7*'R030304'!D7+'R030305'!L7*'R030305'!D7+'R030306'!L7*'R030306'!D7+'R030307'!L7*'R030307'!D7+'R030308'!L7*'R030308'!D7)/D7)</f>
        <v>0</v>
      </c>
      <c r="M7" s="354">
        <f>IF(D7=0,0,('R030301'!M7*'R030301'!D7+'R030302'!M7*'R030302'!D7+'R030303'!M7*'R030303'!D7+'R030304'!M7*'R030304'!D7+'R030305'!M7*'R030305'!D7+'R030306'!M7*'R030306'!D7+'R030307'!M7*'R030307'!D7+'R030308'!M7*'R030308'!D7)/D7)</f>
        <v>0</v>
      </c>
      <c r="N7" s="223">
        <f>'R030301'!N7+'R030302'!N7+'R030303'!N7+'R030304'!N7+'R030305'!N7+'R030306'!N7+'R030307'!N7+'R030308'!N7</f>
        <v>0</v>
      </c>
    </row>
    <row r="8" spans="1:14" ht="12.75">
      <c r="A8" s="120" t="s">
        <v>401</v>
      </c>
      <c r="B8" s="69" t="s">
        <v>68</v>
      </c>
      <c r="C8" s="223">
        <f>'R030301'!C8+'R030302'!C8+'R030303'!C8+'R030304'!C8+'R030305'!C8+'R030306'!C8+'R030307'!C8+'R030308'!C8</f>
        <v>0</v>
      </c>
      <c r="D8" s="223">
        <f>'R030301'!D8+'R030302'!D8+'R030303'!D8+'R030304'!D8+'R030305'!D8+'R030306'!D8+'R030307'!D8+'R030308'!D8</f>
        <v>0</v>
      </c>
      <c r="E8" s="214"/>
      <c r="F8" s="214"/>
      <c r="G8" s="214"/>
      <c r="H8" s="214"/>
      <c r="I8" s="214"/>
      <c r="J8" s="223">
        <f>'R030301'!J8+'R030302'!J8+'R030303'!J8+'R030304'!J8+'R030305'!J8+'R030306'!J8+'R030307'!J8+'R030308'!J8</f>
        <v>0</v>
      </c>
      <c r="K8" s="223">
        <f>'R030301'!K8+'R030302'!K8+'R030303'!K8+'R030304'!K8+'R030305'!K8+'R030306'!K8+'R030307'!K8+'R030308'!K8</f>
        <v>0</v>
      </c>
      <c r="L8" s="223">
        <f>IF(D8=0,0,('R030301'!L8*'R030301'!D8+'R030302'!L8*'R030302'!D8+'R030303'!L8*'R030303'!D8+'R030304'!L8*'R030304'!D8+'R030305'!L8*'R030305'!D8+'R030306'!L8*'R030306'!D8+'R030307'!L8*'R030307'!D8+'R030308'!L8*'R030308'!D8)/D8)</f>
        <v>0</v>
      </c>
      <c r="M8" s="354">
        <f>IF(D8=0,0,('R030301'!M8*'R030301'!D8+'R030302'!M8*'R030302'!D8+'R030303'!M8*'R030303'!D8+'R030304'!M8*'R030304'!D8+'R030305'!M8*'R030305'!D8+'R030306'!M8*'R030306'!D8+'R030307'!M8*'R030307'!D8+'R030308'!M8*'R030308'!D8)/D8)</f>
        <v>0</v>
      </c>
      <c r="N8" s="223">
        <f>'R030301'!N8+'R030302'!N8+'R030303'!N8+'R030304'!N8+'R030305'!N8+'R030306'!N8+'R030307'!N8+'R030308'!N8</f>
        <v>0</v>
      </c>
    </row>
    <row r="9" spans="1:14" ht="12.75">
      <c r="A9" s="120" t="s">
        <v>402</v>
      </c>
      <c r="B9" s="69" t="s">
        <v>69</v>
      </c>
      <c r="C9" s="223">
        <f>'R030301'!C9+'R030302'!C9+'R030303'!C9+'R030304'!C9+'R030305'!C9+'R030306'!C9+'R030307'!C9+'R030308'!C9</f>
        <v>0</v>
      </c>
      <c r="D9" s="223">
        <f>'R030301'!D9+'R030302'!D9+'R030303'!D9+'R030304'!D9+'R030305'!D9+'R030306'!D9+'R030307'!D9+'R030308'!D9</f>
        <v>0</v>
      </c>
      <c r="E9" s="214"/>
      <c r="F9" s="214"/>
      <c r="G9" s="214"/>
      <c r="H9" s="214"/>
      <c r="I9" s="214"/>
      <c r="J9" s="223">
        <f>'R030301'!J9+'R030302'!J9+'R030303'!J9+'R030304'!J9+'R030305'!J9+'R030306'!J9+'R030307'!J9+'R030308'!J9</f>
        <v>0</v>
      </c>
      <c r="K9" s="223">
        <f>'R030301'!K9+'R030302'!K9+'R030303'!K9+'R030304'!K9+'R030305'!K9+'R030306'!K9+'R030307'!K9+'R030308'!K9</f>
        <v>0</v>
      </c>
      <c r="L9" s="223">
        <f>IF(D9=0,0,('R030301'!L9*'R030301'!D9+'R030302'!L9*'R030302'!D9+'R030303'!L9*'R030303'!D9+'R030304'!L9*'R030304'!D9+'R030305'!L9*'R030305'!D9+'R030306'!L9*'R030306'!D9+'R030307'!L9*'R030307'!D9+'R030308'!L9*'R030308'!D9)/D9)</f>
        <v>0</v>
      </c>
      <c r="M9" s="354">
        <f>IF(D9=0,0,('R030301'!M9*'R030301'!D9+'R030302'!M9*'R030302'!D9+'R030303'!M9*'R030303'!D9+'R030304'!M9*'R030304'!D9+'R030305'!M9*'R030305'!D9+'R030306'!M9*'R030306'!D9+'R030307'!M9*'R030307'!D9+'R030308'!M9*'R030308'!D9)/D9)</f>
        <v>0</v>
      </c>
      <c r="N9" s="223">
        <f>'R030301'!N9+'R030302'!N9+'R030303'!N9+'R030304'!N9+'R030305'!N9+'R030306'!N9+'R030307'!N9+'R030308'!N9</f>
        <v>0</v>
      </c>
    </row>
    <row r="10" spans="1:14" ht="12.75">
      <c r="A10" s="120" t="s">
        <v>403</v>
      </c>
      <c r="B10" s="69" t="s">
        <v>70</v>
      </c>
      <c r="C10" s="223">
        <f>'R030301'!C10+'R030302'!C10+'R030303'!C10+'R030304'!C10+'R030305'!C10+'R030306'!C10+'R030307'!C10+'R030308'!C10</f>
        <v>0</v>
      </c>
      <c r="D10" s="223">
        <f>'R030301'!D10+'R030302'!D10+'R030303'!D10+'R030304'!D10+'R030305'!D10+'R030306'!D10+'R030307'!D10+'R030308'!D10</f>
        <v>0</v>
      </c>
      <c r="E10" s="214"/>
      <c r="F10" s="214"/>
      <c r="G10" s="214"/>
      <c r="H10" s="214"/>
      <c r="I10" s="214"/>
      <c r="J10" s="223">
        <f>'R030301'!J10+'R030302'!J10+'R030303'!J10+'R030304'!J10+'R030305'!J10+'R030306'!J10+'R030307'!J10+'R030308'!J10</f>
        <v>0</v>
      </c>
      <c r="K10" s="223">
        <f>'R030301'!K10+'R030302'!K10+'R030303'!K10+'R030304'!K10+'R030305'!K10+'R030306'!K10+'R030307'!K10+'R030308'!K10</f>
        <v>0</v>
      </c>
      <c r="L10" s="223">
        <f>IF(D10=0,0,('R030301'!L10*'R030301'!D10+'R030302'!L10*'R030302'!D10+'R030303'!L10*'R030303'!D10+'R030304'!L10*'R030304'!D10+'R030305'!L10*'R030305'!D10+'R030306'!L10*'R030306'!D10+'R030307'!L10*'R030307'!D10+'R030308'!L10*'R030308'!D10)/D10)</f>
        <v>0</v>
      </c>
      <c r="M10" s="354">
        <f>IF(D10=0,0,('R030301'!M10*'R030301'!D10+'R030302'!M10*'R030302'!D10+'R030303'!M10*'R030303'!D10+'R030304'!M10*'R030304'!D10+'R030305'!M10*'R030305'!D10+'R030306'!M10*'R030306'!D10+'R030307'!M10*'R030307'!D10+'R030308'!M10*'R030308'!D10)/D10)</f>
        <v>0</v>
      </c>
      <c r="N10" s="223">
        <f>'R030301'!N10+'R030302'!N10+'R030303'!N10+'R030304'!N10+'R030305'!N10+'R030306'!N10+'R030307'!N10+'R030308'!N10</f>
        <v>0</v>
      </c>
    </row>
    <row r="11" spans="1:14" ht="12.75">
      <c r="A11" s="120" t="s">
        <v>404</v>
      </c>
      <c r="B11" s="69" t="s">
        <v>71</v>
      </c>
      <c r="C11" s="223">
        <f>'R030301'!C11+'R030302'!C11+'R030303'!C11+'R030304'!C11+'R030305'!C11+'R030306'!C11+'R030307'!C11+'R030308'!C11</f>
        <v>0</v>
      </c>
      <c r="D11" s="223">
        <f>'R030301'!D11+'R030302'!D11+'R030303'!D11+'R030304'!D11+'R030305'!D11+'R030306'!D11+'R030307'!D11+'R030308'!D11</f>
        <v>0</v>
      </c>
      <c r="E11" s="214"/>
      <c r="F11" s="214"/>
      <c r="G11" s="214"/>
      <c r="H11" s="214"/>
      <c r="I11" s="214"/>
      <c r="J11" s="223">
        <f>'R030301'!J11+'R030302'!J11+'R030303'!J11+'R030304'!J11+'R030305'!J11+'R030306'!J11+'R030307'!J11+'R030308'!J11</f>
        <v>0</v>
      </c>
      <c r="K11" s="223">
        <f>'R030301'!K11+'R030302'!K11+'R030303'!K11+'R030304'!K11+'R030305'!K11+'R030306'!K11+'R030307'!K11+'R030308'!K11</f>
        <v>0</v>
      </c>
      <c r="L11" s="223">
        <f>IF(D11=0,0,('R030301'!L11*'R030301'!D11+'R030302'!L11*'R030302'!D11+'R030303'!L11*'R030303'!D11+'R030304'!L11*'R030304'!D11+'R030305'!L11*'R030305'!D11+'R030306'!L11*'R030306'!D11+'R030307'!L11*'R030307'!D11+'R030308'!L11*'R030308'!D11)/D11)</f>
        <v>0</v>
      </c>
      <c r="M11" s="354">
        <f>IF(D11=0,0,('R030301'!M11*'R030301'!D11+'R030302'!M11*'R030302'!D11+'R030303'!M11*'R030303'!D11+'R030304'!M11*'R030304'!D11+'R030305'!M11*'R030305'!D11+'R030306'!M11*'R030306'!D11+'R030307'!M11*'R030307'!D11+'R030308'!M11*'R030308'!D11)/D11)</f>
        <v>0</v>
      </c>
      <c r="N11" s="223">
        <f>'R030301'!N11+'R030302'!N11+'R030303'!N11+'R030304'!N11+'R030305'!N11+'R030306'!N11+'R030307'!N11+'R030308'!N11</f>
        <v>0</v>
      </c>
    </row>
    <row r="12" spans="1:14" ht="12.75">
      <c r="A12" s="120" t="s">
        <v>405</v>
      </c>
      <c r="B12" s="69" t="s">
        <v>72</v>
      </c>
      <c r="C12" s="223">
        <f>'R030301'!C12+'R030302'!C12+'R030303'!C12+'R030304'!C12+'R030305'!C12+'R030306'!C12+'R030307'!C12+'R030308'!C12</f>
        <v>0</v>
      </c>
      <c r="D12" s="223">
        <f>'R030301'!D12+'R030302'!D12+'R030303'!D12+'R030304'!D12+'R030305'!D12+'R030306'!D12+'R030307'!D12+'R030308'!D12</f>
        <v>0</v>
      </c>
      <c r="E12" s="214"/>
      <c r="F12" s="214"/>
      <c r="G12" s="214"/>
      <c r="H12" s="214"/>
      <c r="I12" s="214"/>
      <c r="J12" s="223">
        <f>'R030301'!J12+'R030302'!J12+'R030303'!J12+'R030304'!J12+'R030305'!J12+'R030306'!J12+'R030307'!J12+'R030308'!J12</f>
        <v>0</v>
      </c>
      <c r="K12" s="223">
        <f>'R030301'!K12+'R030302'!K12+'R030303'!K12+'R030304'!K12+'R030305'!K12+'R030306'!K12+'R030307'!K12+'R030308'!K12</f>
        <v>0</v>
      </c>
      <c r="L12" s="223">
        <f>IF(D12=0,0,('R030301'!L12*'R030301'!D12+'R030302'!L12*'R030302'!D12+'R030303'!L12*'R030303'!D12+'R030304'!L12*'R030304'!D12+'R030305'!L12*'R030305'!D12+'R030306'!L12*'R030306'!D12+'R030307'!L12*'R030307'!D12+'R030308'!L12*'R030308'!D12)/D12)</f>
        <v>0</v>
      </c>
      <c r="M12" s="354">
        <f>IF(D12=0,0,('R030301'!M12*'R030301'!D12+'R030302'!M12*'R030302'!D12+'R030303'!M12*'R030303'!D12+'R030304'!M12*'R030304'!D12+'R030305'!M12*'R030305'!D12+'R030306'!M12*'R030306'!D12+'R030307'!M12*'R030307'!D12+'R030308'!M12*'R030308'!D12)/D12)</f>
        <v>0</v>
      </c>
      <c r="N12" s="223">
        <f>'R030301'!N12+'R030302'!N12+'R030303'!N12+'R030304'!N12+'R030305'!N12+'R030306'!N12+'R030307'!N12+'R030308'!N12</f>
        <v>0</v>
      </c>
    </row>
    <row r="13" spans="1:14" ht="25.5">
      <c r="A13" s="120" t="s">
        <v>406</v>
      </c>
      <c r="B13" s="119" t="s">
        <v>380</v>
      </c>
      <c r="C13" s="223">
        <f>'R030301'!C13+'R030302'!C13+'R030303'!C13+'R030304'!C13+'R030305'!C13+'R030306'!C13+'R030307'!C13+'R030308'!C13</f>
        <v>0</v>
      </c>
      <c r="D13" s="223">
        <f>'R030301'!D13+'R030302'!D13+'R030303'!D13+'R030304'!D13+'R030305'!D13+'R030306'!D13+'R030307'!D13+'R030308'!D13</f>
        <v>0</v>
      </c>
      <c r="E13" s="214"/>
      <c r="F13" s="214"/>
      <c r="G13" s="214"/>
      <c r="H13" s="214"/>
      <c r="I13" s="214"/>
      <c r="J13" s="223">
        <f>'R030301'!J13+'R030302'!J13+'R030303'!J13+'R030304'!J13+'R030305'!J13+'R030306'!J13+'R030307'!J13+'R030308'!J13</f>
        <v>0</v>
      </c>
      <c r="K13" s="223">
        <f>'R030301'!K13+'R030302'!K13+'R030303'!K13+'R030304'!K13+'R030305'!K13+'R030306'!K13+'R030307'!K13+'R030308'!K13</f>
        <v>0</v>
      </c>
      <c r="L13" s="223">
        <f>IF(D13=0,0,('R030301'!L13*'R030301'!D13+'R030302'!L13*'R030302'!D13+'R030303'!L13*'R030303'!D13+'R030304'!L13*'R030304'!D13+'R030305'!L13*'R030305'!D13+'R030306'!L13*'R030306'!D13+'R030307'!L13*'R030307'!D13+'R030308'!L13*'R030308'!D13)/D13)</f>
        <v>0</v>
      </c>
      <c r="M13" s="354">
        <f>IF(D13=0,0,('R030301'!M13*'R030301'!D13+'R030302'!M13*'R030302'!D13+'R030303'!M13*'R030303'!D13+'R030304'!M13*'R030304'!D13+'R030305'!M13*'R030305'!D13+'R030306'!M13*'R030306'!D13+'R030307'!M13*'R030307'!D13+'R030308'!M13*'R030308'!D13)/D13)</f>
        <v>0</v>
      </c>
      <c r="N13" s="223">
        <f>'R030301'!N13+'R030302'!N13+'R030303'!N13+'R030304'!N13+'R030305'!N13+'R030306'!N13+'R030307'!N13+'R030308'!N13</f>
        <v>0</v>
      </c>
    </row>
    <row r="14" spans="1:14" ht="12.75">
      <c r="A14" s="120" t="s">
        <v>407</v>
      </c>
      <c r="B14" s="69" t="s">
        <v>225</v>
      </c>
      <c r="C14" s="223">
        <f>'R030301'!C14+'R030302'!C14+'R030303'!C14+'R030304'!C14+'R030305'!C14+'R030306'!C14+'R030307'!C14+'R030308'!C14</f>
        <v>0</v>
      </c>
      <c r="D14" s="223">
        <f>'R030301'!D14+'R030302'!D14+'R030303'!D14+'R030304'!D14+'R030305'!D14+'R030306'!D14+'R030307'!D14+'R030308'!D14</f>
        <v>0</v>
      </c>
      <c r="E14" s="214"/>
      <c r="F14" s="214"/>
      <c r="G14" s="214"/>
      <c r="H14" s="214"/>
      <c r="I14" s="214"/>
      <c r="J14" s="223">
        <f>'R030301'!J14+'R030302'!J14+'R030303'!J14+'R030304'!J14+'R030305'!J14+'R030306'!J14+'R030307'!J14+'R030308'!J14</f>
        <v>0</v>
      </c>
      <c r="K14" s="223">
        <f>'R030301'!K14+'R030302'!K14+'R030303'!K14+'R030304'!K14+'R030305'!K14+'R030306'!K14+'R030307'!K14+'R030308'!K14</f>
        <v>0</v>
      </c>
      <c r="L14" s="223">
        <f>IF(D14=0,0,('R030301'!L14*'R030301'!D14+'R030302'!L14*'R030302'!D14+'R030303'!L14*'R030303'!D14+'R030304'!L14*'R030304'!D14+'R030305'!L14*'R030305'!D14+'R030306'!L14*'R030306'!D14+'R030307'!L14*'R030307'!D14+'R030308'!L14*'R030308'!D14)/D14)</f>
        <v>0</v>
      </c>
      <c r="M14" s="354">
        <f>IF(D14=0,0,('R030301'!M14*'R030301'!D14+'R030302'!M14*'R030302'!D14+'R030303'!M14*'R030303'!D14+'R030304'!M14*'R030304'!D14+'R030305'!M14*'R030305'!D14+'R030306'!M14*'R030306'!D14+'R030307'!M14*'R030307'!D14+'R030308'!M14*'R030308'!D14)/D14)</f>
        <v>0</v>
      </c>
      <c r="N14" s="223">
        <f>'R030301'!N14+'R030302'!N14+'R030303'!N14+'R030304'!N14+'R030305'!N14+'R030306'!N14+'R030307'!N14+'R030308'!N14</f>
        <v>0</v>
      </c>
    </row>
    <row r="15" spans="1:14" ht="12.75">
      <c r="A15" s="120" t="s">
        <v>408</v>
      </c>
      <c r="B15" s="69" t="s">
        <v>464</v>
      </c>
      <c r="C15" s="223">
        <f>'R030301'!C15+'R030302'!C15+'R030303'!C15+'R030304'!C15+'R030305'!C15+'R030306'!C15+'R030307'!C15+'R030308'!C15</f>
        <v>0</v>
      </c>
      <c r="D15" s="223">
        <f>'R030301'!D15+'R030302'!D15+'R030303'!D15+'R030304'!D15+'R030305'!D15+'R030306'!D15+'R030307'!D15+'R030308'!D15</f>
        <v>0</v>
      </c>
      <c r="E15" s="214"/>
      <c r="F15" s="214"/>
      <c r="G15" s="214"/>
      <c r="H15" s="214"/>
      <c r="I15" s="214"/>
      <c r="J15" s="223">
        <f>'R030301'!J15+'R030302'!J15+'R030303'!J15+'R030304'!J15+'R030305'!J15+'R030306'!J15+'R030307'!J15+'R030308'!J15</f>
        <v>0</v>
      </c>
      <c r="K15" s="223">
        <f>'R030301'!K15+'R030302'!K15+'R030303'!K15+'R030304'!K15+'R030305'!K15+'R030306'!K15+'R030307'!K15+'R030308'!K15</f>
        <v>0</v>
      </c>
      <c r="L15" s="223">
        <f>IF(D15=0,0,('R030301'!L15*'R030301'!D15+'R030302'!L15*'R030302'!D15+'R030303'!L15*'R030303'!D15+'R030304'!L15*'R030304'!D15+'R030305'!L15*'R030305'!D15+'R030306'!L15*'R030306'!D15+'R030307'!L15*'R030307'!D15+'R030308'!L15*'R030308'!D15)/D15)</f>
        <v>0</v>
      </c>
      <c r="M15" s="354">
        <f>IF(D15=0,0,('R030301'!M15*'R030301'!D15+'R030302'!M15*'R030302'!D15+'R030303'!M15*'R030303'!D15+'R030304'!M15*'R030304'!D15+'R030305'!M15*'R030305'!D15+'R030306'!M15*'R030306'!D15+'R030307'!M15*'R030307'!D15+'R030308'!M15*'R030308'!D15)/D15)</f>
        <v>0</v>
      </c>
      <c r="N15" s="223">
        <f>'R030301'!N15+'R030302'!N15+'R030303'!N15+'R030304'!N15+'R030305'!N15+'R030306'!N15+'R030307'!N15+'R030308'!N15</f>
        <v>0</v>
      </c>
    </row>
    <row r="16" spans="1:14" ht="12.75">
      <c r="A16" s="120" t="s">
        <v>409</v>
      </c>
      <c r="B16" s="69" t="s">
        <v>226</v>
      </c>
      <c r="C16" s="223">
        <f>'R030301'!C16+'R030302'!C16+'R030303'!C16+'R030304'!C16+'R030305'!C16+'R030306'!C16+'R030307'!C16+'R030308'!C16</f>
        <v>0</v>
      </c>
      <c r="D16" s="223">
        <f>'R030301'!D16+'R030302'!D16+'R030303'!D16+'R030304'!D16+'R030305'!D16+'R030306'!D16+'R030307'!D16+'R030308'!D16</f>
        <v>0</v>
      </c>
      <c r="E16" s="214"/>
      <c r="F16" s="214"/>
      <c r="G16" s="214"/>
      <c r="H16" s="214"/>
      <c r="I16" s="214"/>
      <c r="J16" s="223">
        <f>'R030301'!J16+'R030302'!J16+'R030303'!J16+'R030304'!J16+'R030305'!J16+'R030306'!J16+'R030307'!J16+'R030308'!J16</f>
        <v>0</v>
      </c>
      <c r="K16" s="223">
        <f>'R030301'!K16+'R030302'!K16+'R030303'!K16+'R030304'!K16+'R030305'!K16+'R030306'!K16+'R030307'!K16+'R030308'!K16</f>
        <v>0</v>
      </c>
      <c r="L16" s="223">
        <f>IF(D16=0,0,('R030301'!L16*'R030301'!D16+'R030302'!L16*'R030302'!D16+'R030303'!L16*'R030303'!D16+'R030304'!L16*'R030304'!D16+'R030305'!L16*'R030305'!D16+'R030306'!L16*'R030306'!D16+'R030307'!L16*'R030307'!D16+'R030308'!L16*'R030308'!D16)/D16)</f>
        <v>0</v>
      </c>
      <c r="M16" s="354">
        <f>IF(D16=0,0,('R030301'!M16*'R030301'!D16+'R030302'!M16*'R030302'!D16+'R030303'!M16*'R030303'!D16+'R030304'!M16*'R030304'!D16+'R030305'!M16*'R030305'!D16+'R030306'!M16*'R030306'!D16+'R030307'!M16*'R030307'!D16+'R030308'!M16*'R030308'!D16)/D16)</f>
        <v>0</v>
      </c>
      <c r="N16" s="223">
        <f>'R030301'!N16+'R030302'!N16+'R030303'!N16+'R030304'!N16+'R030305'!N16+'R030306'!N16+'R030307'!N16+'R030308'!N16</f>
        <v>0</v>
      </c>
    </row>
    <row r="17" spans="1:14" ht="16.5" customHeight="1">
      <c r="A17" s="215" t="s">
        <v>410</v>
      </c>
      <c r="B17" s="216" t="s">
        <v>73</v>
      </c>
      <c r="C17" s="217">
        <f>SUM(C6:C16)</f>
        <v>0</v>
      </c>
      <c r="D17" s="217">
        <f>SUM(D6:D16)</f>
        <v>0</v>
      </c>
      <c r="E17" s="214"/>
      <c r="F17" s="214"/>
      <c r="G17" s="214"/>
      <c r="H17" s="214"/>
      <c r="I17" s="214"/>
      <c r="J17" s="217">
        <f>SUM(J6:J16)</f>
        <v>0</v>
      </c>
      <c r="K17" s="217">
        <f>SUM(K6:K16)</f>
        <v>0</v>
      </c>
      <c r="L17" s="217">
        <f>IF(D17=0,0,(L6*D6+L7*D7+L8*D8+L9*D9+L10*D10+L11*D11+L12*D12+L13*D13+L14*D14+L15*D15+L16*D16)/D17)</f>
        <v>0</v>
      </c>
      <c r="M17" s="355">
        <f>IF(D17=0,0,(M6*D6+M7*D7+M8*D8+M9*D9+M10*D10+M11*D11+M12*D12+M13*D13+M14*D14+M15*D15+M16*D16)/D17)</f>
        <v>0</v>
      </c>
      <c r="N17" s="217">
        <f>SUM(N6:N16)</f>
        <v>0</v>
      </c>
    </row>
    <row r="20" spans="2:5" ht="12.75">
      <c r="B20" s="38" t="s">
        <v>200</v>
      </c>
      <c r="E20" s="38"/>
    </row>
    <row r="21" spans="4:5" ht="12.75">
      <c r="D21" s="38" t="s">
        <v>194</v>
      </c>
      <c r="E21" s="38" t="s">
        <v>195</v>
      </c>
    </row>
    <row r="22" spans="4:5" ht="12.75">
      <c r="D22" s="38" t="s">
        <v>196</v>
      </c>
      <c r="E22" s="38" t="s">
        <v>197</v>
      </c>
    </row>
    <row r="23" spans="2:5" ht="12.75">
      <c r="B23" s="38" t="s">
        <v>201</v>
      </c>
      <c r="E23" s="38"/>
    </row>
    <row r="24" spans="4:5" ht="12.75">
      <c r="D24" s="38" t="s">
        <v>194</v>
      </c>
      <c r="E24" s="38" t="s">
        <v>195</v>
      </c>
    </row>
    <row r="25" spans="3:5" ht="12.75">
      <c r="C25" s="38" t="s">
        <v>198</v>
      </c>
      <c r="D25" s="38" t="s">
        <v>196</v>
      </c>
      <c r="E25" s="38" t="s">
        <v>197</v>
      </c>
    </row>
  </sheetData>
  <sheetProtection password="C7AC" sheet="1"/>
  <dataValidations count="1">
    <dataValidation type="decimal" operator="greaterThanOrEqual" allowBlank="1" showInputMessage="1" showErrorMessage="1" sqref="J6:N16 E6:I17 C6:D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80" zoomScaleSheetLayoutView="80" zoomScalePageLayoutView="0" workbookViewId="0" topLeftCell="A1">
      <selection activeCell="H13" sqref="H13"/>
    </sheetView>
  </sheetViews>
  <sheetFormatPr defaultColWidth="9.140625" defaultRowHeight="15"/>
  <cols>
    <col min="1" max="1" width="3.7109375" style="172" customWidth="1"/>
    <col min="2" max="2" width="37.140625" style="172" customWidth="1"/>
    <col min="3" max="13" width="10.7109375" style="172" customWidth="1"/>
    <col min="14" max="16384" width="9.140625" style="172" customWidth="1"/>
  </cols>
  <sheetData>
    <row r="1" spans="1:14" ht="15">
      <c r="A1" s="38"/>
      <c r="B1" s="38"/>
      <c r="C1" s="220"/>
      <c r="D1" s="3"/>
      <c r="E1" s="14"/>
      <c r="F1" s="14"/>
      <c r="G1" s="3"/>
      <c r="H1" s="14"/>
      <c r="I1" s="14"/>
      <c r="J1" s="14"/>
      <c r="K1" s="14"/>
      <c r="L1" s="67"/>
      <c r="M1" s="67"/>
      <c r="N1" s="38"/>
    </row>
    <row r="2" spans="1:14" ht="15.75">
      <c r="A2" s="38"/>
      <c r="B2" s="219" t="s">
        <v>302</v>
      </c>
      <c r="C2" s="38"/>
      <c r="D2" s="38"/>
      <c r="E2" s="67"/>
      <c r="F2" s="38"/>
      <c r="G2" s="38"/>
      <c r="H2" s="38"/>
      <c r="I2" s="38"/>
      <c r="J2" s="38"/>
      <c r="K2" s="38"/>
      <c r="L2" s="67"/>
      <c r="M2" s="67"/>
      <c r="N2" s="38"/>
    </row>
    <row r="3" spans="1:14" ht="15">
      <c r="A3" s="38"/>
      <c r="B3" s="199" t="s">
        <v>378</v>
      </c>
      <c r="C3" s="41"/>
      <c r="D3" s="41"/>
      <c r="E3" s="41"/>
      <c r="F3" s="41"/>
      <c r="G3" s="41"/>
      <c r="H3" s="42"/>
      <c r="I3" s="41"/>
      <c r="J3" s="222"/>
      <c r="K3" s="41"/>
      <c r="L3" s="68"/>
      <c r="M3" s="68"/>
      <c r="N3" s="38"/>
    </row>
    <row r="4" spans="1:14" ht="15">
      <c r="A4" s="38"/>
      <c r="B4" s="41" t="s">
        <v>11</v>
      </c>
      <c r="C4" s="41"/>
      <c r="D4" s="41"/>
      <c r="E4" s="68"/>
      <c r="F4" s="41"/>
      <c r="G4" s="41"/>
      <c r="H4" s="41"/>
      <c r="I4" s="41"/>
      <c r="J4" s="41"/>
      <c r="K4" s="41"/>
      <c r="L4" s="68"/>
      <c r="M4" s="68"/>
      <c r="N4" s="38" t="s">
        <v>318</v>
      </c>
    </row>
    <row r="5" spans="1:14" ht="89.25">
      <c r="A5" s="134" t="s">
        <v>151</v>
      </c>
      <c r="B5" s="135" t="s">
        <v>232</v>
      </c>
      <c r="C5" s="135" t="s">
        <v>62</v>
      </c>
      <c r="D5" s="135" t="s">
        <v>63</v>
      </c>
      <c r="E5" s="218" t="s">
        <v>379</v>
      </c>
      <c r="F5" s="135" t="s">
        <v>227</v>
      </c>
      <c r="G5" s="135" t="s">
        <v>228</v>
      </c>
      <c r="H5" s="135" t="s">
        <v>229</v>
      </c>
      <c r="I5" s="135" t="s">
        <v>230</v>
      </c>
      <c r="J5" s="135" t="s">
        <v>64</v>
      </c>
      <c r="K5" s="135" t="s">
        <v>65</v>
      </c>
      <c r="L5" s="392" t="s">
        <v>381</v>
      </c>
      <c r="M5" s="387" t="s">
        <v>456</v>
      </c>
      <c r="N5" s="135" t="s">
        <v>294</v>
      </c>
    </row>
    <row r="6" spans="1:14" ht="15">
      <c r="A6" s="120" t="s">
        <v>399</v>
      </c>
      <c r="B6" s="69" t="s">
        <v>66</v>
      </c>
      <c r="C6" s="214"/>
      <c r="D6" s="214"/>
      <c r="E6" s="214">
        <f>IF($D$17=0,0,D6/D$17)</f>
        <v>0</v>
      </c>
      <c r="F6" s="214"/>
      <c r="G6" s="214"/>
      <c r="H6" s="214"/>
      <c r="I6" s="214"/>
      <c r="J6" s="214"/>
      <c r="K6" s="214"/>
      <c r="L6" s="214"/>
      <c r="M6" s="356"/>
      <c r="N6" s="214"/>
    </row>
    <row r="7" spans="1:14" ht="15">
      <c r="A7" s="120" t="s">
        <v>400</v>
      </c>
      <c r="B7" s="69" t="s">
        <v>67</v>
      </c>
      <c r="C7" s="214"/>
      <c r="D7" s="214"/>
      <c r="E7" s="214">
        <f aca="true" t="shared" si="0" ref="E7:E17">IF($D$17=0,0,D7/D$17)</f>
        <v>0</v>
      </c>
      <c r="F7" s="214"/>
      <c r="G7" s="214"/>
      <c r="H7" s="214"/>
      <c r="I7" s="214"/>
      <c r="J7" s="214"/>
      <c r="K7" s="214"/>
      <c r="L7" s="214"/>
      <c r="M7" s="356"/>
      <c r="N7" s="214"/>
    </row>
    <row r="8" spans="1:14" ht="15">
      <c r="A8" s="120" t="s">
        <v>401</v>
      </c>
      <c r="B8" s="69" t="s">
        <v>68</v>
      </c>
      <c r="C8" s="214"/>
      <c r="D8" s="214"/>
      <c r="E8" s="214">
        <f t="shared" si="0"/>
        <v>0</v>
      </c>
      <c r="F8" s="214"/>
      <c r="G8" s="214"/>
      <c r="H8" s="214"/>
      <c r="I8" s="214"/>
      <c r="J8" s="214"/>
      <c r="K8" s="214"/>
      <c r="L8" s="214"/>
      <c r="M8" s="356"/>
      <c r="N8" s="214"/>
    </row>
    <row r="9" spans="1:14" ht="15">
      <c r="A9" s="120" t="s">
        <v>402</v>
      </c>
      <c r="B9" s="69" t="s">
        <v>69</v>
      </c>
      <c r="C9" s="214"/>
      <c r="D9" s="214"/>
      <c r="E9" s="214">
        <f t="shared" si="0"/>
        <v>0</v>
      </c>
      <c r="F9" s="214"/>
      <c r="G9" s="214"/>
      <c r="H9" s="214"/>
      <c r="I9" s="214"/>
      <c r="J9" s="214"/>
      <c r="K9" s="214"/>
      <c r="L9" s="214"/>
      <c r="M9" s="356"/>
      <c r="N9" s="214"/>
    </row>
    <row r="10" spans="1:14" ht="15">
      <c r="A10" s="120" t="s">
        <v>403</v>
      </c>
      <c r="B10" s="69" t="s">
        <v>70</v>
      </c>
      <c r="C10" s="214"/>
      <c r="D10" s="214"/>
      <c r="E10" s="214">
        <f t="shared" si="0"/>
        <v>0</v>
      </c>
      <c r="F10" s="214"/>
      <c r="G10" s="214"/>
      <c r="H10" s="214"/>
      <c r="I10" s="214"/>
      <c r="J10" s="214"/>
      <c r="K10" s="214"/>
      <c r="L10" s="214"/>
      <c r="M10" s="356"/>
      <c r="N10" s="214"/>
    </row>
    <row r="11" spans="1:14" ht="15">
      <c r="A11" s="120" t="s">
        <v>404</v>
      </c>
      <c r="B11" s="69" t="s">
        <v>71</v>
      </c>
      <c r="C11" s="214"/>
      <c r="D11" s="214"/>
      <c r="E11" s="214">
        <f t="shared" si="0"/>
        <v>0</v>
      </c>
      <c r="F11" s="214"/>
      <c r="G11" s="214"/>
      <c r="H11" s="214"/>
      <c r="I11" s="214"/>
      <c r="J11" s="214"/>
      <c r="K11" s="214"/>
      <c r="L11" s="214"/>
      <c r="M11" s="356"/>
      <c r="N11" s="214"/>
    </row>
    <row r="12" spans="1:14" ht="15">
      <c r="A12" s="120" t="s">
        <v>405</v>
      </c>
      <c r="B12" s="69" t="s">
        <v>72</v>
      </c>
      <c r="C12" s="214"/>
      <c r="D12" s="214"/>
      <c r="E12" s="214">
        <f t="shared" si="0"/>
        <v>0</v>
      </c>
      <c r="F12" s="214"/>
      <c r="G12" s="214"/>
      <c r="H12" s="214"/>
      <c r="I12" s="214"/>
      <c r="J12" s="214"/>
      <c r="K12" s="214"/>
      <c r="L12" s="214"/>
      <c r="M12" s="356"/>
      <c r="N12" s="214"/>
    </row>
    <row r="13" spans="1:14" ht="26.25">
      <c r="A13" s="120" t="s">
        <v>406</v>
      </c>
      <c r="B13" s="119" t="s">
        <v>380</v>
      </c>
      <c r="C13" s="214"/>
      <c r="D13" s="214"/>
      <c r="E13" s="214">
        <f t="shared" si="0"/>
        <v>0</v>
      </c>
      <c r="F13" s="214"/>
      <c r="G13" s="214"/>
      <c r="H13" s="214"/>
      <c r="I13" s="214"/>
      <c r="J13" s="214"/>
      <c r="K13" s="214"/>
      <c r="L13" s="214"/>
      <c r="M13" s="356"/>
      <c r="N13" s="214"/>
    </row>
    <row r="14" spans="1:14" ht="15">
      <c r="A14" s="120" t="s">
        <v>407</v>
      </c>
      <c r="B14" s="69" t="s">
        <v>225</v>
      </c>
      <c r="C14" s="214"/>
      <c r="D14" s="214"/>
      <c r="E14" s="214">
        <f t="shared" si="0"/>
        <v>0</v>
      </c>
      <c r="F14" s="214"/>
      <c r="G14" s="214"/>
      <c r="H14" s="214"/>
      <c r="I14" s="214"/>
      <c r="J14" s="214"/>
      <c r="K14" s="214"/>
      <c r="L14" s="214"/>
      <c r="M14" s="356"/>
      <c r="N14" s="214"/>
    </row>
    <row r="15" spans="1:14" ht="15">
      <c r="A15" s="120" t="s">
        <v>408</v>
      </c>
      <c r="B15" s="69" t="s">
        <v>464</v>
      </c>
      <c r="C15" s="214"/>
      <c r="D15" s="214"/>
      <c r="E15" s="214">
        <f t="shared" si="0"/>
        <v>0</v>
      </c>
      <c r="F15" s="214"/>
      <c r="G15" s="214"/>
      <c r="H15" s="214"/>
      <c r="I15" s="214"/>
      <c r="J15" s="214"/>
      <c r="K15" s="214"/>
      <c r="L15" s="214"/>
      <c r="M15" s="356"/>
      <c r="N15" s="214"/>
    </row>
    <row r="16" spans="1:14" ht="15">
      <c r="A16" s="120" t="s">
        <v>409</v>
      </c>
      <c r="B16" s="69" t="s">
        <v>226</v>
      </c>
      <c r="C16" s="214"/>
      <c r="D16" s="214"/>
      <c r="E16" s="214">
        <f t="shared" si="0"/>
        <v>0</v>
      </c>
      <c r="F16" s="214"/>
      <c r="G16" s="214"/>
      <c r="H16" s="214"/>
      <c r="I16" s="214"/>
      <c r="J16" s="214"/>
      <c r="K16" s="214"/>
      <c r="L16" s="214"/>
      <c r="M16" s="356"/>
      <c r="N16" s="214"/>
    </row>
    <row r="17" spans="1:14" ht="15">
      <c r="A17" s="215" t="s">
        <v>410</v>
      </c>
      <c r="B17" s="216" t="s">
        <v>73</v>
      </c>
      <c r="C17" s="217">
        <f>SUM(C6:C16)</f>
        <v>0</v>
      </c>
      <c r="D17" s="217">
        <f>SUM(D6:D16)</f>
        <v>0</v>
      </c>
      <c r="E17" s="214">
        <f t="shared" si="0"/>
        <v>0</v>
      </c>
      <c r="F17" s="214"/>
      <c r="G17" s="214"/>
      <c r="H17" s="214"/>
      <c r="I17" s="214"/>
      <c r="J17" s="217">
        <f>SUM(J6:J16)</f>
        <v>0</v>
      </c>
      <c r="K17" s="217">
        <f>SUM(K6:K16)</f>
        <v>0</v>
      </c>
      <c r="L17" s="217">
        <f>IF(D17=0,0,(L6*D6+L7*D7+L8*D8+L9*D9+L10*D10+L11*D11+L12*D12+L13*D13+L14*D14+L15*D15+L16*D16)/D17)</f>
        <v>0</v>
      </c>
      <c r="M17" s="217">
        <f>IF(D17=0,0,(M6*D6+M7*D7+M8*D8+M9*D9+M10*D10+M11*D11+M12*D12+M13*D13+M14*D14+M15*D15+M16*D16)/D17)</f>
        <v>0</v>
      </c>
      <c r="N17" s="217">
        <f>SUM(N6:N16)</f>
        <v>0</v>
      </c>
    </row>
    <row r="18" spans="1:14" ht="15">
      <c r="A18" s="38"/>
      <c r="B18" s="38"/>
      <c r="C18" s="38"/>
      <c r="D18" s="38"/>
      <c r="E18" s="67"/>
      <c r="F18" s="38"/>
      <c r="G18" s="38"/>
      <c r="H18" s="38"/>
      <c r="I18" s="38"/>
      <c r="J18" s="38"/>
      <c r="K18" s="38"/>
      <c r="L18" s="67"/>
      <c r="M18" s="67"/>
      <c r="N18" s="38"/>
    </row>
    <row r="19" spans="1:14" ht="15">
      <c r="A19" s="38"/>
      <c r="B19" s="38"/>
      <c r="C19" s="38"/>
      <c r="D19" s="38"/>
      <c r="E19" s="67"/>
      <c r="F19" s="38"/>
      <c r="G19" s="38"/>
      <c r="H19" s="38"/>
      <c r="I19" s="38"/>
      <c r="J19" s="38"/>
      <c r="K19" s="38"/>
      <c r="L19" s="67"/>
      <c r="M19" s="67"/>
      <c r="N19" s="38"/>
    </row>
    <row r="20" spans="1:14" ht="15">
      <c r="A20" s="38"/>
      <c r="B20" s="38" t="s">
        <v>200</v>
      </c>
      <c r="C20" s="38"/>
      <c r="D20" s="38"/>
      <c r="E20" s="38"/>
      <c r="F20" s="38"/>
      <c r="G20" s="38"/>
      <c r="H20" s="38"/>
      <c r="I20" s="38"/>
      <c r="J20" s="38"/>
      <c r="K20" s="38"/>
      <c r="L20" s="67"/>
      <c r="M20" s="67"/>
      <c r="N20" s="38"/>
    </row>
    <row r="21" spans="1:14" ht="15">
      <c r="A21" s="38"/>
      <c r="B21" s="38"/>
      <c r="C21" s="38"/>
      <c r="D21" s="38" t="s">
        <v>194</v>
      </c>
      <c r="E21" s="38" t="s">
        <v>195</v>
      </c>
      <c r="F21" s="38"/>
      <c r="G21" s="38"/>
      <c r="H21" s="38"/>
      <c r="I21" s="38"/>
      <c r="J21" s="38"/>
      <c r="K21" s="38"/>
      <c r="L21" s="67"/>
      <c r="M21" s="67"/>
      <c r="N21" s="38"/>
    </row>
    <row r="22" spans="1:14" ht="15">
      <c r="A22" s="38"/>
      <c r="B22" s="38"/>
      <c r="C22" s="38"/>
      <c r="D22" s="38" t="s">
        <v>196</v>
      </c>
      <c r="E22" s="38" t="s">
        <v>197</v>
      </c>
      <c r="F22" s="38"/>
      <c r="G22" s="38"/>
      <c r="H22" s="38"/>
      <c r="I22" s="38"/>
      <c r="J22" s="38"/>
      <c r="K22" s="38"/>
      <c r="L22" s="67"/>
      <c r="M22" s="67"/>
      <c r="N22" s="38"/>
    </row>
    <row r="23" spans="1:14" ht="15">
      <c r="A23" s="38"/>
      <c r="B23" s="38" t="s">
        <v>201</v>
      </c>
      <c r="C23" s="38"/>
      <c r="D23" s="38"/>
      <c r="E23" s="38"/>
      <c r="F23" s="38"/>
      <c r="G23" s="38"/>
      <c r="H23" s="38"/>
      <c r="I23" s="38"/>
      <c r="J23" s="38"/>
      <c r="K23" s="38"/>
      <c r="L23" s="67"/>
      <c r="M23" s="67"/>
      <c r="N23" s="38"/>
    </row>
    <row r="24" spans="1:14" ht="15">
      <c r="A24" s="38"/>
      <c r="B24" s="38"/>
      <c r="C24" s="38"/>
      <c r="D24" s="38" t="s">
        <v>194</v>
      </c>
      <c r="E24" s="38" t="s">
        <v>195</v>
      </c>
      <c r="F24" s="38"/>
      <c r="G24" s="38"/>
      <c r="H24" s="38"/>
      <c r="I24" s="38"/>
      <c r="J24" s="38"/>
      <c r="K24" s="38"/>
      <c r="L24" s="67"/>
      <c r="M24" s="67"/>
      <c r="N24" s="38"/>
    </row>
    <row r="25" spans="1:14" ht="15">
      <c r="A25" s="38"/>
      <c r="B25" s="38"/>
      <c r="C25" s="38" t="s">
        <v>198</v>
      </c>
      <c r="D25" s="38" t="s">
        <v>196</v>
      </c>
      <c r="E25" s="38" t="s">
        <v>197</v>
      </c>
      <c r="F25" s="38"/>
      <c r="G25" s="38"/>
      <c r="H25" s="38"/>
      <c r="I25" s="38"/>
      <c r="J25" s="38"/>
      <c r="K25" s="38"/>
      <c r="L25" s="67"/>
      <c r="M25" s="67"/>
      <c r="N25" s="38"/>
    </row>
  </sheetData>
  <sheetProtection password="C7AC" sheet="1"/>
  <dataValidations count="1">
    <dataValidation type="decimal" operator="greaterThanOrEqual" allowBlank="1" showInputMessage="1" showErrorMessage="1" sqref="E6:E17 C6:D16 F6:N16 F17:I17">
      <formula1>0</formula1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80" zoomScaleSheetLayoutView="80" zoomScalePageLayoutView="0" workbookViewId="0" topLeftCell="A1">
      <selection activeCell="E6" sqref="E6:E17"/>
    </sheetView>
  </sheetViews>
  <sheetFormatPr defaultColWidth="9.140625" defaultRowHeight="15"/>
  <cols>
    <col min="1" max="1" width="3.7109375" style="0" customWidth="1"/>
    <col min="2" max="2" width="37.140625" style="0" customWidth="1"/>
    <col min="3" max="13" width="10.7109375" style="0" customWidth="1"/>
  </cols>
  <sheetData>
    <row r="1" spans="1:14" ht="15">
      <c r="A1" s="38"/>
      <c r="B1" s="38"/>
      <c r="C1" s="220"/>
      <c r="D1" s="3"/>
      <c r="E1" s="14"/>
      <c r="F1" s="14"/>
      <c r="G1" s="3"/>
      <c r="H1" s="14"/>
      <c r="I1" s="14"/>
      <c r="J1" s="14"/>
      <c r="K1" s="14"/>
      <c r="L1" s="67"/>
      <c r="M1" s="67"/>
      <c r="N1" s="38"/>
    </row>
    <row r="2" spans="1:14" ht="15.75">
      <c r="A2" s="38"/>
      <c r="B2" s="219" t="s">
        <v>302</v>
      </c>
      <c r="C2" s="38"/>
      <c r="D2" s="38"/>
      <c r="E2" s="67"/>
      <c r="F2" s="38"/>
      <c r="G2" s="38"/>
      <c r="H2" s="38"/>
      <c r="I2" s="38"/>
      <c r="J2" s="38"/>
      <c r="K2" s="38"/>
      <c r="L2" s="67"/>
      <c r="M2" s="67"/>
      <c r="N2" s="38"/>
    </row>
    <row r="3" spans="1:14" ht="15">
      <c r="A3" s="38"/>
      <c r="B3" s="199" t="s">
        <v>378</v>
      </c>
      <c r="C3" s="41"/>
      <c r="D3" s="41"/>
      <c r="E3" s="41"/>
      <c r="F3" s="41"/>
      <c r="G3" s="41"/>
      <c r="H3" s="42"/>
      <c r="I3" s="41"/>
      <c r="J3" s="222"/>
      <c r="K3" s="41"/>
      <c r="L3" s="68"/>
      <c r="M3" s="68"/>
      <c r="N3" s="38"/>
    </row>
    <row r="4" spans="1:14" ht="15">
      <c r="A4" s="38"/>
      <c r="B4" s="41" t="s">
        <v>12</v>
      </c>
      <c r="C4" s="41"/>
      <c r="D4" s="41"/>
      <c r="E4" s="68"/>
      <c r="F4" s="41"/>
      <c r="G4" s="41"/>
      <c r="H4" s="41"/>
      <c r="I4" s="41"/>
      <c r="J4" s="41"/>
      <c r="K4" s="41"/>
      <c r="L4" s="68"/>
      <c r="M4" s="68"/>
      <c r="N4" s="38" t="s">
        <v>318</v>
      </c>
    </row>
    <row r="5" spans="1:14" ht="89.25">
      <c r="A5" s="134" t="s">
        <v>151</v>
      </c>
      <c r="B5" s="135" t="s">
        <v>232</v>
      </c>
      <c r="C5" s="135" t="s">
        <v>62</v>
      </c>
      <c r="D5" s="135" t="s">
        <v>63</v>
      </c>
      <c r="E5" s="218" t="s">
        <v>379</v>
      </c>
      <c r="F5" s="135" t="s">
        <v>227</v>
      </c>
      <c r="G5" s="135" t="s">
        <v>228</v>
      </c>
      <c r="H5" s="135" t="s">
        <v>229</v>
      </c>
      <c r="I5" s="135" t="s">
        <v>230</v>
      </c>
      <c r="J5" s="135" t="s">
        <v>64</v>
      </c>
      <c r="K5" s="135" t="s">
        <v>65</v>
      </c>
      <c r="L5" s="392" t="s">
        <v>381</v>
      </c>
      <c r="M5" s="387" t="s">
        <v>456</v>
      </c>
      <c r="N5" s="135" t="s">
        <v>294</v>
      </c>
    </row>
    <row r="6" spans="1:14" ht="15">
      <c r="A6" s="120" t="s">
        <v>399</v>
      </c>
      <c r="B6" s="69" t="s">
        <v>66</v>
      </c>
      <c r="C6" s="214"/>
      <c r="D6" s="214"/>
      <c r="E6" s="214">
        <f>IF($D$17=0,0,D6/D$17)</f>
        <v>0</v>
      </c>
      <c r="F6" s="214"/>
      <c r="G6" s="214"/>
      <c r="H6" s="214"/>
      <c r="I6" s="214"/>
      <c r="J6" s="214"/>
      <c r="K6" s="214"/>
      <c r="L6" s="214"/>
      <c r="M6" s="356"/>
      <c r="N6" s="214"/>
    </row>
    <row r="7" spans="1:14" ht="15">
      <c r="A7" s="120" t="s">
        <v>400</v>
      </c>
      <c r="B7" s="69" t="s">
        <v>67</v>
      </c>
      <c r="C7" s="214"/>
      <c r="D7" s="214"/>
      <c r="E7" s="214">
        <f aca="true" t="shared" si="0" ref="E7:E17">IF($D$17=0,0,D7/D$17)</f>
        <v>0</v>
      </c>
      <c r="F7" s="214"/>
      <c r="G7" s="214"/>
      <c r="H7" s="214"/>
      <c r="I7" s="214"/>
      <c r="J7" s="214"/>
      <c r="K7" s="214"/>
      <c r="L7" s="214"/>
      <c r="M7" s="356"/>
      <c r="N7" s="214"/>
    </row>
    <row r="8" spans="1:14" ht="15">
      <c r="A8" s="120" t="s">
        <v>401</v>
      </c>
      <c r="B8" s="69" t="s">
        <v>68</v>
      </c>
      <c r="C8" s="214"/>
      <c r="D8" s="214"/>
      <c r="E8" s="214">
        <f t="shared" si="0"/>
        <v>0</v>
      </c>
      <c r="F8" s="214"/>
      <c r="G8" s="214"/>
      <c r="H8" s="214"/>
      <c r="I8" s="214"/>
      <c r="J8" s="214"/>
      <c r="K8" s="214"/>
      <c r="L8" s="214"/>
      <c r="M8" s="356"/>
      <c r="N8" s="214"/>
    </row>
    <row r="9" spans="1:14" ht="15">
      <c r="A9" s="120" t="s">
        <v>402</v>
      </c>
      <c r="B9" s="69" t="s">
        <v>69</v>
      </c>
      <c r="C9" s="214"/>
      <c r="D9" s="214"/>
      <c r="E9" s="214">
        <f t="shared" si="0"/>
        <v>0</v>
      </c>
      <c r="F9" s="214"/>
      <c r="G9" s="214"/>
      <c r="H9" s="214"/>
      <c r="I9" s="214"/>
      <c r="J9" s="214"/>
      <c r="K9" s="214"/>
      <c r="L9" s="214"/>
      <c r="M9" s="356"/>
      <c r="N9" s="214"/>
    </row>
    <row r="10" spans="1:14" ht="15">
      <c r="A10" s="120" t="s">
        <v>403</v>
      </c>
      <c r="B10" s="69" t="s">
        <v>70</v>
      </c>
      <c r="C10" s="214"/>
      <c r="D10" s="214"/>
      <c r="E10" s="214">
        <f t="shared" si="0"/>
        <v>0</v>
      </c>
      <c r="F10" s="214"/>
      <c r="G10" s="214"/>
      <c r="H10" s="214"/>
      <c r="I10" s="214"/>
      <c r="J10" s="214"/>
      <c r="K10" s="214"/>
      <c r="L10" s="214"/>
      <c r="M10" s="356"/>
      <c r="N10" s="214"/>
    </row>
    <row r="11" spans="1:14" ht="15">
      <c r="A11" s="120" t="s">
        <v>404</v>
      </c>
      <c r="B11" s="69" t="s">
        <v>71</v>
      </c>
      <c r="C11" s="214"/>
      <c r="D11" s="214"/>
      <c r="E11" s="214">
        <f t="shared" si="0"/>
        <v>0</v>
      </c>
      <c r="F11" s="214"/>
      <c r="G11" s="214"/>
      <c r="H11" s="214"/>
      <c r="I11" s="214"/>
      <c r="J11" s="214"/>
      <c r="K11" s="214"/>
      <c r="L11" s="214"/>
      <c r="M11" s="356"/>
      <c r="N11" s="214"/>
    </row>
    <row r="12" spans="1:14" ht="15">
      <c r="A12" s="120" t="s">
        <v>405</v>
      </c>
      <c r="B12" s="69" t="s">
        <v>72</v>
      </c>
      <c r="C12" s="214"/>
      <c r="D12" s="214"/>
      <c r="E12" s="214">
        <f t="shared" si="0"/>
        <v>0</v>
      </c>
      <c r="F12" s="214"/>
      <c r="G12" s="214"/>
      <c r="H12" s="214"/>
      <c r="I12" s="214"/>
      <c r="J12" s="214"/>
      <c r="K12" s="214"/>
      <c r="L12" s="214"/>
      <c r="M12" s="356"/>
      <c r="N12" s="214"/>
    </row>
    <row r="13" spans="1:14" ht="26.25">
      <c r="A13" s="120" t="s">
        <v>406</v>
      </c>
      <c r="B13" s="119" t="s">
        <v>380</v>
      </c>
      <c r="C13" s="214"/>
      <c r="D13" s="214"/>
      <c r="E13" s="214">
        <f t="shared" si="0"/>
        <v>0</v>
      </c>
      <c r="F13" s="214"/>
      <c r="G13" s="214"/>
      <c r="H13" s="214"/>
      <c r="I13" s="214"/>
      <c r="J13" s="214"/>
      <c r="K13" s="214"/>
      <c r="L13" s="214"/>
      <c r="M13" s="356"/>
      <c r="N13" s="214"/>
    </row>
    <row r="14" spans="1:14" ht="15">
      <c r="A14" s="120" t="s">
        <v>407</v>
      </c>
      <c r="B14" s="69" t="s">
        <v>225</v>
      </c>
      <c r="C14" s="214"/>
      <c r="D14" s="214"/>
      <c r="E14" s="214">
        <f t="shared" si="0"/>
        <v>0</v>
      </c>
      <c r="F14" s="214"/>
      <c r="G14" s="214"/>
      <c r="H14" s="214"/>
      <c r="I14" s="214"/>
      <c r="J14" s="214"/>
      <c r="K14" s="214"/>
      <c r="L14" s="214"/>
      <c r="M14" s="356"/>
      <c r="N14" s="214"/>
    </row>
    <row r="15" spans="1:14" ht="15">
      <c r="A15" s="120" t="s">
        <v>408</v>
      </c>
      <c r="B15" s="69" t="s">
        <v>464</v>
      </c>
      <c r="C15" s="214"/>
      <c r="D15" s="214"/>
      <c r="E15" s="214">
        <f t="shared" si="0"/>
        <v>0</v>
      </c>
      <c r="F15" s="214"/>
      <c r="G15" s="214"/>
      <c r="H15" s="214"/>
      <c r="I15" s="214"/>
      <c r="J15" s="214"/>
      <c r="K15" s="214"/>
      <c r="L15" s="214"/>
      <c r="M15" s="356"/>
      <c r="N15" s="214"/>
    </row>
    <row r="16" spans="1:14" ht="15">
      <c r="A16" s="120" t="s">
        <v>409</v>
      </c>
      <c r="B16" s="69" t="s">
        <v>226</v>
      </c>
      <c r="C16" s="214"/>
      <c r="D16" s="214"/>
      <c r="E16" s="214">
        <f t="shared" si="0"/>
        <v>0</v>
      </c>
      <c r="F16" s="214"/>
      <c r="G16" s="214"/>
      <c r="H16" s="214"/>
      <c r="I16" s="214"/>
      <c r="J16" s="214"/>
      <c r="K16" s="214"/>
      <c r="L16" s="214"/>
      <c r="M16" s="356"/>
      <c r="N16" s="214"/>
    </row>
    <row r="17" spans="1:14" ht="15">
      <c r="A17" s="215" t="s">
        <v>410</v>
      </c>
      <c r="B17" s="216" t="s">
        <v>73</v>
      </c>
      <c r="C17" s="217">
        <f>SUM(C6:C16)</f>
        <v>0</v>
      </c>
      <c r="D17" s="217">
        <f>SUM(D6:D16)</f>
        <v>0</v>
      </c>
      <c r="E17" s="214">
        <f t="shared" si="0"/>
        <v>0</v>
      </c>
      <c r="F17" s="214"/>
      <c r="G17" s="214"/>
      <c r="H17" s="214"/>
      <c r="I17" s="214"/>
      <c r="J17" s="217">
        <f>SUM(J6:J16)</f>
        <v>0</v>
      </c>
      <c r="K17" s="217">
        <f>SUM(K6:K16)</f>
        <v>0</v>
      </c>
      <c r="L17" s="217">
        <f>IF(D17=0,0,(L6*D6+L7*D7+L8*D8+L9*D9+L10*D10+L11*D11+L12*D12+L13*D13+L14*D14+L15*D15+L16*D16)/D17)</f>
        <v>0</v>
      </c>
      <c r="M17" s="217">
        <f>IF(D17=0,0,(M6*D6+M7*D7+M8*D8+M9*D9+M10*D10+M11*D11+M12*D12+M13*D13+M14*D14+M15*D15+M16*D16)/D17)</f>
        <v>0</v>
      </c>
      <c r="N17" s="217">
        <f>SUM(N6:N16)</f>
        <v>0</v>
      </c>
    </row>
    <row r="18" spans="1:14" ht="15">
      <c r="A18" s="38"/>
      <c r="B18" s="38"/>
      <c r="C18" s="38"/>
      <c r="D18" s="38"/>
      <c r="E18" s="67"/>
      <c r="F18" s="38"/>
      <c r="G18" s="38"/>
      <c r="H18" s="38"/>
      <c r="I18" s="38"/>
      <c r="J18" s="38"/>
      <c r="K18" s="38"/>
      <c r="L18" s="67"/>
      <c r="M18" s="67"/>
      <c r="N18" s="38"/>
    </row>
    <row r="19" spans="1:14" ht="15">
      <c r="A19" s="38"/>
      <c r="B19" s="38"/>
      <c r="C19" s="38"/>
      <c r="D19" s="38"/>
      <c r="E19" s="67"/>
      <c r="F19" s="38"/>
      <c r="G19" s="38"/>
      <c r="H19" s="38"/>
      <c r="I19" s="38"/>
      <c r="J19" s="38"/>
      <c r="K19" s="38"/>
      <c r="L19" s="67"/>
      <c r="M19" s="67"/>
      <c r="N19" s="38"/>
    </row>
    <row r="20" spans="1:14" ht="15">
      <c r="A20" s="38"/>
      <c r="B20" s="38" t="s">
        <v>200</v>
      </c>
      <c r="C20" s="38"/>
      <c r="D20" s="38"/>
      <c r="E20" s="38"/>
      <c r="F20" s="38"/>
      <c r="G20" s="38"/>
      <c r="H20" s="38"/>
      <c r="I20" s="38"/>
      <c r="J20" s="38"/>
      <c r="K20" s="38"/>
      <c r="L20" s="67"/>
      <c r="M20" s="67"/>
      <c r="N20" s="38"/>
    </row>
    <row r="21" spans="1:14" ht="15">
      <c r="A21" s="38"/>
      <c r="B21" s="38"/>
      <c r="C21" s="38"/>
      <c r="D21" s="38" t="s">
        <v>194</v>
      </c>
      <c r="E21" s="38" t="s">
        <v>195</v>
      </c>
      <c r="F21" s="38"/>
      <c r="G21" s="38"/>
      <c r="H21" s="38"/>
      <c r="I21" s="38"/>
      <c r="J21" s="38"/>
      <c r="K21" s="38"/>
      <c r="L21" s="67"/>
      <c r="M21" s="67"/>
      <c r="N21" s="38"/>
    </row>
    <row r="22" spans="1:14" ht="15">
      <c r="A22" s="38"/>
      <c r="B22" s="38"/>
      <c r="C22" s="38"/>
      <c r="D22" s="38" t="s">
        <v>196</v>
      </c>
      <c r="E22" s="38" t="s">
        <v>197</v>
      </c>
      <c r="F22" s="38"/>
      <c r="G22" s="38"/>
      <c r="H22" s="38"/>
      <c r="I22" s="38"/>
      <c r="J22" s="38"/>
      <c r="K22" s="38"/>
      <c r="L22" s="67"/>
      <c r="M22" s="67"/>
      <c r="N22" s="38"/>
    </row>
    <row r="23" spans="1:14" ht="15">
      <c r="A23" s="38"/>
      <c r="B23" s="38" t="s">
        <v>201</v>
      </c>
      <c r="C23" s="38"/>
      <c r="D23" s="38"/>
      <c r="E23" s="38"/>
      <c r="F23" s="38"/>
      <c r="G23" s="38"/>
      <c r="H23" s="38"/>
      <c r="I23" s="38"/>
      <c r="J23" s="38"/>
      <c r="K23" s="38"/>
      <c r="L23" s="67"/>
      <c r="M23" s="67"/>
      <c r="N23" s="38"/>
    </row>
    <row r="24" spans="1:14" ht="15">
      <c r="A24" s="38"/>
      <c r="B24" s="38"/>
      <c r="C24" s="38"/>
      <c r="D24" s="38" t="s">
        <v>194</v>
      </c>
      <c r="E24" s="38" t="s">
        <v>195</v>
      </c>
      <c r="F24" s="38"/>
      <c r="G24" s="38"/>
      <c r="H24" s="38"/>
      <c r="I24" s="38"/>
      <c r="J24" s="38"/>
      <c r="K24" s="38"/>
      <c r="L24" s="67"/>
      <c r="M24" s="67"/>
      <c r="N24" s="38"/>
    </row>
    <row r="25" spans="1:14" ht="15">
      <c r="A25" s="38"/>
      <c r="B25" s="38"/>
      <c r="C25" s="38" t="s">
        <v>198</v>
      </c>
      <c r="D25" s="38" t="s">
        <v>196</v>
      </c>
      <c r="E25" s="38" t="s">
        <v>197</v>
      </c>
      <c r="F25" s="38"/>
      <c r="G25" s="38"/>
      <c r="H25" s="38"/>
      <c r="I25" s="38"/>
      <c r="J25" s="38"/>
      <c r="K25" s="38"/>
      <c r="L25" s="67"/>
      <c r="M25" s="67"/>
      <c r="N25" s="38"/>
    </row>
  </sheetData>
  <sheetProtection password="C7AC" sheet="1"/>
  <dataValidations count="1">
    <dataValidation type="decimal" operator="greaterThanOrEqual" allowBlank="1" showInputMessage="1" showErrorMessage="1" sqref="F17:I17 C6:D16 F6:N16 E6:E17">
      <formula1>0</formula1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5"/>
  <sheetViews>
    <sheetView zoomScale="90" zoomScaleNormal="90" zoomScalePageLayoutView="0" workbookViewId="0" topLeftCell="A1">
      <selection activeCell="E6" sqref="E6:E17"/>
    </sheetView>
  </sheetViews>
  <sheetFormatPr defaultColWidth="9.140625" defaultRowHeight="15"/>
  <cols>
    <col min="1" max="1" width="3.7109375" style="0" customWidth="1"/>
    <col min="2" max="2" width="37.140625" style="0" customWidth="1"/>
    <col min="3" max="13" width="10.7109375" style="0" customWidth="1"/>
  </cols>
  <sheetData>
    <row r="1" spans="1:14" ht="15">
      <c r="A1" s="38"/>
      <c r="B1" s="38"/>
      <c r="C1" s="220"/>
      <c r="D1" s="3"/>
      <c r="E1" s="14"/>
      <c r="F1" s="14"/>
      <c r="G1" s="3"/>
      <c r="H1" s="14"/>
      <c r="I1" s="14"/>
      <c r="J1" s="14"/>
      <c r="K1" s="14"/>
      <c r="L1" s="67"/>
      <c r="M1" s="67"/>
      <c r="N1" s="38"/>
    </row>
    <row r="2" spans="1:14" ht="15.75">
      <c r="A2" s="38"/>
      <c r="B2" s="219" t="s">
        <v>302</v>
      </c>
      <c r="C2" s="38"/>
      <c r="D2" s="38"/>
      <c r="E2" s="67"/>
      <c r="F2" s="38"/>
      <c r="G2" s="38"/>
      <c r="H2" s="38"/>
      <c r="I2" s="38"/>
      <c r="J2" s="38"/>
      <c r="K2" s="38"/>
      <c r="L2" s="67"/>
      <c r="M2" s="67"/>
      <c r="N2" s="38"/>
    </row>
    <row r="3" spans="1:14" ht="15">
      <c r="A3" s="38"/>
      <c r="B3" s="199" t="s">
        <v>378</v>
      </c>
      <c r="C3" s="41"/>
      <c r="D3" s="41"/>
      <c r="E3" s="41"/>
      <c r="F3" s="41"/>
      <c r="G3" s="41"/>
      <c r="H3" s="42"/>
      <c r="I3" s="41"/>
      <c r="J3" s="222"/>
      <c r="K3" s="41"/>
      <c r="L3" s="68"/>
      <c r="M3" s="68"/>
      <c r="N3" s="38"/>
    </row>
    <row r="4" spans="1:14" ht="15">
      <c r="A4" s="38"/>
      <c r="B4" s="41" t="s">
        <v>13</v>
      </c>
      <c r="C4" s="41"/>
      <c r="D4" s="41"/>
      <c r="E4" s="68"/>
      <c r="F4" s="41"/>
      <c r="G4" s="41"/>
      <c r="H4" s="41"/>
      <c r="I4" s="41"/>
      <c r="J4" s="41"/>
      <c r="K4" s="41"/>
      <c r="L4" s="68"/>
      <c r="M4" s="68"/>
      <c r="N4" s="38" t="s">
        <v>318</v>
      </c>
    </row>
    <row r="5" spans="1:14" ht="89.25">
      <c r="A5" s="134" t="s">
        <v>151</v>
      </c>
      <c r="B5" s="135" t="s">
        <v>232</v>
      </c>
      <c r="C5" s="135" t="s">
        <v>62</v>
      </c>
      <c r="D5" s="135" t="s">
        <v>63</v>
      </c>
      <c r="E5" s="218" t="s">
        <v>379</v>
      </c>
      <c r="F5" s="135" t="s">
        <v>227</v>
      </c>
      <c r="G5" s="135" t="s">
        <v>228</v>
      </c>
      <c r="H5" s="135" t="s">
        <v>229</v>
      </c>
      <c r="I5" s="135" t="s">
        <v>230</v>
      </c>
      <c r="J5" s="135" t="s">
        <v>64</v>
      </c>
      <c r="K5" s="135" t="s">
        <v>65</v>
      </c>
      <c r="L5" s="392" t="s">
        <v>381</v>
      </c>
      <c r="M5" s="387" t="s">
        <v>456</v>
      </c>
      <c r="N5" s="135" t="s">
        <v>294</v>
      </c>
    </row>
    <row r="6" spans="1:14" ht="15">
      <c r="A6" s="120" t="s">
        <v>399</v>
      </c>
      <c r="B6" s="69" t="s">
        <v>66</v>
      </c>
      <c r="C6" s="214"/>
      <c r="D6" s="214"/>
      <c r="E6" s="214">
        <f>IF($D$17=0,0,D6/D$17)</f>
        <v>0</v>
      </c>
      <c r="F6" s="214"/>
      <c r="G6" s="214"/>
      <c r="H6" s="214"/>
      <c r="I6" s="214"/>
      <c r="J6" s="214"/>
      <c r="K6" s="214"/>
      <c r="L6" s="214"/>
      <c r="M6" s="356"/>
      <c r="N6" s="214"/>
    </row>
    <row r="7" spans="1:14" ht="15">
      <c r="A7" s="120" t="s">
        <v>400</v>
      </c>
      <c r="B7" s="69" t="s">
        <v>67</v>
      </c>
      <c r="C7" s="214"/>
      <c r="D7" s="214"/>
      <c r="E7" s="214">
        <f aca="true" t="shared" si="0" ref="E7:E17">IF($D$17=0,0,D7/D$17)</f>
        <v>0</v>
      </c>
      <c r="F7" s="214"/>
      <c r="G7" s="214"/>
      <c r="H7" s="214"/>
      <c r="I7" s="214"/>
      <c r="J7" s="214"/>
      <c r="K7" s="214"/>
      <c r="L7" s="214"/>
      <c r="M7" s="356"/>
      <c r="N7" s="214"/>
    </row>
    <row r="8" spans="1:14" ht="15">
      <c r="A8" s="120" t="s">
        <v>401</v>
      </c>
      <c r="B8" s="69" t="s">
        <v>68</v>
      </c>
      <c r="C8" s="214"/>
      <c r="D8" s="214"/>
      <c r="E8" s="214">
        <f t="shared" si="0"/>
        <v>0</v>
      </c>
      <c r="F8" s="214"/>
      <c r="G8" s="214"/>
      <c r="H8" s="214"/>
      <c r="I8" s="214"/>
      <c r="J8" s="214"/>
      <c r="K8" s="214"/>
      <c r="L8" s="214"/>
      <c r="M8" s="356"/>
      <c r="N8" s="214"/>
    </row>
    <row r="9" spans="1:14" ht="15">
      <c r="A9" s="120" t="s">
        <v>402</v>
      </c>
      <c r="B9" s="69" t="s">
        <v>69</v>
      </c>
      <c r="C9" s="214"/>
      <c r="D9" s="214"/>
      <c r="E9" s="214">
        <f t="shared" si="0"/>
        <v>0</v>
      </c>
      <c r="F9" s="214"/>
      <c r="G9" s="214"/>
      <c r="H9" s="214"/>
      <c r="I9" s="214"/>
      <c r="J9" s="214"/>
      <c r="K9" s="214"/>
      <c r="L9" s="214"/>
      <c r="M9" s="356"/>
      <c r="N9" s="214"/>
    </row>
    <row r="10" spans="1:14" ht="15">
      <c r="A10" s="120" t="s">
        <v>403</v>
      </c>
      <c r="B10" s="69" t="s">
        <v>70</v>
      </c>
      <c r="C10" s="214"/>
      <c r="D10" s="214"/>
      <c r="E10" s="214">
        <f t="shared" si="0"/>
        <v>0</v>
      </c>
      <c r="F10" s="214"/>
      <c r="G10" s="214"/>
      <c r="H10" s="214"/>
      <c r="I10" s="214"/>
      <c r="J10" s="214"/>
      <c r="K10" s="214"/>
      <c r="L10" s="214"/>
      <c r="M10" s="356"/>
      <c r="N10" s="214"/>
    </row>
    <row r="11" spans="1:14" ht="15">
      <c r="A11" s="120" t="s">
        <v>404</v>
      </c>
      <c r="B11" s="69" t="s">
        <v>71</v>
      </c>
      <c r="C11" s="214"/>
      <c r="D11" s="214"/>
      <c r="E11" s="214">
        <f t="shared" si="0"/>
        <v>0</v>
      </c>
      <c r="F11" s="214"/>
      <c r="G11" s="214"/>
      <c r="H11" s="214"/>
      <c r="I11" s="214"/>
      <c r="J11" s="214"/>
      <c r="K11" s="214"/>
      <c r="L11" s="214"/>
      <c r="M11" s="356"/>
      <c r="N11" s="214"/>
    </row>
    <row r="12" spans="1:14" ht="15">
      <c r="A12" s="120" t="s">
        <v>405</v>
      </c>
      <c r="B12" s="69" t="s">
        <v>72</v>
      </c>
      <c r="C12" s="214"/>
      <c r="D12" s="214"/>
      <c r="E12" s="214">
        <f t="shared" si="0"/>
        <v>0</v>
      </c>
      <c r="F12" s="214"/>
      <c r="G12" s="214"/>
      <c r="H12" s="214"/>
      <c r="I12" s="214"/>
      <c r="J12" s="214"/>
      <c r="K12" s="214"/>
      <c r="L12" s="214"/>
      <c r="M12" s="356"/>
      <c r="N12" s="214"/>
    </row>
    <row r="13" spans="1:14" ht="26.25">
      <c r="A13" s="120" t="s">
        <v>406</v>
      </c>
      <c r="B13" s="119" t="s">
        <v>380</v>
      </c>
      <c r="C13" s="214"/>
      <c r="D13" s="214"/>
      <c r="E13" s="214">
        <f t="shared" si="0"/>
        <v>0</v>
      </c>
      <c r="F13" s="214"/>
      <c r="G13" s="214"/>
      <c r="H13" s="214"/>
      <c r="I13" s="214"/>
      <c r="J13" s="214"/>
      <c r="K13" s="214"/>
      <c r="L13" s="214"/>
      <c r="M13" s="356"/>
      <c r="N13" s="214"/>
    </row>
    <row r="14" spans="1:14" ht="15">
      <c r="A14" s="120" t="s">
        <v>407</v>
      </c>
      <c r="B14" s="69" t="s">
        <v>225</v>
      </c>
      <c r="C14" s="214"/>
      <c r="D14" s="214"/>
      <c r="E14" s="214">
        <f t="shared" si="0"/>
        <v>0</v>
      </c>
      <c r="F14" s="214"/>
      <c r="G14" s="214"/>
      <c r="H14" s="214"/>
      <c r="I14" s="214"/>
      <c r="J14" s="214"/>
      <c r="K14" s="214"/>
      <c r="L14" s="214"/>
      <c r="M14" s="356"/>
      <c r="N14" s="214"/>
    </row>
    <row r="15" spans="1:14" ht="15">
      <c r="A15" s="120" t="s">
        <v>408</v>
      </c>
      <c r="B15" s="69" t="s">
        <v>464</v>
      </c>
      <c r="C15" s="214"/>
      <c r="D15" s="214"/>
      <c r="E15" s="214">
        <f t="shared" si="0"/>
        <v>0</v>
      </c>
      <c r="F15" s="214"/>
      <c r="G15" s="214"/>
      <c r="H15" s="214"/>
      <c r="I15" s="214"/>
      <c r="J15" s="214"/>
      <c r="K15" s="214"/>
      <c r="L15" s="214"/>
      <c r="M15" s="356"/>
      <c r="N15" s="214"/>
    </row>
    <row r="16" spans="1:14" ht="15">
      <c r="A16" s="120" t="s">
        <v>409</v>
      </c>
      <c r="B16" s="69" t="s">
        <v>226</v>
      </c>
      <c r="C16" s="214"/>
      <c r="D16" s="214"/>
      <c r="E16" s="214">
        <f t="shared" si="0"/>
        <v>0</v>
      </c>
      <c r="F16" s="214"/>
      <c r="G16" s="214"/>
      <c r="H16" s="214"/>
      <c r="I16" s="214"/>
      <c r="J16" s="214"/>
      <c r="K16" s="214"/>
      <c r="L16" s="214"/>
      <c r="M16" s="356"/>
      <c r="N16" s="214"/>
    </row>
    <row r="17" spans="1:14" ht="15">
      <c r="A17" s="215" t="s">
        <v>410</v>
      </c>
      <c r="B17" s="216" t="s">
        <v>73</v>
      </c>
      <c r="C17" s="217">
        <f>SUM(C6:C16)</f>
        <v>0</v>
      </c>
      <c r="D17" s="217">
        <f>SUM(D6:D16)</f>
        <v>0</v>
      </c>
      <c r="E17" s="214">
        <f t="shared" si="0"/>
        <v>0</v>
      </c>
      <c r="F17" s="214"/>
      <c r="G17" s="214"/>
      <c r="H17" s="214"/>
      <c r="I17" s="214"/>
      <c r="J17" s="217">
        <f>SUM(J6:J16)</f>
        <v>0</v>
      </c>
      <c r="K17" s="217">
        <f>SUM(K6:K16)</f>
        <v>0</v>
      </c>
      <c r="L17" s="217">
        <f>IF(D17=0,0,(L6*D6+L7*D7+L8*D8+L9*D9+L10*D10+L11*D11+L12*D12+L13*D13+L14*D14+L15*D15+L16*D16)/D17)</f>
        <v>0</v>
      </c>
      <c r="M17" s="217">
        <f>IF(D17=0,0,(M6*D6+M7*D7+M8*D8+M9*D9+M10*D10+M11*D11+M12*D12+M13*D13+M14*D14+M15*D15+M16*D16)/D17)</f>
        <v>0</v>
      </c>
      <c r="N17" s="217">
        <f>SUM(N6:N16)</f>
        <v>0</v>
      </c>
    </row>
    <row r="18" spans="1:14" ht="15">
      <c r="A18" s="38"/>
      <c r="B18" s="38"/>
      <c r="C18" s="38"/>
      <c r="D18" s="38"/>
      <c r="E18" s="67"/>
      <c r="F18" s="38"/>
      <c r="G18" s="38"/>
      <c r="H18" s="38"/>
      <c r="I18" s="38"/>
      <c r="J18" s="38"/>
      <c r="K18" s="38"/>
      <c r="L18" s="67"/>
      <c r="M18" s="67"/>
      <c r="N18" s="38"/>
    </row>
    <row r="19" spans="1:14" ht="15">
      <c r="A19" s="38"/>
      <c r="B19" s="38"/>
      <c r="C19" s="38"/>
      <c r="D19" s="38"/>
      <c r="E19" s="67"/>
      <c r="F19" s="38"/>
      <c r="G19" s="38"/>
      <c r="H19" s="38"/>
      <c r="I19" s="38"/>
      <c r="J19" s="38"/>
      <c r="K19" s="38"/>
      <c r="L19" s="67"/>
      <c r="M19" s="67"/>
      <c r="N19" s="38"/>
    </row>
    <row r="20" spans="1:14" ht="15">
      <c r="A20" s="38"/>
      <c r="B20" s="38" t="s">
        <v>200</v>
      </c>
      <c r="C20" s="38"/>
      <c r="D20" s="38"/>
      <c r="E20" s="38"/>
      <c r="F20" s="38"/>
      <c r="G20" s="38"/>
      <c r="H20" s="38"/>
      <c r="I20" s="38"/>
      <c r="J20" s="38"/>
      <c r="K20" s="38"/>
      <c r="L20" s="67"/>
      <c r="M20" s="67"/>
      <c r="N20" s="38"/>
    </row>
    <row r="21" spans="1:14" ht="15">
      <c r="A21" s="38"/>
      <c r="B21" s="38"/>
      <c r="C21" s="38"/>
      <c r="D21" s="38" t="s">
        <v>194</v>
      </c>
      <c r="E21" s="38" t="s">
        <v>195</v>
      </c>
      <c r="F21" s="38"/>
      <c r="G21" s="38"/>
      <c r="H21" s="38"/>
      <c r="I21" s="38"/>
      <c r="J21" s="38"/>
      <c r="K21" s="38"/>
      <c r="L21" s="67"/>
      <c r="M21" s="67"/>
      <c r="N21" s="38"/>
    </row>
    <row r="22" spans="1:14" ht="15">
      <c r="A22" s="38"/>
      <c r="B22" s="38"/>
      <c r="C22" s="38"/>
      <c r="D22" s="38" t="s">
        <v>196</v>
      </c>
      <c r="E22" s="38" t="s">
        <v>197</v>
      </c>
      <c r="F22" s="38"/>
      <c r="G22" s="38"/>
      <c r="H22" s="38"/>
      <c r="I22" s="38"/>
      <c r="J22" s="38"/>
      <c r="K22" s="38"/>
      <c r="L22" s="67"/>
      <c r="M22" s="67"/>
      <c r="N22" s="38"/>
    </row>
    <row r="23" spans="1:14" ht="15">
      <c r="A23" s="38"/>
      <c r="B23" s="38" t="s">
        <v>201</v>
      </c>
      <c r="C23" s="38"/>
      <c r="D23" s="38"/>
      <c r="E23" s="38"/>
      <c r="F23" s="38"/>
      <c r="G23" s="38"/>
      <c r="H23" s="38"/>
      <c r="I23" s="38"/>
      <c r="J23" s="38"/>
      <c r="K23" s="38"/>
      <c r="L23" s="67"/>
      <c r="M23" s="67"/>
      <c r="N23" s="38"/>
    </row>
    <row r="24" spans="1:14" ht="15">
      <c r="A24" s="38"/>
      <c r="B24" s="38"/>
      <c r="C24" s="38"/>
      <c r="D24" s="38" t="s">
        <v>194</v>
      </c>
      <c r="E24" s="38" t="s">
        <v>195</v>
      </c>
      <c r="F24" s="38"/>
      <c r="G24" s="38"/>
      <c r="H24" s="38"/>
      <c r="I24" s="38"/>
      <c r="J24" s="38"/>
      <c r="K24" s="38"/>
      <c r="L24" s="67"/>
      <c r="M24" s="67"/>
      <c r="N24" s="38"/>
    </row>
    <row r="25" spans="1:14" ht="15">
      <c r="A25" s="38"/>
      <c r="B25" s="38"/>
      <c r="C25" s="38" t="s">
        <v>198</v>
      </c>
      <c r="D25" s="38" t="s">
        <v>196</v>
      </c>
      <c r="E25" s="38" t="s">
        <v>197</v>
      </c>
      <c r="F25" s="38"/>
      <c r="G25" s="38"/>
      <c r="H25" s="38"/>
      <c r="I25" s="38"/>
      <c r="J25" s="38"/>
      <c r="K25" s="38"/>
      <c r="L25" s="67"/>
      <c r="M25" s="67"/>
      <c r="N25" s="38"/>
    </row>
  </sheetData>
  <sheetProtection password="C7AC" sheet="1"/>
  <dataValidations count="1">
    <dataValidation type="decimal" operator="greaterThanOrEqual" allowBlank="1" showInputMessage="1" showErrorMessage="1" sqref="M6:M16 E6:E17">
      <formula1>0</formula1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90" zoomScaleSheetLayoutView="90" zoomScalePageLayoutView="0" workbookViewId="0" topLeftCell="A1">
      <selection activeCell="E6" sqref="E6:E17"/>
    </sheetView>
  </sheetViews>
  <sheetFormatPr defaultColWidth="9.140625" defaultRowHeight="15"/>
  <cols>
    <col min="1" max="1" width="3.7109375" style="0" customWidth="1"/>
    <col min="2" max="2" width="37.140625" style="0" customWidth="1"/>
    <col min="3" max="13" width="10.7109375" style="0" customWidth="1"/>
  </cols>
  <sheetData>
    <row r="1" spans="1:14" ht="15">
      <c r="A1" s="38"/>
      <c r="B1" s="38"/>
      <c r="C1" s="220"/>
      <c r="D1" s="3"/>
      <c r="E1" s="14"/>
      <c r="F1" s="14"/>
      <c r="G1" s="3"/>
      <c r="H1" s="14"/>
      <c r="I1" s="14"/>
      <c r="J1" s="14"/>
      <c r="K1" s="14"/>
      <c r="L1" s="67"/>
      <c r="M1" s="67"/>
      <c r="N1" s="38"/>
    </row>
    <row r="2" spans="1:14" ht="15.75">
      <c r="A2" s="38"/>
      <c r="B2" s="219" t="s">
        <v>302</v>
      </c>
      <c r="C2" s="38"/>
      <c r="D2" s="38"/>
      <c r="E2" s="67"/>
      <c r="F2" s="38"/>
      <c r="G2" s="38"/>
      <c r="H2" s="38"/>
      <c r="I2" s="38"/>
      <c r="J2" s="38"/>
      <c r="K2" s="38"/>
      <c r="L2" s="67"/>
      <c r="M2" s="67"/>
      <c r="N2" s="38"/>
    </row>
    <row r="3" spans="1:14" ht="15">
      <c r="A3" s="38"/>
      <c r="B3" s="199" t="s">
        <v>378</v>
      </c>
      <c r="C3" s="41"/>
      <c r="D3" s="41"/>
      <c r="E3" s="41"/>
      <c r="F3" s="41"/>
      <c r="G3" s="41"/>
      <c r="H3" s="42"/>
      <c r="I3" s="41"/>
      <c r="J3" s="222"/>
      <c r="K3" s="41"/>
      <c r="L3" s="68"/>
      <c r="M3" s="68"/>
      <c r="N3" s="38"/>
    </row>
    <row r="4" spans="1:14" ht="15">
      <c r="A4" s="38"/>
      <c r="B4" s="41" t="s">
        <v>14</v>
      </c>
      <c r="C4" s="41"/>
      <c r="D4" s="41"/>
      <c r="E4" s="68"/>
      <c r="F4" s="41"/>
      <c r="G4" s="41"/>
      <c r="H4" s="41"/>
      <c r="I4" s="41"/>
      <c r="J4" s="41"/>
      <c r="K4" s="41"/>
      <c r="L4" s="68"/>
      <c r="M4" s="68"/>
      <c r="N4" s="38" t="s">
        <v>318</v>
      </c>
    </row>
    <row r="5" spans="1:14" ht="89.25">
      <c r="A5" s="134" t="s">
        <v>151</v>
      </c>
      <c r="B5" s="135" t="s">
        <v>232</v>
      </c>
      <c r="C5" s="135" t="s">
        <v>62</v>
      </c>
      <c r="D5" s="135" t="s">
        <v>63</v>
      </c>
      <c r="E5" s="218" t="s">
        <v>379</v>
      </c>
      <c r="F5" s="135" t="s">
        <v>227</v>
      </c>
      <c r="G5" s="135" t="s">
        <v>228</v>
      </c>
      <c r="H5" s="135" t="s">
        <v>229</v>
      </c>
      <c r="I5" s="135" t="s">
        <v>230</v>
      </c>
      <c r="J5" s="135" t="s">
        <v>64</v>
      </c>
      <c r="K5" s="135" t="s">
        <v>65</v>
      </c>
      <c r="L5" s="392" t="s">
        <v>381</v>
      </c>
      <c r="M5" s="387" t="s">
        <v>456</v>
      </c>
      <c r="N5" s="135" t="s">
        <v>294</v>
      </c>
    </row>
    <row r="6" spans="1:14" ht="15">
      <c r="A6" s="120" t="s">
        <v>399</v>
      </c>
      <c r="B6" s="69" t="s">
        <v>66</v>
      </c>
      <c r="C6" s="214"/>
      <c r="D6" s="214"/>
      <c r="E6" s="214">
        <f>IF($D$17=0,0,D6/D$17)</f>
        <v>0</v>
      </c>
      <c r="F6" s="214"/>
      <c r="G6" s="214"/>
      <c r="H6" s="214"/>
      <c r="I6" s="214"/>
      <c r="J6" s="214"/>
      <c r="K6" s="214"/>
      <c r="L6" s="214"/>
      <c r="M6" s="356"/>
      <c r="N6" s="214"/>
    </row>
    <row r="7" spans="1:14" ht="15">
      <c r="A7" s="120" t="s">
        <v>400</v>
      </c>
      <c r="B7" s="69" t="s">
        <v>67</v>
      </c>
      <c r="C7" s="214"/>
      <c r="D7" s="214"/>
      <c r="E7" s="214">
        <f aca="true" t="shared" si="0" ref="E7:E17">IF($D$17=0,0,D7/D$17)</f>
        <v>0</v>
      </c>
      <c r="F7" s="214"/>
      <c r="G7" s="214"/>
      <c r="H7" s="214"/>
      <c r="I7" s="214"/>
      <c r="J7" s="214"/>
      <c r="K7" s="214"/>
      <c r="L7" s="214"/>
      <c r="M7" s="356"/>
      <c r="N7" s="214"/>
    </row>
    <row r="8" spans="1:14" ht="15">
      <c r="A8" s="120" t="s">
        <v>401</v>
      </c>
      <c r="B8" s="69" t="s">
        <v>68</v>
      </c>
      <c r="C8" s="214"/>
      <c r="D8" s="214"/>
      <c r="E8" s="214">
        <f t="shared" si="0"/>
        <v>0</v>
      </c>
      <c r="F8" s="214"/>
      <c r="G8" s="214"/>
      <c r="H8" s="214"/>
      <c r="I8" s="214"/>
      <c r="J8" s="214"/>
      <c r="K8" s="214"/>
      <c r="L8" s="214"/>
      <c r="M8" s="356"/>
      <c r="N8" s="214"/>
    </row>
    <row r="9" spans="1:14" ht="15">
      <c r="A9" s="120" t="s">
        <v>402</v>
      </c>
      <c r="B9" s="69" t="s">
        <v>69</v>
      </c>
      <c r="C9" s="214"/>
      <c r="D9" s="214"/>
      <c r="E9" s="214">
        <f t="shared" si="0"/>
        <v>0</v>
      </c>
      <c r="F9" s="214"/>
      <c r="G9" s="214"/>
      <c r="H9" s="214"/>
      <c r="I9" s="214"/>
      <c r="J9" s="214"/>
      <c r="K9" s="214"/>
      <c r="L9" s="214"/>
      <c r="M9" s="356"/>
      <c r="N9" s="214"/>
    </row>
    <row r="10" spans="1:14" ht="15">
      <c r="A10" s="120" t="s">
        <v>403</v>
      </c>
      <c r="B10" s="69" t="s">
        <v>70</v>
      </c>
      <c r="C10" s="214"/>
      <c r="D10" s="214"/>
      <c r="E10" s="214">
        <f t="shared" si="0"/>
        <v>0</v>
      </c>
      <c r="F10" s="214"/>
      <c r="G10" s="214"/>
      <c r="H10" s="214"/>
      <c r="I10" s="214"/>
      <c r="J10" s="214"/>
      <c r="K10" s="214"/>
      <c r="L10" s="214"/>
      <c r="M10" s="356"/>
      <c r="N10" s="214"/>
    </row>
    <row r="11" spans="1:14" ht="15">
      <c r="A11" s="120" t="s">
        <v>404</v>
      </c>
      <c r="B11" s="69" t="s">
        <v>71</v>
      </c>
      <c r="C11" s="214"/>
      <c r="D11" s="214"/>
      <c r="E11" s="214">
        <f t="shared" si="0"/>
        <v>0</v>
      </c>
      <c r="F11" s="214"/>
      <c r="G11" s="214"/>
      <c r="H11" s="214"/>
      <c r="I11" s="214"/>
      <c r="J11" s="214"/>
      <c r="K11" s="214"/>
      <c r="L11" s="214"/>
      <c r="M11" s="356"/>
      <c r="N11" s="214"/>
    </row>
    <row r="12" spans="1:14" ht="15">
      <c r="A12" s="120" t="s">
        <v>405</v>
      </c>
      <c r="B12" s="69" t="s">
        <v>72</v>
      </c>
      <c r="C12" s="214"/>
      <c r="D12" s="214"/>
      <c r="E12" s="214">
        <f t="shared" si="0"/>
        <v>0</v>
      </c>
      <c r="F12" s="214"/>
      <c r="G12" s="214"/>
      <c r="H12" s="214"/>
      <c r="I12" s="214"/>
      <c r="J12" s="214"/>
      <c r="K12" s="214"/>
      <c r="L12" s="214"/>
      <c r="M12" s="356"/>
      <c r="N12" s="214"/>
    </row>
    <row r="13" spans="1:14" ht="26.25">
      <c r="A13" s="120" t="s">
        <v>406</v>
      </c>
      <c r="B13" s="119" t="s">
        <v>380</v>
      </c>
      <c r="C13" s="214"/>
      <c r="D13" s="214"/>
      <c r="E13" s="214">
        <f t="shared" si="0"/>
        <v>0</v>
      </c>
      <c r="F13" s="214"/>
      <c r="G13" s="214"/>
      <c r="H13" s="214"/>
      <c r="I13" s="214"/>
      <c r="J13" s="214"/>
      <c r="K13" s="214"/>
      <c r="L13" s="214"/>
      <c r="M13" s="356"/>
      <c r="N13" s="214"/>
    </row>
    <row r="14" spans="1:14" ht="15">
      <c r="A14" s="120" t="s">
        <v>407</v>
      </c>
      <c r="B14" s="69" t="s">
        <v>225</v>
      </c>
      <c r="C14" s="214"/>
      <c r="D14" s="214"/>
      <c r="E14" s="214">
        <f t="shared" si="0"/>
        <v>0</v>
      </c>
      <c r="F14" s="214"/>
      <c r="G14" s="214"/>
      <c r="H14" s="214"/>
      <c r="I14" s="214"/>
      <c r="J14" s="214"/>
      <c r="K14" s="214"/>
      <c r="L14" s="214"/>
      <c r="M14" s="356"/>
      <c r="N14" s="214"/>
    </row>
    <row r="15" spans="1:14" ht="15">
      <c r="A15" s="120" t="s">
        <v>408</v>
      </c>
      <c r="B15" s="69" t="s">
        <v>464</v>
      </c>
      <c r="C15" s="214"/>
      <c r="D15" s="214"/>
      <c r="E15" s="214">
        <f t="shared" si="0"/>
        <v>0</v>
      </c>
      <c r="F15" s="214"/>
      <c r="G15" s="214"/>
      <c r="H15" s="214"/>
      <c r="I15" s="214"/>
      <c r="J15" s="214"/>
      <c r="K15" s="214"/>
      <c r="L15" s="214"/>
      <c r="M15" s="356"/>
      <c r="N15" s="214"/>
    </row>
    <row r="16" spans="1:14" ht="15">
      <c r="A16" s="120" t="s">
        <v>409</v>
      </c>
      <c r="B16" s="69" t="s">
        <v>226</v>
      </c>
      <c r="C16" s="214"/>
      <c r="D16" s="214"/>
      <c r="E16" s="214">
        <f t="shared" si="0"/>
        <v>0</v>
      </c>
      <c r="F16" s="214"/>
      <c r="G16" s="214"/>
      <c r="H16" s="214"/>
      <c r="I16" s="214"/>
      <c r="J16" s="214"/>
      <c r="K16" s="214"/>
      <c r="L16" s="214"/>
      <c r="M16" s="356"/>
      <c r="N16" s="214"/>
    </row>
    <row r="17" spans="1:14" ht="15">
      <c r="A17" s="215" t="s">
        <v>410</v>
      </c>
      <c r="B17" s="216" t="s">
        <v>73</v>
      </c>
      <c r="C17" s="217">
        <f>SUM(C6:C16)</f>
        <v>0</v>
      </c>
      <c r="D17" s="217">
        <f>SUM(D6:D16)</f>
        <v>0</v>
      </c>
      <c r="E17" s="214">
        <f t="shared" si="0"/>
        <v>0</v>
      </c>
      <c r="F17" s="221"/>
      <c r="G17" s="221"/>
      <c r="H17" s="221"/>
      <c r="I17" s="221"/>
      <c r="J17" s="217">
        <f>SUM(J6:J16)</f>
        <v>0</v>
      </c>
      <c r="K17" s="217">
        <f>SUM(K6:K16)</f>
        <v>0</v>
      </c>
      <c r="L17" s="217">
        <f>IF(D17=0,0,(L6*D6+L7*D7+L8*D8+L9*D9+L10*D10+L11*D11+L12*D12+L13*D13+L14*D14+L15*D15+L16*D16)/D17)</f>
        <v>0</v>
      </c>
      <c r="M17" s="217">
        <f>IF(D17=0,0,(M6*D6+M7*D7+M8*D8+M9*D9+M10*D10+M11*D11+M12*D12+M13*D13+M14*D14+M15*D15+M16*D16)/D17)</f>
        <v>0</v>
      </c>
      <c r="N17" s="217">
        <f>SUM(N6:N16)</f>
        <v>0</v>
      </c>
    </row>
    <row r="18" spans="1:14" ht="15">
      <c r="A18" s="38"/>
      <c r="B18" s="38"/>
      <c r="C18" s="38"/>
      <c r="D18" s="38"/>
      <c r="E18" s="67"/>
      <c r="F18" s="38"/>
      <c r="G18" s="38"/>
      <c r="H18" s="38"/>
      <c r="I18" s="38"/>
      <c r="J18" s="38"/>
      <c r="K18" s="38"/>
      <c r="L18" s="67"/>
      <c r="M18" s="67"/>
      <c r="N18" s="38"/>
    </row>
    <row r="19" spans="1:14" ht="15">
      <c r="A19" s="38"/>
      <c r="B19" s="38"/>
      <c r="C19" s="38"/>
      <c r="D19" s="38"/>
      <c r="E19" s="67"/>
      <c r="F19" s="38"/>
      <c r="G19" s="38"/>
      <c r="H19" s="38"/>
      <c r="I19" s="38"/>
      <c r="J19" s="38"/>
      <c r="K19" s="38"/>
      <c r="L19" s="67"/>
      <c r="M19" s="67"/>
      <c r="N19" s="38"/>
    </row>
    <row r="20" spans="1:14" ht="15">
      <c r="A20" s="38"/>
      <c r="B20" s="38" t="s">
        <v>200</v>
      </c>
      <c r="C20" s="38"/>
      <c r="D20" s="38"/>
      <c r="E20" s="38"/>
      <c r="F20" s="38"/>
      <c r="G20" s="38"/>
      <c r="H20" s="38"/>
      <c r="I20" s="38"/>
      <c r="J20" s="38"/>
      <c r="K20" s="38"/>
      <c r="L20" s="67"/>
      <c r="M20" s="67"/>
      <c r="N20" s="38"/>
    </row>
    <row r="21" spans="1:14" ht="15">
      <c r="A21" s="38"/>
      <c r="B21" s="38"/>
      <c r="C21" s="38"/>
      <c r="D21" s="38" t="s">
        <v>194</v>
      </c>
      <c r="E21" s="38" t="s">
        <v>195</v>
      </c>
      <c r="F21" s="38"/>
      <c r="G21" s="38"/>
      <c r="H21" s="38"/>
      <c r="I21" s="38"/>
      <c r="J21" s="38"/>
      <c r="K21" s="38"/>
      <c r="L21" s="67"/>
      <c r="M21" s="67"/>
      <c r="N21" s="38"/>
    </row>
    <row r="22" spans="1:14" ht="15">
      <c r="A22" s="38"/>
      <c r="B22" s="38"/>
      <c r="C22" s="38"/>
      <c r="D22" s="38" t="s">
        <v>196</v>
      </c>
      <c r="E22" s="38" t="s">
        <v>197</v>
      </c>
      <c r="F22" s="38"/>
      <c r="G22" s="38"/>
      <c r="H22" s="38"/>
      <c r="I22" s="38"/>
      <c r="J22" s="38"/>
      <c r="K22" s="38"/>
      <c r="L22" s="67"/>
      <c r="M22" s="67"/>
      <c r="N22" s="38"/>
    </row>
    <row r="23" spans="1:14" ht="15">
      <c r="A23" s="38"/>
      <c r="B23" s="38" t="s">
        <v>201</v>
      </c>
      <c r="C23" s="38"/>
      <c r="D23" s="38"/>
      <c r="E23" s="38"/>
      <c r="F23" s="38"/>
      <c r="G23" s="38"/>
      <c r="H23" s="38"/>
      <c r="I23" s="38"/>
      <c r="J23" s="38"/>
      <c r="K23" s="38"/>
      <c r="L23" s="67"/>
      <c r="M23" s="67"/>
      <c r="N23" s="38"/>
    </row>
    <row r="24" spans="1:14" ht="15">
      <c r="A24" s="38"/>
      <c r="B24" s="38"/>
      <c r="C24" s="38"/>
      <c r="D24" s="38" t="s">
        <v>194</v>
      </c>
      <c r="E24" s="38" t="s">
        <v>195</v>
      </c>
      <c r="F24" s="38"/>
      <c r="G24" s="38"/>
      <c r="H24" s="38"/>
      <c r="I24" s="38"/>
      <c r="J24" s="38"/>
      <c r="K24" s="38"/>
      <c r="L24" s="67"/>
      <c r="M24" s="67"/>
      <c r="N24" s="38"/>
    </row>
    <row r="25" spans="1:14" ht="15">
      <c r="A25" s="38"/>
      <c r="B25" s="38"/>
      <c r="C25" s="38" t="s">
        <v>198</v>
      </c>
      <c r="D25" s="38" t="s">
        <v>196</v>
      </c>
      <c r="E25" s="38" t="s">
        <v>197</v>
      </c>
      <c r="F25" s="38"/>
      <c r="G25" s="38"/>
      <c r="H25" s="38"/>
      <c r="I25" s="38"/>
      <c r="J25" s="38"/>
      <c r="K25" s="38"/>
      <c r="L25" s="67"/>
      <c r="M25" s="67"/>
      <c r="N25" s="38"/>
    </row>
  </sheetData>
  <sheetProtection password="C7AC" sheet="1"/>
  <dataValidations count="1">
    <dataValidation type="decimal" operator="greaterThanOrEqual" allowBlank="1" showInputMessage="1" showErrorMessage="1" sqref="M6:M16 E6:E17">
      <formula1>0</formula1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SheetLayoutView="100" zoomScalePageLayoutView="0" workbookViewId="0" topLeftCell="A1">
      <selection activeCell="E6" sqref="E6:E17"/>
    </sheetView>
  </sheetViews>
  <sheetFormatPr defaultColWidth="9.140625" defaultRowHeight="15"/>
  <cols>
    <col min="1" max="1" width="3.7109375" style="0" customWidth="1"/>
    <col min="2" max="2" width="37.140625" style="0" customWidth="1"/>
    <col min="3" max="13" width="10.7109375" style="0" customWidth="1"/>
  </cols>
  <sheetData>
    <row r="1" spans="1:14" ht="15">
      <c r="A1" s="38"/>
      <c r="B1" s="38"/>
      <c r="C1" s="220"/>
      <c r="D1" s="3"/>
      <c r="E1" s="14"/>
      <c r="F1" s="14"/>
      <c r="G1" s="3"/>
      <c r="H1" s="14"/>
      <c r="I1" s="14"/>
      <c r="J1" s="14"/>
      <c r="K1" s="14"/>
      <c r="L1" s="67"/>
      <c r="M1" s="67"/>
      <c r="N1" s="38"/>
    </row>
    <row r="2" spans="1:14" ht="15.75">
      <c r="A2" s="38"/>
      <c r="B2" s="219" t="s">
        <v>302</v>
      </c>
      <c r="C2" s="38"/>
      <c r="D2" s="38"/>
      <c r="E2" s="67"/>
      <c r="F2" s="38"/>
      <c r="G2" s="38"/>
      <c r="H2" s="38"/>
      <c r="I2" s="38"/>
      <c r="J2" s="38"/>
      <c r="K2" s="38"/>
      <c r="L2" s="67"/>
      <c r="M2" s="67"/>
      <c r="N2" s="38"/>
    </row>
    <row r="3" spans="1:14" ht="15">
      <c r="A3" s="38"/>
      <c r="B3" s="199" t="s">
        <v>378</v>
      </c>
      <c r="C3" s="41"/>
      <c r="D3" s="41"/>
      <c r="E3" s="41"/>
      <c r="F3" s="41"/>
      <c r="G3" s="41"/>
      <c r="H3" s="42"/>
      <c r="I3" s="41"/>
      <c r="J3" s="222"/>
      <c r="K3" s="41"/>
      <c r="L3" s="68"/>
      <c r="M3" s="68"/>
      <c r="N3" s="38"/>
    </row>
    <row r="4" spans="1:14" ht="15">
      <c r="A4" s="38"/>
      <c r="B4" s="41" t="s">
        <v>15</v>
      </c>
      <c r="C4" s="41"/>
      <c r="D4" s="41"/>
      <c r="E4" s="68"/>
      <c r="F4" s="41"/>
      <c r="G4" s="41"/>
      <c r="H4" s="41"/>
      <c r="I4" s="41"/>
      <c r="J4" s="41"/>
      <c r="K4" s="41"/>
      <c r="L4" s="68"/>
      <c r="M4" s="68"/>
      <c r="N4" s="38" t="s">
        <v>318</v>
      </c>
    </row>
    <row r="5" spans="1:14" ht="89.25">
      <c r="A5" s="134" t="s">
        <v>151</v>
      </c>
      <c r="B5" s="135" t="s">
        <v>232</v>
      </c>
      <c r="C5" s="135" t="s">
        <v>62</v>
      </c>
      <c r="D5" s="135" t="s">
        <v>63</v>
      </c>
      <c r="E5" s="218" t="s">
        <v>379</v>
      </c>
      <c r="F5" s="135" t="s">
        <v>227</v>
      </c>
      <c r="G5" s="135" t="s">
        <v>228</v>
      </c>
      <c r="H5" s="135" t="s">
        <v>229</v>
      </c>
      <c r="I5" s="135" t="s">
        <v>230</v>
      </c>
      <c r="J5" s="135" t="s">
        <v>64</v>
      </c>
      <c r="K5" s="135" t="s">
        <v>65</v>
      </c>
      <c r="L5" s="392" t="s">
        <v>381</v>
      </c>
      <c r="M5" s="387" t="s">
        <v>456</v>
      </c>
      <c r="N5" s="135" t="s">
        <v>294</v>
      </c>
    </row>
    <row r="6" spans="1:14" ht="15">
      <c r="A6" s="120" t="s">
        <v>399</v>
      </c>
      <c r="B6" s="69" t="s">
        <v>66</v>
      </c>
      <c r="C6" s="214"/>
      <c r="D6" s="214"/>
      <c r="E6" s="214">
        <f>IF($D$17=0,0,D6/D$17)</f>
        <v>0</v>
      </c>
      <c r="F6" s="214"/>
      <c r="G6" s="214"/>
      <c r="H6" s="214"/>
      <c r="I6" s="214"/>
      <c r="J6" s="214"/>
      <c r="K6" s="214"/>
      <c r="L6" s="214"/>
      <c r="M6" s="356"/>
      <c r="N6" s="214"/>
    </row>
    <row r="7" spans="1:14" ht="15">
      <c r="A7" s="120" t="s">
        <v>400</v>
      </c>
      <c r="B7" s="69" t="s">
        <v>67</v>
      </c>
      <c r="C7" s="214"/>
      <c r="D7" s="214"/>
      <c r="E7" s="214">
        <f aca="true" t="shared" si="0" ref="E7:E17">IF($D$17=0,0,D7/D$17)</f>
        <v>0</v>
      </c>
      <c r="F7" s="214"/>
      <c r="G7" s="214"/>
      <c r="H7" s="214"/>
      <c r="I7" s="214"/>
      <c r="J7" s="214"/>
      <c r="K7" s="214"/>
      <c r="L7" s="214"/>
      <c r="M7" s="356"/>
      <c r="N7" s="214"/>
    </row>
    <row r="8" spans="1:14" ht="15">
      <c r="A8" s="120" t="s">
        <v>401</v>
      </c>
      <c r="B8" s="69" t="s">
        <v>68</v>
      </c>
      <c r="C8" s="214"/>
      <c r="D8" s="214"/>
      <c r="E8" s="214">
        <f t="shared" si="0"/>
        <v>0</v>
      </c>
      <c r="F8" s="214"/>
      <c r="G8" s="214"/>
      <c r="H8" s="214"/>
      <c r="I8" s="214"/>
      <c r="J8" s="214"/>
      <c r="K8" s="214"/>
      <c r="L8" s="214"/>
      <c r="M8" s="356"/>
      <c r="N8" s="214"/>
    </row>
    <row r="9" spans="1:14" ht="15">
      <c r="A9" s="120" t="s">
        <v>402</v>
      </c>
      <c r="B9" s="69" t="s">
        <v>69</v>
      </c>
      <c r="C9" s="214"/>
      <c r="D9" s="214"/>
      <c r="E9" s="214">
        <f t="shared" si="0"/>
        <v>0</v>
      </c>
      <c r="F9" s="214"/>
      <c r="G9" s="214"/>
      <c r="H9" s="214"/>
      <c r="I9" s="214"/>
      <c r="J9" s="214"/>
      <c r="K9" s="214"/>
      <c r="L9" s="214"/>
      <c r="M9" s="356"/>
      <c r="N9" s="214"/>
    </row>
    <row r="10" spans="1:14" ht="15">
      <c r="A10" s="120" t="s">
        <v>403</v>
      </c>
      <c r="B10" s="69" t="s">
        <v>70</v>
      </c>
      <c r="C10" s="214"/>
      <c r="D10" s="214"/>
      <c r="E10" s="214">
        <f t="shared" si="0"/>
        <v>0</v>
      </c>
      <c r="F10" s="214"/>
      <c r="G10" s="214"/>
      <c r="H10" s="214"/>
      <c r="I10" s="214"/>
      <c r="J10" s="214"/>
      <c r="K10" s="214"/>
      <c r="L10" s="214"/>
      <c r="M10" s="356"/>
      <c r="N10" s="214"/>
    </row>
    <row r="11" spans="1:14" ht="15">
      <c r="A11" s="120" t="s">
        <v>404</v>
      </c>
      <c r="B11" s="69" t="s">
        <v>71</v>
      </c>
      <c r="C11" s="214"/>
      <c r="D11" s="214"/>
      <c r="E11" s="214">
        <f t="shared" si="0"/>
        <v>0</v>
      </c>
      <c r="F11" s="214"/>
      <c r="G11" s="214"/>
      <c r="H11" s="214"/>
      <c r="I11" s="214"/>
      <c r="J11" s="214"/>
      <c r="K11" s="214"/>
      <c r="L11" s="214"/>
      <c r="M11" s="356"/>
      <c r="N11" s="214"/>
    </row>
    <row r="12" spans="1:14" ht="15">
      <c r="A12" s="120" t="s">
        <v>405</v>
      </c>
      <c r="B12" s="69" t="s">
        <v>72</v>
      </c>
      <c r="C12" s="214"/>
      <c r="D12" s="214"/>
      <c r="E12" s="214">
        <f t="shared" si="0"/>
        <v>0</v>
      </c>
      <c r="F12" s="214"/>
      <c r="G12" s="214"/>
      <c r="H12" s="214"/>
      <c r="I12" s="214"/>
      <c r="J12" s="214"/>
      <c r="K12" s="214"/>
      <c r="L12" s="214"/>
      <c r="M12" s="356"/>
      <c r="N12" s="214"/>
    </row>
    <row r="13" spans="1:14" ht="26.25">
      <c r="A13" s="120" t="s">
        <v>406</v>
      </c>
      <c r="B13" s="119" t="s">
        <v>380</v>
      </c>
      <c r="C13" s="214"/>
      <c r="D13" s="214"/>
      <c r="E13" s="214">
        <f t="shared" si="0"/>
        <v>0</v>
      </c>
      <c r="F13" s="214"/>
      <c r="G13" s="214"/>
      <c r="H13" s="214"/>
      <c r="I13" s="214"/>
      <c r="J13" s="214"/>
      <c r="K13" s="214"/>
      <c r="L13" s="214"/>
      <c r="M13" s="356"/>
      <c r="N13" s="214"/>
    </row>
    <row r="14" spans="1:14" ht="15">
      <c r="A14" s="120" t="s">
        <v>407</v>
      </c>
      <c r="B14" s="69" t="s">
        <v>225</v>
      </c>
      <c r="C14" s="214"/>
      <c r="D14" s="214"/>
      <c r="E14" s="214">
        <f t="shared" si="0"/>
        <v>0</v>
      </c>
      <c r="F14" s="214"/>
      <c r="G14" s="214"/>
      <c r="H14" s="214"/>
      <c r="I14" s="214"/>
      <c r="J14" s="214"/>
      <c r="K14" s="214"/>
      <c r="L14" s="214"/>
      <c r="M14" s="356"/>
      <c r="N14" s="214"/>
    </row>
    <row r="15" spans="1:14" ht="15">
      <c r="A15" s="120" t="s">
        <v>408</v>
      </c>
      <c r="B15" s="69" t="s">
        <v>464</v>
      </c>
      <c r="C15" s="214"/>
      <c r="D15" s="214"/>
      <c r="E15" s="214">
        <f t="shared" si="0"/>
        <v>0</v>
      </c>
      <c r="F15" s="214"/>
      <c r="G15" s="214"/>
      <c r="H15" s="214"/>
      <c r="I15" s="214"/>
      <c r="J15" s="214"/>
      <c r="K15" s="214"/>
      <c r="L15" s="214"/>
      <c r="M15" s="356"/>
      <c r="N15" s="214"/>
    </row>
    <row r="16" spans="1:14" ht="15">
      <c r="A16" s="120" t="s">
        <v>409</v>
      </c>
      <c r="B16" s="69" t="s">
        <v>226</v>
      </c>
      <c r="C16" s="214"/>
      <c r="D16" s="214"/>
      <c r="E16" s="214">
        <f t="shared" si="0"/>
        <v>0</v>
      </c>
      <c r="F16" s="214"/>
      <c r="G16" s="214"/>
      <c r="H16" s="214"/>
      <c r="I16" s="214"/>
      <c r="J16" s="214"/>
      <c r="K16" s="214"/>
      <c r="L16" s="214"/>
      <c r="M16" s="356"/>
      <c r="N16" s="214"/>
    </row>
    <row r="17" spans="1:14" ht="15">
      <c r="A17" s="215" t="s">
        <v>410</v>
      </c>
      <c r="B17" s="216" t="s">
        <v>73</v>
      </c>
      <c r="C17" s="217">
        <f>SUM(C6:C16)</f>
        <v>0</v>
      </c>
      <c r="D17" s="217">
        <f>SUM(D6:D16)</f>
        <v>0</v>
      </c>
      <c r="E17" s="214">
        <f t="shared" si="0"/>
        <v>0</v>
      </c>
      <c r="F17" s="221"/>
      <c r="G17" s="221"/>
      <c r="H17" s="221"/>
      <c r="I17" s="221"/>
      <c r="J17" s="217">
        <f>SUM(J6:J16)</f>
        <v>0</v>
      </c>
      <c r="K17" s="217">
        <f>SUM(K6:K16)</f>
        <v>0</v>
      </c>
      <c r="L17" s="217">
        <f>IF(D17=0,0,(L6*D6+L7*D7+L8*D8+L9*D9+L10*D10+L11*D11+L12*D12+L13*D13+L14*D14+L15*D15+L16*D16)/D17)</f>
        <v>0</v>
      </c>
      <c r="M17" s="217">
        <f>IF(D17=0,0,(M6*D6+M7*D7+M8*D8+M9*D9+M10*D10+M11*D11+M12*D12+M13*D13+M14*D14+M15*D15+M16*D16)/D17)</f>
        <v>0</v>
      </c>
      <c r="N17" s="217">
        <f>SUM(N6:N16)</f>
        <v>0</v>
      </c>
    </row>
    <row r="18" spans="1:14" ht="15">
      <c r="A18" s="38"/>
      <c r="B18" s="38"/>
      <c r="C18" s="38"/>
      <c r="D18" s="38"/>
      <c r="E18" s="67"/>
      <c r="F18" s="38"/>
      <c r="G18" s="38"/>
      <c r="H18" s="38"/>
      <c r="I18" s="38"/>
      <c r="J18" s="38"/>
      <c r="K18" s="38"/>
      <c r="L18" s="67"/>
      <c r="M18" s="67"/>
      <c r="N18" s="38"/>
    </row>
    <row r="19" spans="1:14" ht="15">
      <c r="A19" s="38"/>
      <c r="B19" s="38"/>
      <c r="C19" s="38"/>
      <c r="D19" s="38"/>
      <c r="E19" s="67"/>
      <c r="F19" s="38"/>
      <c r="G19" s="38"/>
      <c r="H19" s="38"/>
      <c r="I19" s="38"/>
      <c r="J19" s="38"/>
      <c r="K19" s="38"/>
      <c r="L19" s="67"/>
      <c r="M19" s="67"/>
      <c r="N19" s="38"/>
    </row>
    <row r="20" spans="1:14" ht="15">
      <c r="A20" s="38"/>
      <c r="B20" s="38" t="s">
        <v>200</v>
      </c>
      <c r="C20" s="38"/>
      <c r="D20" s="38"/>
      <c r="E20" s="38"/>
      <c r="F20" s="38"/>
      <c r="G20" s="38"/>
      <c r="H20" s="38"/>
      <c r="I20" s="38"/>
      <c r="J20" s="38"/>
      <c r="K20" s="38"/>
      <c r="L20" s="67"/>
      <c r="M20" s="67"/>
      <c r="N20" s="38"/>
    </row>
    <row r="21" spans="1:14" ht="15">
      <c r="A21" s="38"/>
      <c r="B21" s="38"/>
      <c r="C21" s="38"/>
      <c r="D21" s="38" t="s">
        <v>194</v>
      </c>
      <c r="E21" s="38" t="s">
        <v>195</v>
      </c>
      <c r="F21" s="38"/>
      <c r="G21" s="38"/>
      <c r="H21" s="38"/>
      <c r="I21" s="38"/>
      <c r="J21" s="38"/>
      <c r="K21" s="38"/>
      <c r="L21" s="67"/>
      <c r="M21" s="67"/>
      <c r="N21" s="38"/>
    </row>
    <row r="22" spans="1:14" ht="15">
      <c r="A22" s="38"/>
      <c r="B22" s="38"/>
      <c r="C22" s="38"/>
      <c r="D22" s="38" t="s">
        <v>196</v>
      </c>
      <c r="E22" s="38" t="s">
        <v>197</v>
      </c>
      <c r="F22" s="38"/>
      <c r="G22" s="38"/>
      <c r="H22" s="38"/>
      <c r="I22" s="38"/>
      <c r="J22" s="38"/>
      <c r="K22" s="38"/>
      <c r="L22" s="67"/>
      <c r="M22" s="67"/>
      <c r="N22" s="38"/>
    </row>
    <row r="23" spans="1:14" ht="15">
      <c r="A23" s="38"/>
      <c r="B23" s="38" t="s">
        <v>201</v>
      </c>
      <c r="C23" s="38"/>
      <c r="D23" s="38"/>
      <c r="E23" s="38"/>
      <c r="F23" s="38"/>
      <c r="G23" s="38"/>
      <c r="H23" s="38"/>
      <c r="I23" s="38"/>
      <c r="J23" s="38"/>
      <c r="K23" s="38"/>
      <c r="L23" s="67"/>
      <c r="M23" s="67"/>
      <c r="N23" s="38"/>
    </row>
    <row r="24" spans="1:14" ht="15">
      <c r="A24" s="38"/>
      <c r="B24" s="38"/>
      <c r="C24" s="38"/>
      <c r="D24" s="38" t="s">
        <v>194</v>
      </c>
      <c r="E24" s="38" t="s">
        <v>195</v>
      </c>
      <c r="F24" s="38"/>
      <c r="G24" s="38"/>
      <c r="H24" s="38"/>
      <c r="I24" s="38"/>
      <c r="J24" s="38"/>
      <c r="K24" s="38"/>
      <c r="L24" s="67"/>
      <c r="M24" s="67"/>
      <c r="N24" s="38"/>
    </row>
    <row r="25" spans="1:14" ht="15">
      <c r="A25" s="38"/>
      <c r="B25" s="38"/>
      <c r="C25" s="38" t="s">
        <v>198</v>
      </c>
      <c r="D25" s="38" t="s">
        <v>196</v>
      </c>
      <c r="E25" s="38" t="s">
        <v>197</v>
      </c>
      <c r="F25" s="38"/>
      <c r="G25" s="38"/>
      <c r="H25" s="38"/>
      <c r="I25" s="38"/>
      <c r="J25" s="38"/>
      <c r="K25" s="38"/>
      <c r="L25" s="67"/>
      <c r="M25" s="67"/>
      <c r="N25" s="38"/>
    </row>
  </sheetData>
  <sheetProtection password="C7AC" sheet="1"/>
  <dataValidations count="1">
    <dataValidation type="decimal" operator="greaterThanOrEqual" allowBlank="1" showInputMessage="1" showErrorMessage="1" sqref="M6:M16 E6:E17">
      <formula1>0</formula1>
    </dataValidation>
  </dataValidations>
  <printOptions/>
  <pageMargins left="0.75" right="0.75" top="1" bottom="1" header="0.5" footer="0.5"/>
  <pageSetup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60" zoomScalePageLayoutView="0" workbookViewId="0" topLeftCell="A1">
      <selection activeCell="E6" sqref="E6:E17"/>
    </sheetView>
  </sheetViews>
  <sheetFormatPr defaultColWidth="9.140625" defaultRowHeight="15"/>
  <cols>
    <col min="1" max="1" width="3.7109375" style="0" customWidth="1"/>
    <col min="2" max="2" width="37.140625" style="0" customWidth="1"/>
    <col min="3" max="13" width="10.7109375" style="0" customWidth="1"/>
  </cols>
  <sheetData>
    <row r="1" spans="1:14" ht="15">
      <c r="A1" s="38"/>
      <c r="B1" s="38"/>
      <c r="C1" s="220"/>
      <c r="D1" s="3"/>
      <c r="E1" s="14"/>
      <c r="F1" s="14"/>
      <c r="G1" s="3"/>
      <c r="H1" s="14"/>
      <c r="I1" s="14"/>
      <c r="J1" s="14"/>
      <c r="K1" s="14"/>
      <c r="L1" s="67"/>
      <c r="M1" s="67"/>
      <c r="N1" s="38"/>
    </row>
    <row r="2" spans="1:14" ht="15.75">
      <c r="A2" s="38"/>
      <c r="B2" s="219" t="s">
        <v>302</v>
      </c>
      <c r="C2" s="38"/>
      <c r="D2" s="38"/>
      <c r="E2" s="67"/>
      <c r="F2" s="38"/>
      <c r="G2" s="38"/>
      <c r="H2" s="38"/>
      <c r="I2" s="38"/>
      <c r="J2" s="38"/>
      <c r="K2" s="38"/>
      <c r="L2" s="67"/>
      <c r="M2" s="67"/>
      <c r="N2" s="38"/>
    </row>
    <row r="3" spans="1:14" ht="15">
      <c r="A3" s="38"/>
      <c r="B3" s="199" t="s">
        <v>378</v>
      </c>
      <c r="C3" s="41"/>
      <c r="D3" s="41"/>
      <c r="E3" s="41"/>
      <c r="F3" s="41"/>
      <c r="G3" s="41"/>
      <c r="H3" s="42"/>
      <c r="I3" s="41"/>
      <c r="J3" s="222"/>
      <c r="K3" s="41"/>
      <c r="L3" s="68"/>
      <c r="M3" s="68"/>
      <c r="N3" s="38"/>
    </row>
    <row r="4" spans="1:14" ht="15">
      <c r="A4" s="38"/>
      <c r="B4" s="41" t="s">
        <v>16</v>
      </c>
      <c r="C4" s="41"/>
      <c r="D4" s="41"/>
      <c r="E4" s="68"/>
      <c r="F4" s="41"/>
      <c r="G4" s="41"/>
      <c r="H4" s="41"/>
      <c r="I4" s="41"/>
      <c r="J4" s="41"/>
      <c r="K4" s="41"/>
      <c r="L4" s="68"/>
      <c r="M4" s="68"/>
      <c r="N4" s="38" t="s">
        <v>318</v>
      </c>
    </row>
    <row r="5" spans="1:14" ht="89.25">
      <c r="A5" s="134" t="s">
        <v>151</v>
      </c>
      <c r="B5" s="135" t="s">
        <v>232</v>
      </c>
      <c r="C5" s="135" t="s">
        <v>62</v>
      </c>
      <c r="D5" s="135" t="s">
        <v>63</v>
      </c>
      <c r="E5" s="218" t="s">
        <v>379</v>
      </c>
      <c r="F5" s="135" t="s">
        <v>227</v>
      </c>
      <c r="G5" s="135" t="s">
        <v>228</v>
      </c>
      <c r="H5" s="135" t="s">
        <v>229</v>
      </c>
      <c r="I5" s="135" t="s">
        <v>230</v>
      </c>
      <c r="J5" s="135" t="s">
        <v>64</v>
      </c>
      <c r="K5" s="135" t="s">
        <v>65</v>
      </c>
      <c r="L5" s="392" t="s">
        <v>381</v>
      </c>
      <c r="M5" s="387" t="s">
        <v>456</v>
      </c>
      <c r="N5" s="135" t="s">
        <v>294</v>
      </c>
    </row>
    <row r="6" spans="1:14" ht="15">
      <c r="A6" s="120" t="s">
        <v>399</v>
      </c>
      <c r="B6" s="69" t="s">
        <v>66</v>
      </c>
      <c r="C6" s="214"/>
      <c r="D6" s="214"/>
      <c r="E6" s="214">
        <f>IF($D$17=0,0,D6/D$17)</f>
        <v>0</v>
      </c>
      <c r="F6" s="214"/>
      <c r="G6" s="214"/>
      <c r="H6" s="214"/>
      <c r="I6" s="214"/>
      <c r="J6" s="214"/>
      <c r="K6" s="214"/>
      <c r="L6" s="214"/>
      <c r="M6" s="356"/>
      <c r="N6" s="214"/>
    </row>
    <row r="7" spans="1:14" ht="15">
      <c r="A7" s="120" t="s">
        <v>400</v>
      </c>
      <c r="B7" s="69" t="s">
        <v>67</v>
      </c>
      <c r="C7" s="214"/>
      <c r="D7" s="214"/>
      <c r="E7" s="214">
        <f aca="true" t="shared" si="0" ref="E7:E17">IF($D$17=0,0,D7/D$17)</f>
        <v>0</v>
      </c>
      <c r="F7" s="214"/>
      <c r="G7" s="214"/>
      <c r="H7" s="214"/>
      <c r="I7" s="214"/>
      <c r="J7" s="214"/>
      <c r="K7" s="214"/>
      <c r="L7" s="214"/>
      <c r="M7" s="356"/>
      <c r="N7" s="214"/>
    </row>
    <row r="8" spans="1:14" ht="15">
      <c r="A8" s="120" t="s">
        <v>401</v>
      </c>
      <c r="B8" s="69" t="s">
        <v>68</v>
      </c>
      <c r="C8" s="214"/>
      <c r="D8" s="214"/>
      <c r="E8" s="214">
        <f t="shared" si="0"/>
        <v>0</v>
      </c>
      <c r="F8" s="214"/>
      <c r="G8" s="214"/>
      <c r="H8" s="214"/>
      <c r="I8" s="214"/>
      <c r="J8" s="214"/>
      <c r="K8" s="214"/>
      <c r="L8" s="214"/>
      <c r="M8" s="356"/>
      <c r="N8" s="214"/>
    </row>
    <row r="9" spans="1:14" ht="15">
      <c r="A9" s="120" t="s">
        <v>402</v>
      </c>
      <c r="B9" s="69" t="s">
        <v>69</v>
      </c>
      <c r="C9" s="214"/>
      <c r="D9" s="214"/>
      <c r="E9" s="214">
        <f t="shared" si="0"/>
        <v>0</v>
      </c>
      <c r="F9" s="214"/>
      <c r="G9" s="214"/>
      <c r="H9" s="214"/>
      <c r="I9" s="214"/>
      <c r="J9" s="214"/>
      <c r="K9" s="214"/>
      <c r="L9" s="214"/>
      <c r="M9" s="356"/>
      <c r="N9" s="214"/>
    </row>
    <row r="10" spans="1:14" ht="15">
      <c r="A10" s="120" t="s">
        <v>403</v>
      </c>
      <c r="B10" s="69" t="s">
        <v>70</v>
      </c>
      <c r="C10" s="214"/>
      <c r="D10" s="214"/>
      <c r="E10" s="214">
        <f t="shared" si="0"/>
        <v>0</v>
      </c>
      <c r="F10" s="214"/>
      <c r="G10" s="214"/>
      <c r="H10" s="214"/>
      <c r="I10" s="214"/>
      <c r="J10" s="214"/>
      <c r="K10" s="214"/>
      <c r="L10" s="214"/>
      <c r="M10" s="356"/>
      <c r="N10" s="214"/>
    </row>
    <row r="11" spans="1:14" ht="15">
      <c r="A11" s="120" t="s">
        <v>404</v>
      </c>
      <c r="B11" s="69" t="s">
        <v>71</v>
      </c>
      <c r="C11" s="214"/>
      <c r="D11" s="214"/>
      <c r="E11" s="214">
        <f t="shared" si="0"/>
        <v>0</v>
      </c>
      <c r="F11" s="214"/>
      <c r="G11" s="214"/>
      <c r="H11" s="214"/>
      <c r="I11" s="214"/>
      <c r="J11" s="214"/>
      <c r="K11" s="214"/>
      <c r="L11" s="214"/>
      <c r="M11" s="356"/>
      <c r="N11" s="214"/>
    </row>
    <row r="12" spans="1:14" ht="15">
      <c r="A12" s="120" t="s">
        <v>405</v>
      </c>
      <c r="B12" s="69" t="s">
        <v>72</v>
      </c>
      <c r="C12" s="214"/>
      <c r="D12" s="214"/>
      <c r="E12" s="214">
        <f t="shared" si="0"/>
        <v>0</v>
      </c>
      <c r="F12" s="214"/>
      <c r="G12" s="214"/>
      <c r="H12" s="214"/>
      <c r="I12" s="214"/>
      <c r="J12" s="214"/>
      <c r="K12" s="214"/>
      <c r="L12" s="214"/>
      <c r="M12" s="356"/>
      <c r="N12" s="214"/>
    </row>
    <row r="13" spans="1:14" ht="26.25">
      <c r="A13" s="120" t="s">
        <v>406</v>
      </c>
      <c r="B13" s="119" t="s">
        <v>380</v>
      </c>
      <c r="C13" s="214"/>
      <c r="D13" s="214"/>
      <c r="E13" s="214">
        <f t="shared" si="0"/>
        <v>0</v>
      </c>
      <c r="F13" s="214"/>
      <c r="G13" s="214"/>
      <c r="H13" s="214"/>
      <c r="I13" s="214"/>
      <c r="J13" s="214"/>
      <c r="K13" s="214"/>
      <c r="L13" s="214"/>
      <c r="M13" s="356"/>
      <c r="N13" s="214"/>
    </row>
    <row r="14" spans="1:14" ht="15">
      <c r="A14" s="120" t="s">
        <v>407</v>
      </c>
      <c r="B14" s="69" t="s">
        <v>225</v>
      </c>
      <c r="C14" s="214"/>
      <c r="D14" s="214"/>
      <c r="E14" s="214">
        <f t="shared" si="0"/>
        <v>0</v>
      </c>
      <c r="F14" s="214"/>
      <c r="G14" s="214"/>
      <c r="H14" s="214"/>
      <c r="I14" s="214"/>
      <c r="J14" s="214"/>
      <c r="K14" s="214"/>
      <c r="L14" s="214"/>
      <c r="M14" s="356"/>
      <c r="N14" s="214"/>
    </row>
    <row r="15" spans="1:14" ht="15">
      <c r="A15" s="120" t="s">
        <v>408</v>
      </c>
      <c r="B15" s="69" t="s">
        <v>464</v>
      </c>
      <c r="C15" s="214"/>
      <c r="D15" s="214"/>
      <c r="E15" s="214">
        <f t="shared" si="0"/>
        <v>0</v>
      </c>
      <c r="F15" s="214"/>
      <c r="G15" s="214"/>
      <c r="H15" s="214"/>
      <c r="I15" s="214"/>
      <c r="J15" s="214"/>
      <c r="K15" s="214"/>
      <c r="L15" s="214"/>
      <c r="M15" s="356"/>
      <c r="N15" s="214"/>
    </row>
    <row r="16" spans="1:14" ht="15">
      <c r="A16" s="120" t="s">
        <v>409</v>
      </c>
      <c r="B16" s="69" t="s">
        <v>226</v>
      </c>
      <c r="C16" s="214"/>
      <c r="D16" s="214"/>
      <c r="E16" s="214">
        <f t="shared" si="0"/>
        <v>0</v>
      </c>
      <c r="F16" s="214"/>
      <c r="G16" s="214"/>
      <c r="H16" s="214"/>
      <c r="I16" s="214"/>
      <c r="J16" s="214"/>
      <c r="K16" s="214"/>
      <c r="L16" s="214"/>
      <c r="M16" s="356"/>
      <c r="N16" s="214"/>
    </row>
    <row r="17" spans="1:14" ht="15">
      <c r="A17" s="215" t="s">
        <v>410</v>
      </c>
      <c r="B17" s="216" t="s">
        <v>73</v>
      </c>
      <c r="C17" s="217">
        <f>SUM(C6:C16)</f>
        <v>0</v>
      </c>
      <c r="D17" s="217">
        <f>SUM(D6:D16)</f>
        <v>0</v>
      </c>
      <c r="E17" s="214">
        <f t="shared" si="0"/>
        <v>0</v>
      </c>
      <c r="F17" s="221"/>
      <c r="G17" s="221"/>
      <c r="H17" s="221"/>
      <c r="I17" s="221"/>
      <c r="J17" s="217">
        <f>SUM(J6:J16)</f>
        <v>0</v>
      </c>
      <c r="K17" s="217">
        <f>SUM(K6:K16)</f>
        <v>0</v>
      </c>
      <c r="L17" s="217">
        <f>IF(D17=0,0,(L6*D6+L7*D7+L8*D8+L9*D9+L10*D10+L11*D11+L12*D12+L13*D13+L14*D14+L15*D15+L16*D16)/D17)</f>
        <v>0</v>
      </c>
      <c r="M17" s="217">
        <f>IF(D17=0,0,(M6*D6+M7*D7+M8*D8+M9*D9+M10*D10+M11*D11+M12*D12+M13*D13+M14*D14+M15*D15+M16*D16)/D17)</f>
        <v>0</v>
      </c>
      <c r="N17" s="217">
        <f>SUM(N6:N16)</f>
        <v>0</v>
      </c>
    </row>
    <row r="18" spans="1:14" ht="15">
      <c r="A18" s="38"/>
      <c r="B18" s="38"/>
      <c r="C18" s="38"/>
      <c r="D18" s="38"/>
      <c r="E18" s="67"/>
      <c r="F18" s="38"/>
      <c r="G18" s="38"/>
      <c r="H18" s="38"/>
      <c r="I18" s="38"/>
      <c r="J18" s="38"/>
      <c r="K18" s="38"/>
      <c r="L18" s="67"/>
      <c r="M18" s="67"/>
      <c r="N18" s="38"/>
    </row>
    <row r="19" spans="1:14" ht="15">
      <c r="A19" s="38"/>
      <c r="B19" s="38"/>
      <c r="C19" s="38"/>
      <c r="D19" s="38"/>
      <c r="E19" s="67"/>
      <c r="F19" s="38"/>
      <c r="G19" s="38"/>
      <c r="H19" s="38"/>
      <c r="I19" s="38"/>
      <c r="J19" s="38"/>
      <c r="K19" s="38"/>
      <c r="L19" s="67"/>
      <c r="M19" s="67"/>
      <c r="N19" s="38"/>
    </row>
    <row r="20" spans="1:14" ht="15">
      <c r="A20" s="38"/>
      <c r="B20" s="38" t="s">
        <v>200</v>
      </c>
      <c r="C20" s="38"/>
      <c r="D20" s="38"/>
      <c r="E20" s="38"/>
      <c r="F20" s="38"/>
      <c r="G20" s="38"/>
      <c r="H20" s="38"/>
      <c r="I20" s="38"/>
      <c r="J20" s="38"/>
      <c r="K20" s="38"/>
      <c r="L20" s="67"/>
      <c r="M20" s="67"/>
      <c r="N20" s="38"/>
    </row>
    <row r="21" spans="1:14" ht="15">
      <c r="A21" s="38"/>
      <c r="B21" s="38"/>
      <c r="C21" s="38"/>
      <c r="D21" s="38" t="s">
        <v>194</v>
      </c>
      <c r="E21" s="38" t="s">
        <v>195</v>
      </c>
      <c r="F21" s="38"/>
      <c r="G21" s="38"/>
      <c r="H21" s="38"/>
      <c r="I21" s="38"/>
      <c r="J21" s="38"/>
      <c r="K21" s="38"/>
      <c r="L21" s="67"/>
      <c r="M21" s="67"/>
      <c r="N21" s="38"/>
    </row>
    <row r="22" spans="1:14" ht="15">
      <c r="A22" s="38"/>
      <c r="B22" s="38"/>
      <c r="C22" s="38"/>
      <c r="D22" s="38" t="s">
        <v>196</v>
      </c>
      <c r="E22" s="38" t="s">
        <v>197</v>
      </c>
      <c r="F22" s="38"/>
      <c r="G22" s="38"/>
      <c r="H22" s="38"/>
      <c r="I22" s="38"/>
      <c r="J22" s="38"/>
      <c r="K22" s="38"/>
      <c r="L22" s="67"/>
      <c r="M22" s="67"/>
      <c r="N22" s="38"/>
    </row>
    <row r="23" spans="1:14" ht="15">
      <c r="A23" s="38"/>
      <c r="B23" s="38" t="s">
        <v>201</v>
      </c>
      <c r="C23" s="38"/>
      <c r="D23" s="38"/>
      <c r="E23" s="38"/>
      <c r="F23" s="38"/>
      <c r="G23" s="38"/>
      <c r="H23" s="38"/>
      <c r="I23" s="38"/>
      <c r="J23" s="38"/>
      <c r="K23" s="38"/>
      <c r="L23" s="67"/>
      <c r="M23" s="67"/>
      <c r="N23" s="38"/>
    </row>
    <row r="24" spans="1:14" ht="15">
      <c r="A24" s="38"/>
      <c r="B24" s="38"/>
      <c r="C24" s="38"/>
      <c r="D24" s="38" t="s">
        <v>194</v>
      </c>
      <c r="E24" s="38" t="s">
        <v>195</v>
      </c>
      <c r="F24" s="38"/>
      <c r="G24" s="38"/>
      <c r="H24" s="38"/>
      <c r="I24" s="38"/>
      <c r="J24" s="38"/>
      <c r="K24" s="38"/>
      <c r="L24" s="67"/>
      <c r="M24" s="67"/>
      <c r="N24" s="38"/>
    </row>
    <row r="25" spans="1:14" ht="15">
      <c r="A25" s="38"/>
      <c r="B25" s="38"/>
      <c r="C25" s="38" t="s">
        <v>198</v>
      </c>
      <c r="D25" s="38" t="s">
        <v>196</v>
      </c>
      <c r="E25" s="38" t="s">
        <v>197</v>
      </c>
      <c r="F25" s="38"/>
      <c r="G25" s="38"/>
      <c r="H25" s="38"/>
      <c r="I25" s="38"/>
      <c r="J25" s="38"/>
      <c r="K25" s="38"/>
      <c r="L25" s="67"/>
      <c r="M25" s="67"/>
      <c r="N25" s="38"/>
    </row>
  </sheetData>
  <sheetProtection password="C7AC" sheet="1"/>
  <dataValidations count="1">
    <dataValidation type="decimal" operator="greaterThanOrEqual" allowBlank="1" showInputMessage="1" showErrorMessage="1" sqref="M6:M16 E6:E17">
      <formula1>0</formula1>
    </dataValidation>
  </dataValidations>
  <printOptions/>
  <pageMargins left="0.75" right="0.75" top="1" bottom="1" header="0.5" footer="0.5"/>
  <pageSetup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80" zoomScaleSheetLayoutView="80" zoomScalePageLayoutView="0" workbookViewId="0" topLeftCell="A1">
      <selection activeCell="E6" sqref="E6:E17"/>
    </sheetView>
  </sheetViews>
  <sheetFormatPr defaultColWidth="9.140625" defaultRowHeight="15"/>
  <cols>
    <col min="1" max="1" width="3.7109375" style="0" customWidth="1"/>
    <col min="2" max="2" width="37.140625" style="0" customWidth="1"/>
    <col min="3" max="13" width="10.7109375" style="0" customWidth="1"/>
  </cols>
  <sheetData>
    <row r="1" spans="1:14" ht="15">
      <c r="A1" s="38"/>
      <c r="B1" s="38"/>
      <c r="C1" s="220"/>
      <c r="D1" s="3"/>
      <c r="E1" s="14"/>
      <c r="F1" s="14"/>
      <c r="G1" s="3"/>
      <c r="H1" s="14"/>
      <c r="I1" s="14"/>
      <c r="J1" s="14"/>
      <c r="K1" s="14"/>
      <c r="L1" s="67"/>
      <c r="M1" s="67"/>
      <c r="N1" s="38"/>
    </row>
    <row r="2" spans="1:14" ht="15.75">
      <c r="A2" s="38"/>
      <c r="B2" s="219" t="s">
        <v>302</v>
      </c>
      <c r="C2" s="38"/>
      <c r="D2" s="38"/>
      <c r="E2" s="67"/>
      <c r="F2" s="38"/>
      <c r="G2" s="38"/>
      <c r="H2" s="38"/>
      <c r="I2" s="38"/>
      <c r="J2" s="38"/>
      <c r="K2" s="38"/>
      <c r="L2" s="67"/>
      <c r="M2" s="67"/>
      <c r="N2" s="38"/>
    </row>
    <row r="3" spans="1:14" ht="15">
      <c r="A3" s="38"/>
      <c r="B3" s="199" t="s">
        <v>378</v>
      </c>
      <c r="C3" s="41"/>
      <c r="D3" s="41"/>
      <c r="E3" s="41"/>
      <c r="F3" s="41"/>
      <c r="G3" s="41"/>
      <c r="H3" s="42"/>
      <c r="I3" s="41"/>
      <c r="J3" s="222"/>
      <c r="K3" s="41"/>
      <c r="L3" s="68"/>
      <c r="M3" s="68"/>
      <c r="N3" s="38"/>
    </row>
    <row r="4" spans="1:14" ht="15">
      <c r="A4" s="38"/>
      <c r="B4" s="41" t="s">
        <v>17</v>
      </c>
      <c r="C4" s="41"/>
      <c r="D4" s="41"/>
      <c r="E4" s="68"/>
      <c r="F4" s="41"/>
      <c r="G4" s="41"/>
      <c r="H4" s="41"/>
      <c r="I4" s="41"/>
      <c r="J4" s="41"/>
      <c r="K4" s="41"/>
      <c r="L4" s="68"/>
      <c r="M4" s="68"/>
      <c r="N4" s="38" t="s">
        <v>318</v>
      </c>
    </row>
    <row r="5" spans="1:14" ht="89.25">
      <c r="A5" s="134" t="s">
        <v>151</v>
      </c>
      <c r="B5" s="135" t="s">
        <v>232</v>
      </c>
      <c r="C5" s="135" t="s">
        <v>62</v>
      </c>
      <c r="D5" s="135" t="s">
        <v>63</v>
      </c>
      <c r="E5" s="218" t="s">
        <v>379</v>
      </c>
      <c r="F5" s="135" t="s">
        <v>227</v>
      </c>
      <c r="G5" s="135" t="s">
        <v>228</v>
      </c>
      <c r="H5" s="135" t="s">
        <v>229</v>
      </c>
      <c r="I5" s="135" t="s">
        <v>230</v>
      </c>
      <c r="J5" s="135" t="s">
        <v>64</v>
      </c>
      <c r="K5" s="135" t="s">
        <v>65</v>
      </c>
      <c r="L5" s="392" t="s">
        <v>381</v>
      </c>
      <c r="M5" s="387" t="s">
        <v>456</v>
      </c>
      <c r="N5" s="135" t="s">
        <v>294</v>
      </c>
    </row>
    <row r="6" spans="1:14" ht="15">
      <c r="A6" s="120" t="s">
        <v>399</v>
      </c>
      <c r="B6" s="69" t="s">
        <v>66</v>
      </c>
      <c r="C6" s="214"/>
      <c r="D6" s="214"/>
      <c r="E6" s="214">
        <f>IF($D$17=0,0,D6/D$17)</f>
        <v>0</v>
      </c>
      <c r="F6" s="214"/>
      <c r="G6" s="214"/>
      <c r="H6" s="214"/>
      <c r="I6" s="214"/>
      <c r="J6" s="214"/>
      <c r="K6" s="214"/>
      <c r="L6" s="214"/>
      <c r="M6" s="356"/>
      <c r="N6" s="214"/>
    </row>
    <row r="7" spans="1:14" ht="15">
      <c r="A7" s="120" t="s">
        <v>400</v>
      </c>
      <c r="B7" s="69" t="s">
        <v>67</v>
      </c>
      <c r="C7" s="214"/>
      <c r="D7" s="214"/>
      <c r="E7" s="214">
        <f aca="true" t="shared" si="0" ref="E7:E17">IF($D$17=0,0,D7/D$17)</f>
        <v>0</v>
      </c>
      <c r="F7" s="214"/>
      <c r="G7" s="214"/>
      <c r="H7" s="214"/>
      <c r="I7" s="214"/>
      <c r="J7" s="214"/>
      <c r="K7" s="214"/>
      <c r="L7" s="214"/>
      <c r="M7" s="356"/>
      <c r="N7" s="214"/>
    </row>
    <row r="8" spans="1:14" ht="15">
      <c r="A8" s="120" t="s">
        <v>401</v>
      </c>
      <c r="B8" s="69" t="s">
        <v>68</v>
      </c>
      <c r="C8" s="214"/>
      <c r="D8" s="214"/>
      <c r="E8" s="214">
        <f t="shared" si="0"/>
        <v>0</v>
      </c>
      <c r="F8" s="214"/>
      <c r="G8" s="214"/>
      <c r="H8" s="214"/>
      <c r="I8" s="214"/>
      <c r="J8" s="214"/>
      <c r="K8" s="214"/>
      <c r="L8" s="214"/>
      <c r="M8" s="356"/>
      <c r="N8" s="214"/>
    </row>
    <row r="9" spans="1:14" ht="15">
      <c r="A9" s="120" t="s">
        <v>402</v>
      </c>
      <c r="B9" s="69" t="s">
        <v>69</v>
      </c>
      <c r="C9" s="214"/>
      <c r="D9" s="214"/>
      <c r="E9" s="214">
        <f t="shared" si="0"/>
        <v>0</v>
      </c>
      <c r="F9" s="214"/>
      <c r="G9" s="214"/>
      <c r="H9" s="214"/>
      <c r="I9" s="214"/>
      <c r="J9" s="214"/>
      <c r="K9" s="214"/>
      <c r="L9" s="214"/>
      <c r="M9" s="356"/>
      <c r="N9" s="214"/>
    </row>
    <row r="10" spans="1:14" ht="15">
      <c r="A10" s="120" t="s">
        <v>403</v>
      </c>
      <c r="B10" s="69" t="s">
        <v>70</v>
      </c>
      <c r="C10" s="214"/>
      <c r="D10" s="214"/>
      <c r="E10" s="214">
        <f t="shared" si="0"/>
        <v>0</v>
      </c>
      <c r="F10" s="214"/>
      <c r="G10" s="214"/>
      <c r="H10" s="214"/>
      <c r="I10" s="214"/>
      <c r="J10" s="214"/>
      <c r="K10" s="214"/>
      <c r="L10" s="214"/>
      <c r="M10" s="356"/>
      <c r="N10" s="214"/>
    </row>
    <row r="11" spans="1:14" ht="15">
      <c r="A11" s="120" t="s">
        <v>404</v>
      </c>
      <c r="B11" s="69" t="s">
        <v>71</v>
      </c>
      <c r="C11" s="214"/>
      <c r="D11" s="214"/>
      <c r="E11" s="214">
        <f t="shared" si="0"/>
        <v>0</v>
      </c>
      <c r="F11" s="214"/>
      <c r="G11" s="214"/>
      <c r="H11" s="214"/>
      <c r="I11" s="214"/>
      <c r="J11" s="214"/>
      <c r="K11" s="214"/>
      <c r="L11" s="214"/>
      <c r="M11" s="356"/>
      <c r="N11" s="214"/>
    </row>
    <row r="12" spans="1:14" ht="15">
      <c r="A12" s="120" t="s">
        <v>405</v>
      </c>
      <c r="B12" s="69" t="s">
        <v>72</v>
      </c>
      <c r="C12" s="214"/>
      <c r="D12" s="214"/>
      <c r="E12" s="214">
        <f t="shared" si="0"/>
        <v>0</v>
      </c>
      <c r="F12" s="214"/>
      <c r="G12" s="214"/>
      <c r="H12" s="214"/>
      <c r="I12" s="214"/>
      <c r="J12" s="214"/>
      <c r="K12" s="214"/>
      <c r="L12" s="214"/>
      <c r="M12" s="356"/>
      <c r="N12" s="214"/>
    </row>
    <row r="13" spans="1:14" ht="26.25">
      <c r="A13" s="120" t="s">
        <v>406</v>
      </c>
      <c r="B13" s="119" t="s">
        <v>380</v>
      </c>
      <c r="C13" s="214"/>
      <c r="D13" s="214"/>
      <c r="E13" s="214">
        <f t="shared" si="0"/>
        <v>0</v>
      </c>
      <c r="F13" s="214"/>
      <c r="G13" s="214"/>
      <c r="H13" s="214"/>
      <c r="I13" s="214"/>
      <c r="J13" s="214"/>
      <c r="K13" s="214"/>
      <c r="L13" s="214"/>
      <c r="M13" s="356"/>
      <c r="N13" s="214"/>
    </row>
    <row r="14" spans="1:14" ht="15">
      <c r="A14" s="120" t="s">
        <v>407</v>
      </c>
      <c r="B14" s="69" t="s">
        <v>225</v>
      </c>
      <c r="C14" s="214"/>
      <c r="D14" s="214"/>
      <c r="E14" s="214">
        <f t="shared" si="0"/>
        <v>0</v>
      </c>
      <c r="F14" s="214"/>
      <c r="G14" s="214"/>
      <c r="H14" s="214"/>
      <c r="I14" s="214"/>
      <c r="J14" s="214"/>
      <c r="K14" s="214"/>
      <c r="L14" s="214"/>
      <c r="M14" s="356"/>
      <c r="N14" s="214"/>
    </row>
    <row r="15" spans="1:14" ht="15">
      <c r="A15" s="120" t="s">
        <v>408</v>
      </c>
      <c r="B15" s="69" t="s">
        <v>464</v>
      </c>
      <c r="C15" s="214"/>
      <c r="D15" s="214"/>
      <c r="E15" s="214">
        <f t="shared" si="0"/>
        <v>0</v>
      </c>
      <c r="F15" s="214"/>
      <c r="G15" s="214"/>
      <c r="H15" s="214"/>
      <c r="I15" s="214"/>
      <c r="J15" s="214"/>
      <c r="K15" s="214"/>
      <c r="L15" s="214"/>
      <c r="M15" s="356"/>
      <c r="N15" s="214"/>
    </row>
    <row r="16" spans="1:14" ht="15">
      <c r="A16" s="120" t="s">
        <v>409</v>
      </c>
      <c r="B16" s="69" t="s">
        <v>226</v>
      </c>
      <c r="C16" s="214"/>
      <c r="D16" s="214"/>
      <c r="E16" s="214">
        <f t="shared" si="0"/>
        <v>0</v>
      </c>
      <c r="F16" s="214"/>
      <c r="G16" s="214"/>
      <c r="H16" s="214"/>
      <c r="I16" s="214"/>
      <c r="J16" s="214"/>
      <c r="K16" s="214"/>
      <c r="L16" s="214"/>
      <c r="M16" s="356"/>
      <c r="N16" s="214"/>
    </row>
    <row r="17" spans="1:14" ht="15">
      <c r="A17" s="215" t="s">
        <v>410</v>
      </c>
      <c r="B17" s="216" t="s">
        <v>73</v>
      </c>
      <c r="C17" s="217">
        <f>SUM(C6:C16)</f>
        <v>0</v>
      </c>
      <c r="D17" s="217">
        <f>SUM(D6:D16)</f>
        <v>0</v>
      </c>
      <c r="E17" s="214">
        <f t="shared" si="0"/>
        <v>0</v>
      </c>
      <c r="F17" s="221"/>
      <c r="G17" s="221"/>
      <c r="H17" s="221"/>
      <c r="I17" s="221"/>
      <c r="J17" s="217">
        <f>SUM(J6:J16)</f>
        <v>0</v>
      </c>
      <c r="K17" s="217">
        <f>SUM(K6:K16)</f>
        <v>0</v>
      </c>
      <c r="L17" s="217">
        <f>IF(D17=0,0,(L6*D6+L7*D7+L8*D8+L9*D9+L10*D10+L11*D11+L12*D12+L13*D13+L14*D14+L15*D15+L16*D16)/D17)</f>
        <v>0</v>
      </c>
      <c r="M17" s="217">
        <f>IF(D17=0,0,(M6*D6+M7*D7+M8*D8+M9*D9+M10*D10+M11*D11+M12*D12+M13*D13+M14*D14+M15*D15+M16*D16)/D17)</f>
        <v>0</v>
      </c>
      <c r="N17" s="217">
        <f>SUM(N6:N16)</f>
        <v>0</v>
      </c>
    </row>
    <row r="18" spans="1:14" ht="15">
      <c r="A18" s="38"/>
      <c r="B18" s="38"/>
      <c r="C18" s="38"/>
      <c r="D18" s="38"/>
      <c r="E18" s="67"/>
      <c r="F18" s="38"/>
      <c r="G18" s="38"/>
      <c r="H18" s="38"/>
      <c r="I18" s="38"/>
      <c r="J18" s="38"/>
      <c r="K18" s="38"/>
      <c r="L18" s="67"/>
      <c r="M18" s="67"/>
      <c r="N18" s="38"/>
    </row>
    <row r="19" spans="1:14" ht="15">
      <c r="A19" s="38"/>
      <c r="B19" s="38"/>
      <c r="C19" s="38"/>
      <c r="D19" s="38"/>
      <c r="E19" s="67"/>
      <c r="F19" s="38"/>
      <c r="G19" s="38"/>
      <c r="H19" s="38"/>
      <c r="I19" s="38"/>
      <c r="J19" s="38"/>
      <c r="K19" s="38"/>
      <c r="L19" s="67"/>
      <c r="M19" s="67"/>
      <c r="N19" s="38"/>
    </row>
    <row r="20" spans="1:14" ht="15">
      <c r="A20" s="38"/>
      <c r="B20" s="38" t="s">
        <v>200</v>
      </c>
      <c r="C20" s="38"/>
      <c r="D20" s="38"/>
      <c r="E20" s="38"/>
      <c r="F20" s="38"/>
      <c r="G20" s="38"/>
      <c r="H20" s="38"/>
      <c r="I20" s="38"/>
      <c r="J20" s="38"/>
      <c r="K20" s="38"/>
      <c r="L20" s="67"/>
      <c r="M20" s="67"/>
      <c r="N20" s="38"/>
    </row>
    <row r="21" spans="1:14" ht="15">
      <c r="A21" s="38"/>
      <c r="B21" s="38"/>
      <c r="C21" s="38"/>
      <c r="D21" s="38" t="s">
        <v>194</v>
      </c>
      <c r="E21" s="38" t="s">
        <v>195</v>
      </c>
      <c r="F21" s="38"/>
      <c r="G21" s="38"/>
      <c r="H21" s="38"/>
      <c r="I21" s="38"/>
      <c r="J21" s="38"/>
      <c r="K21" s="38"/>
      <c r="L21" s="67"/>
      <c r="M21" s="67"/>
      <c r="N21" s="38"/>
    </row>
    <row r="22" spans="1:14" ht="15">
      <c r="A22" s="38"/>
      <c r="B22" s="38"/>
      <c r="C22" s="38"/>
      <c r="D22" s="38" t="s">
        <v>196</v>
      </c>
      <c r="E22" s="38" t="s">
        <v>197</v>
      </c>
      <c r="F22" s="38"/>
      <c r="G22" s="38"/>
      <c r="H22" s="38"/>
      <c r="I22" s="38"/>
      <c r="J22" s="38"/>
      <c r="K22" s="38"/>
      <c r="L22" s="67"/>
      <c r="M22" s="67"/>
      <c r="N22" s="38"/>
    </row>
    <row r="23" spans="1:14" ht="15">
      <c r="A23" s="38"/>
      <c r="B23" s="38" t="s">
        <v>201</v>
      </c>
      <c r="C23" s="38"/>
      <c r="D23" s="38"/>
      <c r="E23" s="38"/>
      <c r="F23" s="38"/>
      <c r="G23" s="38"/>
      <c r="H23" s="38"/>
      <c r="I23" s="38"/>
      <c r="J23" s="38"/>
      <c r="K23" s="38"/>
      <c r="L23" s="67"/>
      <c r="M23" s="67"/>
      <c r="N23" s="38"/>
    </row>
    <row r="24" spans="1:14" ht="15">
      <c r="A24" s="38"/>
      <c r="B24" s="38"/>
      <c r="C24" s="38"/>
      <c r="D24" s="38" t="s">
        <v>194</v>
      </c>
      <c r="E24" s="38" t="s">
        <v>195</v>
      </c>
      <c r="F24" s="38"/>
      <c r="G24" s="38"/>
      <c r="H24" s="38"/>
      <c r="I24" s="38"/>
      <c r="J24" s="38"/>
      <c r="K24" s="38"/>
      <c r="L24" s="67"/>
      <c r="M24" s="67"/>
      <c r="N24" s="38"/>
    </row>
    <row r="25" spans="1:14" ht="15">
      <c r="A25" s="38"/>
      <c r="B25" s="38"/>
      <c r="C25" s="38" t="s">
        <v>198</v>
      </c>
      <c r="D25" s="38" t="s">
        <v>196</v>
      </c>
      <c r="E25" s="38" t="s">
        <v>197</v>
      </c>
      <c r="F25" s="38"/>
      <c r="G25" s="38"/>
      <c r="H25" s="38"/>
      <c r="I25" s="38"/>
      <c r="J25" s="38"/>
      <c r="K25" s="38"/>
      <c r="L25" s="67"/>
      <c r="M25" s="67"/>
      <c r="N25" s="38"/>
    </row>
  </sheetData>
  <sheetProtection password="C7AC" sheet="1"/>
  <dataValidations count="1">
    <dataValidation type="decimal" operator="greaterThanOrEqual" allowBlank="1" showInputMessage="1" showErrorMessage="1" sqref="M6:M16 E6:E17">
      <formula1>0</formula1>
    </dataValidation>
  </dataValidations>
  <printOptions/>
  <pageMargins left="0.75" right="0.75" top="1" bottom="1" header="0.5" footer="0.5"/>
  <pageSetup horizontalDpi="600" verticalDpi="600" orientation="landscape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3.7109375" style="0" customWidth="1"/>
    <col min="2" max="2" width="37.140625" style="0" customWidth="1"/>
    <col min="3" max="13" width="10.7109375" style="0" customWidth="1"/>
  </cols>
  <sheetData>
    <row r="1" spans="1:14" ht="15">
      <c r="A1" s="38"/>
      <c r="B1" s="38"/>
      <c r="C1" s="220"/>
      <c r="D1" s="3"/>
      <c r="E1" s="14"/>
      <c r="F1" s="14"/>
      <c r="G1" s="3"/>
      <c r="H1" s="14"/>
      <c r="I1" s="14"/>
      <c r="J1" s="14"/>
      <c r="K1" s="14"/>
      <c r="L1" s="67"/>
      <c r="M1" s="67"/>
      <c r="N1" s="38"/>
    </row>
    <row r="2" spans="1:14" ht="15.75">
      <c r="A2" s="38"/>
      <c r="B2" s="219" t="s">
        <v>302</v>
      </c>
      <c r="C2" s="38"/>
      <c r="D2" s="38"/>
      <c r="E2" s="67"/>
      <c r="F2" s="38"/>
      <c r="G2" s="38"/>
      <c r="H2" s="38"/>
      <c r="I2" s="38"/>
      <c r="J2" s="38"/>
      <c r="K2" s="38"/>
      <c r="L2" s="67"/>
      <c r="M2" s="67"/>
      <c r="N2" s="38"/>
    </row>
    <row r="3" spans="1:14" ht="15">
      <c r="A3" s="38"/>
      <c r="B3" s="199" t="s">
        <v>378</v>
      </c>
      <c r="C3" s="41"/>
      <c r="D3" s="41"/>
      <c r="E3" s="41"/>
      <c r="F3" s="41"/>
      <c r="G3" s="41"/>
      <c r="H3" s="42"/>
      <c r="I3" s="41"/>
      <c r="J3" s="222"/>
      <c r="K3" s="41"/>
      <c r="L3" s="68"/>
      <c r="M3" s="68"/>
      <c r="N3" s="38"/>
    </row>
    <row r="4" spans="1:14" ht="15">
      <c r="A4" s="38"/>
      <c r="B4" s="41" t="s">
        <v>18</v>
      </c>
      <c r="C4" s="41"/>
      <c r="D4" s="41"/>
      <c r="E4" s="68"/>
      <c r="F4" s="41"/>
      <c r="G4" s="41"/>
      <c r="H4" s="41"/>
      <c r="I4" s="41"/>
      <c r="J4" s="41"/>
      <c r="K4" s="41"/>
      <c r="L4" s="68"/>
      <c r="M4" s="68"/>
      <c r="N4" s="38" t="s">
        <v>318</v>
      </c>
    </row>
    <row r="5" spans="1:14" ht="89.25">
      <c r="A5" s="134" t="s">
        <v>151</v>
      </c>
      <c r="B5" s="135" t="s">
        <v>232</v>
      </c>
      <c r="C5" s="135" t="s">
        <v>62</v>
      </c>
      <c r="D5" s="135" t="s">
        <v>63</v>
      </c>
      <c r="E5" s="218" t="s">
        <v>379</v>
      </c>
      <c r="F5" s="135" t="s">
        <v>227</v>
      </c>
      <c r="G5" s="135" t="s">
        <v>228</v>
      </c>
      <c r="H5" s="135" t="s">
        <v>229</v>
      </c>
      <c r="I5" s="135" t="s">
        <v>230</v>
      </c>
      <c r="J5" s="135" t="s">
        <v>64</v>
      </c>
      <c r="K5" s="135" t="s">
        <v>65</v>
      </c>
      <c r="L5" s="392" t="s">
        <v>381</v>
      </c>
      <c r="M5" s="387" t="s">
        <v>456</v>
      </c>
      <c r="N5" s="135" t="s">
        <v>294</v>
      </c>
    </row>
    <row r="6" spans="1:14" ht="15">
      <c r="A6" s="120" t="s">
        <v>399</v>
      </c>
      <c r="B6" s="69" t="s">
        <v>66</v>
      </c>
      <c r="C6" s="214"/>
      <c r="D6" s="214"/>
      <c r="E6" s="214">
        <f>IF($D$17=0,0,D6/D$17)</f>
        <v>0</v>
      </c>
      <c r="F6" s="214"/>
      <c r="G6" s="214"/>
      <c r="H6" s="214"/>
      <c r="I6" s="214"/>
      <c r="J6" s="214"/>
      <c r="K6" s="214"/>
      <c r="L6" s="214"/>
      <c r="M6" s="356"/>
      <c r="N6" s="214"/>
    </row>
    <row r="7" spans="1:14" ht="15">
      <c r="A7" s="120" t="s">
        <v>400</v>
      </c>
      <c r="B7" s="69" t="s">
        <v>67</v>
      </c>
      <c r="C7" s="214"/>
      <c r="D7" s="214"/>
      <c r="E7" s="214">
        <f aca="true" t="shared" si="0" ref="E7:E17">IF($D$17=0,0,D7/D$17)</f>
        <v>0</v>
      </c>
      <c r="F7" s="214"/>
      <c r="G7" s="214"/>
      <c r="H7" s="214"/>
      <c r="I7" s="214"/>
      <c r="J7" s="214"/>
      <c r="K7" s="214"/>
      <c r="L7" s="214"/>
      <c r="M7" s="356"/>
      <c r="N7" s="214"/>
    </row>
    <row r="8" spans="1:14" ht="15">
      <c r="A8" s="120" t="s">
        <v>401</v>
      </c>
      <c r="B8" s="69" t="s">
        <v>68</v>
      </c>
      <c r="C8" s="214"/>
      <c r="D8" s="214"/>
      <c r="E8" s="214">
        <f t="shared" si="0"/>
        <v>0</v>
      </c>
      <c r="F8" s="214"/>
      <c r="G8" s="214"/>
      <c r="H8" s="214"/>
      <c r="I8" s="214"/>
      <c r="J8" s="214"/>
      <c r="K8" s="214"/>
      <c r="L8" s="214"/>
      <c r="M8" s="356"/>
      <c r="N8" s="214"/>
    </row>
    <row r="9" spans="1:14" ht="15">
      <c r="A9" s="120" t="s">
        <v>402</v>
      </c>
      <c r="B9" s="69" t="s">
        <v>69</v>
      </c>
      <c r="C9" s="214"/>
      <c r="D9" s="214"/>
      <c r="E9" s="214">
        <f t="shared" si="0"/>
        <v>0</v>
      </c>
      <c r="F9" s="214"/>
      <c r="G9" s="214"/>
      <c r="H9" s="214"/>
      <c r="I9" s="214"/>
      <c r="J9" s="214"/>
      <c r="K9" s="214"/>
      <c r="L9" s="214"/>
      <c r="M9" s="356"/>
      <c r="N9" s="214"/>
    </row>
    <row r="10" spans="1:14" ht="15">
      <c r="A10" s="120" t="s">
        <v>403</v>
      </c>
      <c r="B10" s="69" t="s">
        <v>70</v>
      </c>
      <c r="C10" s="214"/>
      <c r="D10" s="214"/>
      <c r="E10" s="214">
        <f t="shared" si="0"/>
        <v>0</v>
      </c>
      <c r="F10" s="214"/>
      <c r="G10" s="214"/>
      <c r="H10" s="214"/>
      <c r="I10" s="214"/>
      <c r="J10" s="214"/>
      <c r="K10" s="214"/>
      <c r="L10" s="214"/>
      <c r="M10" s="356"/>
      <c r="N10" s="214"/>
    </row>
    <row r="11" spans="1:14" ht="15">
      <c r="A11" s="120" t="s">
        <v>404</v>
      </c>
      <c r="B11" s="69" t="s">
        <v>71</v>
      </c>
      <c r="C11" s="214"/>
      <c r="D11" s="214"/>
      <c r="E11" s="214">
        <f t="shared" si="0"/>
        <v>0</v>
      </c>
      <c r="F11" s="214"/>
      <c r="G11" s="214"/>
      <c r="H11" s="214"/>
      <c r="I11" s="214"/>
      <c r="J11" s="214"/>
      <c r="K11" s="214"/>
      <c r="L11" s="214"/>
      <c r="M11" s="356"/>
      <c r="N11" s="214"/>
    </row>
    <row r="12" spans="1:14" ht="15">
      <c r="A12" s="120" t="s">
        <v>405</v>
      </c>
      <c r="B12" s="69" t="s">
        <v>72</v>
      </c>
      <c r="C12" s="214"/>
      <c r="D12" s="214"/>
      <c r="E12" s="214">
        <f t="shared" si="0"/>
        <v>0</v>
      </c>
      <c r="F12" s="214"/>
      <c r="G12" s="214"/>
      <c r="H12" s="214"/>
      <c r="I12" s="214"/>
      <c r="J12" s="214"/>
      <c r="K12" s="214"/>
      <c r="L12" s="214"/>
      <c r="M12" s="356"/>
      <c r="N12" s="214"/>
    </row>
    <row r="13" spans="1:14" ht="26.25">
      <c r="A13" s="120" t="s">
        <v>406</v>
      </c>
      <c r="B13" s="119" t="s">
        <v>380</v>
      </c>
      <c r="C13" s="214"/>
      <c r="D13" s="214"/>
      <c r="E13" s="214">
        <f t="shared" si="0"/>
        <v>0</v>
      </c>
      <c r="F13" s="214"/>
      <c r="G13" s="214"/>
      <c r="H13" s="214"/>
      <c r="I13" s="214"/>
      <c r="J13" s="214"/>
      <c r="K13" s="214"/>
      <c r="L13" s="214"/>
      <c r="M13" s="356"/>
      <c r="N13" s="214"/>
    </row>
    <row r="14" spans="1:14" ht="15">
      <c r="A14" s="120" t="s">
        <v>407</v>
      </c>
      <c r="B14" s="69" t="s">
        <v>225</v>
      </c>
      <c r="C14" s="214"/>
      <c r="D14" s="214"/>
      <c r="E14" s="214">
        <f t="shared" si="0"/>
        <v>0</v>
      </c>
      <c r="F14" s="214"/>
      <c r="G14" s="214"/>
      <c r="H14" s="214"/>
      <c r="I14" s="214"/>
      <c r="J14" s="214"/>
      <c r="K14" s="214"/>
      <c r="L14" s="214"/>
      <c r="M14" s="356"/>
      <c r="N14" s="214"/>
    </row>
    <row r="15" spans="1:14" ht="15">
      <c r="A15" s="120" t="s">
        <v>408</v>
      </c>
      <c r="B15" s="69" t="s">
        <v>464</v>
      </c>
      <c r="C15" s="214"/>
      <c r="D15" s="214"/>
      <c r="E15" s="214">
        <f t="shared" si="0"/>
        <v>0</v>
      </c>
      <c r="F15" s="214"/>
      <c r="G15" s="214"/>
      <c r="H15" s="214"/>
      <c r="I15" s="214"/>
      <c r="J15" s="214"/>
      <c r="K15" s="214"/>
      <c r="L15" s="214"/>
      <c r="M15" s="356"/>
      <c r="N15" s="214"/>
    </row>
    <row r="16" spans="1:14" ht="15">
      <c r="A16" s="120" t="s">
        <v>409</v>
      </c>
      <c r="B16" s="69" t="s">
        <v>226</v>
      </c>
      <c r="C16" s="214"/>
      <c r="D16" s="214"/>
      <c r="E16" s="214">
        <f t="shared" si="0"/>
        <v>0</v>
      </c>
      <c r="F16" s="214"/>
      <c r="G16" s="214"/>
      <c r="H16" s="214"/>
      <c r="I16" s="214"/>
      <c r="J16" s="214"/>
      <c r="K16" s="214"/>
      <c r="L16" s="214"/>
      <c r="M16" s="356"/>
      <c r="N16" s="214"/>
    </row>
    <row r="17" spans="1:14" ht="15">
      <c r="A17" s="215" t="s">
        <v>410</v>
      </c>
      <c r="B17" s="216" t="s">
        <v>73</v>
      </c>
      <c r="C17" s="217">
        <f>SUM(C6:C16)</f>
        <v>0</v>
      </c>
      <c r="D17" s="217">
        <f>SUM(D6:D16)</f>
        <v>0</v>
      </c>
      <c r="E17" s="214">
        <f t="shared" si="0"/>
        <v>0</v>
      </c>
      <c r="F17" s="221"/>
      <c r="G17" s="221"/>
      <c r="H17" s="221"/>
      <c r="I17" s="221"/>
      <c r="J17" s="217">
        <f>SUM(J6:J16)</f>
        <v>0</v>
      </c>
      <c r="K17" s="217">
        <f>SUM(K6:K16)</f>
        <v>0</v>
      </c>
      <c r="L17" s="217">
        <f>IF(D17=0,0,(L6*D6+L7*D7+L8*D8+L9*D9+L10*D10+L11*D11+L12*D12+L13*D13+L14*D14+L15*D15+L16*D16)/D17)</f>
        <v>0</v>
      </c>
      <c r="M17" s="217">
        <f>IF(D17=0,0,(M6*D6+M7*D7+M8*D8+M9*D9+M10*D10+M11*D11+M12*D12+M13*D13+M14*D14+M15*D15+M16*D16)/D17)</f>
        <v>0</v>
      </c>
      <c r="N17" s="217">
        <f>SUM(N6:N16)</f>
        <v>0</v>
      </c>
    </row>
    <row r="18" spans="1:14" ht="15">
      <c r="A18" s="38"/>
      <c r="B18" s="38"/>
      <c r="C18" s="38"/>
      <c r="D18" s="38"/>
      <c r="E18" s="67"/>
      <c r="F18" s="38"/>
      <c r="G18" s="38"/>
      <c r="H18" s="38"/>
      <c r="I18" s="38"/>
      <c r="J18" s="38"/>
      <c r="K18" s="38"/>
      <c r="L18" s="67"/>
      <c r="M18" s="67"/>
      <c r="N18" s="38"/>
    </row>
    <row r="19" spans="1:14" ht="15">
      <c r="A19" s="38"/>
      <c r="B19" s="38"/>
      <c r="C19" s="38"/>
      <c r="D19" s="38"/>
      <c r="E19" s="67"/>
      <c r="F19" s="38"/>
      <c r="G19" s="38"/>
      <c r="H19" s="38"/>
      <c r="I19" s="38"/>
      <c r="J19" s="38"/>
      <c r="K19" s="38"/>
      <c r="L19" s="67"/>
      <c r="M19" s="67"/>
      <c r="N19" s="38"/>
    </row>
    <row r="20" spans="1:14" ht="15">
      <c r="A20" s="38"/>
      <c r="B20" s="38" t="s">
        <v>200</v>
      </c>
      <c r="C20" s="38"/>
      <c r="D20" s="38"/>
      <c r="E20" s="38"/>
      <c r="F20" s="38"/>
      <c r="G20" s="38"/>
      <c r="H20" s="38"/>
      <c r="I20" s="38"/>
      <c r="J20" s="38"/>
      <c r="K20" s="38"/>
      <c r="L20" s="67"/>
      <c r="M20" s="67"/>
      <c r="N20" s="38"/>
    </row>
    <row r="21" spans="1:14" ht="15">
      <c r="A21" s="38"/>
      <c r="B21" s="38"/>
      <c r="C21" s="38"/>
      <c r="D21" s="38" t="s">
        <v>194</v>
      </c>
      <c r="E21" s="38" t="s">
        <v>195</v>
      </c>
      <c r="F21" s="38"/>
      <c r="G21" s="38"/>
      <c r="H21" s="38"/>
      <c r="I21" s="38"/>
      <c r="J21" s="38"/>
      <c r="K21" s="38"/>
      <c r="L21" s="67"/>
      <c r="M21" s="67"/>
      <c r="N21" s="38"/>
    </row>
    <row r="22" spans="1:14" ht="15">
      <c r="A22" s="38"/>
      <c r="B22" s="38"/>
      <c r="C22" s="38"/>
      <c r="D22" s="38" t="s">
        <v>196</v>
      </c>
      <c r="E22" s="38" t="s">
        <v>197</v>
      </c>
      <c r="F22" s="38"/>
      <c r="G22" s="38"/>
      <c r="H22" s="38"/>
      <c r="I22" s="38"/>
      <c r="J22" s="38"/>
      <c r="K22" s="38"/>
      <c r="L22" s="67"/>
      <c r="M22" s="67"/>
      <c r="N22" s="38"/>
    </row>
    <row r="23" spans="1:14" ht="15">
      <c r="A23" s="38"/>
      <c r="B23" s="38" t="s">
        <v>201</v>
      </c>
      <c r="C23" s="38"/>
      <c r="D23" s="38"/>
      <c r="E23" s="38"/>
      <c r="F23" s="38"/>
      <c r="G23" s="38"/>
      <c r="H23" s="38"/>
      <c r="I23" s="38"/>
      <c r="J23" s="38"/>
      <c r="K23" s="38"/>
      <c r="L23" s="67"/>
      <c r="M23" s="67"/>
      <c r="N23" s="38"/>
    </row>
    <row r="24" spans="1:14" ht="15">
      <c r="A24" s="38"/>
      <c r="B24" s="38"/>
      <c r="C24" s="38"/>
      <c r="D24" s="38" t="s">
        <v>194</v>
      </c>
      <c r="E24" s="38" t="s">
        <v>195</v>
      </c>
      <c r="F24" s="38"/>
      <c r="G24" s="38"/>
      <c r="H24" s="38"/>
      <c r="I24" s="38"/>
      <c r="J24" s="38"/>
      <c r="K24" s="38"/>
      <c r="L24" s="67"/>
      <c r="M24" s="67"/>
      <c r="N24" s="38"/>
    </row>
    <row r="25" spans="1:14" ht="15">
      <c r="A25" s="38"/>
      <c r="B25" s="38"/>
      <c r="C25" s="38" t="s">
        <v>198</v>
      </c>
      <c r="D25" s="38" t="s">
        <v>196</v>
      </c>
      <c r="E25" s="38" t="s">
        <v>197</v>
      </c>
      <c r="F25" s="38"/>
      <c r="G25" s="38"/>
      <c r="H25" s="38"/>
      <c r="I25" s="38"/>
      <c r="J25" s="38"/>
      <c r="K25" s="38"/>
      <c r="L25" s="67"/>
      <c r="M25" s="67"/>
      <c r="N25" s="38"/>
    </row>
  </sheetData>
  <sheetProtection password="C7AC" sheet="1"/>
  <dataValidations count="1">
    <dataValidation type="decimal" operator="greaterThanOrEqual" allowBlank="1" showInputMessage="1" showErrorMessage="1" sqref="M6:M16 E6:E17">
      <formula1>0</formula1>
    </dataValidation>
  </dataValidations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="85" zoomScaleSheetLayoutView="85" zoomScalePageLayoutView="0" workbookViewId="0" topLeftCell="A1">
      <selection activeCell="M42" sqref="M42"/>
    </sheetView>
  </sheetViews>
  <sheetFormatPr defaultColWidth="9.140625" defaultRowHeight="15"/>
  <cols>
    <col min="1" max="1" width="6.28125" style="325" customWidth="1"/>
    <col min="2" max="6" width="9.140625" style="325" customWidth="1"/>
    <col min="7" max="7" width="7.7109375" style="325" customWidth="1"/>
    <col min="8" max="16384" width="9.140625" style="325" customWidth="1"/>
  </cols>
  <sheetData>
    <row r="1" spans="1:10" s="323" customFormat="1" ht="15.75" customHeight="1">
      <c r="A1" s="322"/>
      <c r="B1" s="322"/>
      <c r="C1" s="322"/>
      <c r="D1" s="322"/>
      <c r="E1" s="322"/>
      <c r="F1" s="322"/>
      <c r="G1" s="322"/>
      <c r="H1" s="322"/>
      <c r="I1" s="322"/>
      <c r="J1" s="322"/>
    </row>
    <row r="2" spans="1:10" s="323" customFormat="1" ht="15.75" customHeight="1">
      <c r="A2" s="322"/>
      <c r="B2" s="440" t="s">
        <v>427</v>
      </c>
      <c r="C2" s="440"/>
      <c r="D2" s="440"/>
      <c r="E2" s="440"/>
      <c r="F2" s="440"/>
      <c r="G2" s="440"/>
      <c r="H2" s="440"/>
      <c r="I2" s="440"/>
      <c r="J2" s="440"/>
    </row>
    <row r="3" spans="1:10" ht="12.75">
      <c r="A3" s="324"/>
      <c r="B3" s="440"/>
      <c r="C3" s="440"/>
      <c r="D3" s="440"/>
      <c r="E3" s="440"/>
      <c r="F3" s="440"/>
      <c r="G3" s="440"/>
      <c r="H3" s="440"/>
      <c r="I3" s="440"/>
      <c r="J3" s="440"/>
    </row>
    <row r="4" spans="1:10" ht="12.75">
      <c r="A4" s="447" t="s">
        <v>259</v>
      </c>
      <c r="B4" s="447"/>
      <c r="C4" s="447"/>
      <c r="D4" s="447"/>
      <c r="E4" s="447"/>
      <c r="F4" s="447"/>
      <c r="G4" s="447"/>
      <c r="H4" s="447"/>
      <c r="I4" s="447"/>
      <c r="J4" s="447"/>
    </row>
    <row r="5" spans="1:10" ht="12.75">
      <c r="A5" s="326"/>
      <c r="B5" s="326"/>
      <c r="C5" s="326"/>
      <c r="D5" s="326"/>
      <c r="E5" s="326"/>
      <c r="F5" s="326"/>
      <c r="G5" s="326"/>
      <c r="H5" s="326"/>
      <c r="I5" s="326"/>
      <c r="J5" s="326"/>
    </row>
    <row r="6" spans="1:10" ht="12.75">
      <c r="A6" s="326"/>
      <c r="B6" s="326" t="s">
        <v>104</v>
      </c>
      <c r="C6" s="326"/>
      <c r="D6" s="326" t="s">
        <v>105</v>
      </c>
      <c r="E6" s="326"/>
      <c r="F6" s="326" t="s">
        <v>98</v>
      </c>
      <c r="G6" s="326"/>
      <c r="H6" s="327" t="s">
        <v>106</v>
      </c>
      <c r="I6" s="326"/>
      <c r="J6" s="327" t="s">
        <v>107</v>
      </c>
    </row>
    <row r="7" spans="1:10" ht="12.75">
      <c r="A7" s="326">
        <v>1</v>
      </c>
      <c r="B7" s="328"/>
      <c r="C7" s="324"/>
      <c r="D7" s="328"/>
      <c r="E7" s="324"/>
      <c r="F7" s="328"/>
      <c r="G7" s="324"/>
      <c r="H7" s="328"/>
      <c r="I7" s="324"/>
      <c r="J7" s="328"/>
    </row>
    <row r="8" spans="1:10" ht="12.75">
      <c r="A8" s="326">
        <v>2</v>
      </c>
      <c r="B8" s="329"/>
      <c r="C8" s="324"/>
      <c r="D8" s="329"/>
      <c r="E8" s="324"/>
      <c r="F8" s="329"/>
      <c r="G8" s="324"/>
      <c r="H8" s="329"/>
      <c r="I8" s="324"/>
      <c r="J8" s="329"/>
    </row>
    <row r="9" spans="1:10" ht="12.75">
      <c r="A9" s="326">
        <v>3</v>
      </c>
      <c r="B9" s="329"/>
      <c r="C9" s="324"/>
      <c r="D9" s="329"/>
      <c r="E9" s="324"/>
      <c r="F9" s="329"/>
      <c r="G9" s="324"/>
      <c r="H9" s="329"/>
      <c r="I9" s="324"/>
      <c r="J9" s="329"/>
    </row>
    <row r="10" spans="1:10" ht="12.75">
      <c r="A10" s="326">
        <v>4</v>
      </c>
      <c r="B10" s="329"/>
      <c r="C10" s="324"/>
      <c r="D10" s="329"/>
      <c r="E10" s="324"/>
      <c r="F10" s="329"/>
      <c r="G10" s="324"/>
      <c r="H10" s="329"/>
      <c r="I10" s="324"/>
      <c r="J10" s="329"/>
    </row>
    <row r="11" spans="1:10" ht="12.75">
      <c r="A11" s="326">
        <v>5</v>
      </c>
      <c r="B11" s="329"/>
      <c r="C11" s="324"/>
      <c r="D11" s="329"/>
      <c r="E11" s="324"/>
      <c r="F11" s="329"/>
      <c r="G11" s="324"/>
      <c r="H11" s="329"/>
      <c r="I11" s="324"/>
      <c r="J11" s="329"/>
    </row>
    <row r="12" spans="1:10" ht="12.75">
      <c r="A12" s="326">
        <v>6</v>
      </c>
      <c r="B12" s="330"/>
      <c r="C12" s="324"/>
      <c r="D12" s="329"/>
      <c r="E12" s="324"/>
      <c r="F12" s="329"/>
      <c r="G12" s="324"/>
      <c r="H12" s="329"/>
      <c r="I12" s="324"/>
      <c r="J12" s="330"/>
    </row>
    <row r="13" spans="1:10" ht="12.75">
      <c r="A13" s="326">
        <v>7</v>
      </c>
      <c r="B13" s="329"/>
      <c r="C13" s="324"/>
      <c r="D13" s="329"/>
      <c r="E13" s="324"/>
      <c r="F13" s="329"/>
      <c r="G13" s="324"/>
      <c r="H13" s="329"/>
      <c r="I13" s="324"/>
      <c r="J13" s="329"/>
    </row>
    <row r="14" spans="1:10" ht="12.75">
      <c r="A14" s="326">
        <v>8</v>
      </c>
      <c r="B14" s="330"/>
      <c r="C14" s="324"/>
      <c r="D14" s="329"/>
      <c r="E14" s="324"/>
      <c r="F14" s="329"/>
      <c r="G14" s="324"/>
      <c r="H14" s="329"/>
      <c r="I14" s="324"/>
      <c r="J14" s="329"/>
    </row>
    <row r="15" spans="1:10" ht="12.75">
      <c r="A15" s="326">
        <v>9</v>
      </c>
      <c r="B15" s="329"/>
      <c r="C15" s="324"/>
      <c r="D15" s="329"/>
      <c r="E15" s="324"/>
      <c r="F15" s="329"/>
      <c r="G15" s="324"/>
      <c r="H15" s="329"/>
      <c r="I15" s="324"/>
      <c r="J15" s="329"/>
    </row>
    <row r="16" spans="1:10" ht="12.75">
      <c r="A16" s="326">
        <v>10</v>
      </c>
      <c r="B16" s="328"/>
      <c r="C16" s="324"/>
      <c r="D16" s="329"/>
      <c r="E16" s="324"/>
      <c r="F16" s="329"/>
      <c r="G16" s="324"/>
      <c r="H16" s="329"/>
      <c r="I16" s="324"/>
      <c r="J16" s="329"/>
    </row>
    <row r="17" spans="1:10" ht="12.75">
      <c r="A17" s="326"/>
      <c r="B17" s="324"/>
      <c r="C17" s="324"/>
      <c r="D17" s="324"/>
      <c r="E17" s="324"/>
      <c r="F17" s="324"/>
      <c r="G17" s="324"/>
      <c r="H17" s="331"/>
      <c r="I17" s="324"/>
      <c r="J17" s="324"/>
    </row>
    <row r="18" spans="1:10" ht="12.75">
      <c r="A18" s="447" t="s">
        <v>260</v>
      </c>
      <c r="B18" s="447"/>
      <c r="C18" s="447"/>
      <c r="D18" s="447"/>
      <c r="E18" s="447"/>
      <c r="F18" s="447"/>
      <c r="G18" s="447"/>
      <c r="H18" s="447"/>
      <c r="I18" s="447"/>
      <c r="J18" s="447"/>
    </row>
    <row r="19" spans="1:10" ht="2.25" customHeight="1">
      <c r="A19" s="326"/>
      <c r="B19" s="326"/>
      <c r="C19" s="326"/>
      <c r="D19" s="326"/>
      <c r="E19" s="326"/>
      <c r="F19" s="326"/>
      <c r="G19" s="326"/>
      <c r="H19" s="326"/>
      <c r="I19" s="326"/>
      <c r="J19" s="326"/>
    </row>
    <row r="20" spans="1:10" ht="12.75">
      <c r="A20" s="326"/>
      <c r="B20" s="332" t="s">
        <v>104</v>
      </c>
      <c r="C20" s="326"/>
      <c r="D20" s="445" t="s">
        <v>98</v>
      </c>
      <c r="E20" s="445"/>
      <c r="F20" s="445"/>
      <c r="G20" s="326"/>
      <c r="H20" s="333" t="s">
        <v>106</v>
      </c>
      <c r="I20" s="326"/>
      <c r="J20" s="333" t="s">
        <v>107</v>
      </c>
    </row>
    <row r="21" spans="1:10" ht="12.75">
      <c r="A21" s="326">
        <v>1</v>
      </c>
      <c r="B21" s="328"/>
      <c r="C21" s="324"/>
      <c r="D21" s="446"/>
      <c r="E21" s="446"/>
      <c r="F21" s="446"/>
      <c r="G21" s="324"/>
      <c r="H21" s="328"/>
      <c r="I21" s="324"/>
      <c r="J21" s="328"/>
    </row>
    <row r="22" spans="1:10" ht="12.75">
      <c r="A22" s="326">
        <v>2</v>
      </c>
      <c r="B22" s="329"/>
      <c r="C22" s="324"/>
      <c r="D22" s="443"/>
      <c r="E22" s="443"/>
      <c r="F22" s="443"/>
      <c r="G22" s="324"/>
      <c r="H22" s="329"/>
      <c r="I22" s="324"/>
      <c r="J22" s="329"/>
    </row>
    <row r="23" spans="1:10" ht="12.75">
      <c r="A23" s="326">
        <v>3</v>
      </c>
      <c r="B23" s="330"/>
      <c r="C23" s="324"/>
      <c r="D23" s="443"/>
      <c r="E23" s="443"/>
      <c r="F23" s="443"/>
      <c r="G23" s="324"/>
      <c r="H23" s="329"/>
      <c r="I23" s="324"/>
      <c r="J23" s="329"/>
    </row>
    <row r="24" spans="1:10" ht="12.75">
      <c r="A24" s="326">
        <v>4</v>
      </c>
      <c r="B24" s="329"/>
      <c r="C24" s="324"/>
      <c r="D24" s="444"/>
      <c r="E24" s="444"/>
      <c r="F24" s="444"/>
      <c r="G24" s="324"/>
      <c r="H24" s="329"/>
      <c r="I24" s="324"/>
      <c r="J24" s="329"/>
    </row>
    <row r="25" spans="1:10" ht="12.75">
      <c r="A25" s="326">
        <v>5</v>
      </c>
      <c r="B25" s="329"/>
      <c r="C25" s="324"/>
      <c r="D25" s="443"/>
      <c r="E25" s="443"/>
      <c r="F25" s="443"/>
      <c r="G25" s="324"/>
      <c r="H25" s="329"/>
      <c r="I25" s="324"/>
      <c r="J25" s="329"/>
    </row>
    <row r="26" spans="1:10" ht="12.75">
      <c r="A26" s="326">
        <v>6</v>
      </c>
      <c r="B26" s="329"/>
      <c r="C26" s="324"/>
      <c r="D26" s="443"/>
      <c r="E26" s="443"/>
      <c r="F26" s="443"/>
      <c r="G26" s="324"/>
      <c r="H26" s="329"/>
      <c r="I26" s="324"/>
      <c r="J26" s="329"/>
    </row>
    <row r="27" spans="1:10" ht="12.75">
      <c r="A27" s="326">
        <v>7</v>
      </c>
      <c r="B27" s="329"/>
      <c r="C27" s="324"/>
      <c r="D27" s="443"/>
      <c r="E27" s="443"/>
      <c r="F27" s="443"/>
      <c r="G27" s="324"/>
      <c r="H27" s="329"/>
      <c r="I27" s="324"/>
      <c r="J27" s="329"/>
    </row>
    <row r="28" spans="1:10" ht="12.75">
      <c r="A28" s="326">
        <v>8</v>
      </c>
      <c r="B28" s="329"/>
      <c r="C28" s="324"/>
      <c r="D28" s="443"/>
      <c r="E28" s="443"/>
      <c r="F28" s="443"/>
      <c r="G28" s="324"/>
      <c r="H28" s="329"/>
      <c r="I28" s="324"/>
      <c r="J28" s="329"/>
    </row>
    <row r="29" spans="1:10" ht="12.75">
      <c r="A29" s="326">
        <v>9</v>
      </c>
      <c r="B29" s="329"/>
      <c r="C29" s="324"/>
      <c r="D29" s="443"/>
      <c r="E29" s="443"/>
      <c r="F29" s="443"/>
      <c r="G29" s="324"/>
      <c r="H29" s="329"/>
      <c r="I29" s="324"/>
      <c r="J29" s="329"/>
    </row>
    <row r="30" spans="1:10" ht="12.75">
      <c r="A30" s="326">
        <v>10</v>
      </c>
      <c r="B30" s="329"/>
      <c r="C30" s="324"/>
      <c r="D30" s="443"/>
      <c r="E30" s="443"/>
      <c r="F30" s="443"/>
      <c r="G30" s="324"/>
      <c r="H30" s="329"/>
      <c r="I30" s="324"/>
      <c r="J30" s="329"/>
    </row>
    <row r="31" spans="1:10" ht="12" customHeight="1">
      <c r="A31" s="324"/>
      <c r="B31" s="324"/>
      <c r="C31" s="324"/>
      <c r="D31" s="324"/>
      <c r="E31" s="324"/>
      <c r="F31" s="324"/>
      <c r="G31" s="324"/>
      <c r="H31" s="324"/>
      <c r="I31" s="324"/>
      <c r="J31" s="324"/>
    </row>
    <row r="32" ht="12" customHeight="1" hidden="1"/>
    <row r="33" s="323" customFormat="1" ht="12.75" hidden="1"/>
    <row r="34" spans="1:10" s="323" customFormat="1" ht="12.75">
      <c r="A34" s="441" t="s">
        <v>261</v>
      </c>
      <c r="B34" s="441"/>
      <c r="C34" s="441"/>
      <c r="D34" s="441"/>
      <c r="E34" s="441"/>
      <c r="F34" s="441"/>
      <c r="G34" s="441"/>
      <c r="H34" s="441"/>
      <c r="I34" s="441"/>
      <c r="J34" s="441"/>
    </row>
    <row r="35" spans="1:10" s="323" customFormat="1" ht="12.75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s="323" customFormat="1" ht="12.75">
      <c r="A36" s="18"/>
      <c r="B36" s="18" t="s">
        <v>104</v>
      </c>
      <c r="C36" s="18"/>
      <c r="D36" s="18" t="s">
        <v>105</v>
      </c>
      <c r="E36" s="19"/>
      <c r="F36" s="18" t="s">
        <v>98</v>
      </c>
      <c r="G36" s="18"/>
      <c r="H36" s="18" t="s">
        <v>106</v>
      </c>
      <c r="I36" s="442" t="s">
        <v>107</v>
      </c>
      <c r="J36" s="442"/>
    </row>
    <row r="37" spans="1:10" s="323" customFormat="1" ht="12.75">
      <c r="A37" s="19">
        <v>1</v>
      </c>
      <c r="B37" s="122"/>
      <c r="C37" s="20"/>
      <c r="D37" s="122"/>
      <c r="E37" s="20"/>
      <c r="F37" s="122"/>
      <c r="G37" s="20"/>
      <c r="H37" s="122"/>
      <c r="I37" s="20"/>
      <c r="J37" s="122"/>
    </row>
    <row r="38" spans="1:10" s="323" customFormat="1" ht="12.75">
      <c r="A38" s="19">
        <v>2</v>
      </c>
      <c r="B38" s="123"/>
      <c r="C38" s="20"/>
      <c r="D38" s="123"/>
      <c r="E38" s="20"/>
      <c r="F38" s="123"/>
      <c r="G38" s="20"/>
      <c r="H38" s="123"/>
      <c r="I38" s="20"/>
      <c r="J38" s="123"/>
    </row>
    <row r="39" spans="1:10" s="323" customFormat="1" ht="12.75">
      <c r="A39" s="19">
        <v>3</v>
      </c>
      <c r="B39" s="123"/>
      <c r="C39" s="20"/>
      <c r="D39" s="123"/>
      <c r="E39" s="20"/>
      <c r="F39" s="123"/>
      <c r="G39" s="20"/>
      <c r="H39" s="123"/>
      <c r="I39" s="20"/>
      <c r="J39" s="123"/>
    </row>
    <row r="40" spans="1:10" s="323" customFormat="1" ht="12.75">
      <c r="A40" s="19">
        <v>4</v>
      </c>
      <c r="B40" s="122"/>
      <c r="C40" s="20"/>
      <c r="D40" s="123"/>
      <c r="E40" s="20"/>
      <c r="F40" s="123"/>
      <c r="G40" s="20"/>
      <c r="H40" s="123"/>
      <c r="I40" s="20"/>
      <c r="J40" s="123"/>
    </row>
    <row r="41" spans="1:10" s="323" customFormat="1" ht="12.75">
      <c r="A41" s="19">
        <v>5</v>
      </c>
      <c r="B41" s="123"/>
      <c r="C41" s="20"/>
      <c r="D41" s="123"/>
      <c r="E41" s="20"/>
      <c r="F41" s="123"/>
      <c r="G41" s="20"/>
      <c r="H41" s="123"/>
      <c r="I41" s="20"/>
      <c r="J41" s="123"/>
    </row>
    <row r="42" spans="1:10" s="323" customFormat="1" ht="12.75">
      <c r="A42" s="19">
        <v>6</v>
      </c>
      <c r="B42" s="123"/>
      <c r="C42" s="20"/>
      <c r="D42" s="123"/>
      <c r="E42" s="20"/>
      <c r="F42" s="123"/>
      <c r="G42" s="20"/>
      <c r="H42" s="123"/>
      <c r="I42" s="20"/>
      <c r="J42" s="123"/>
    </row>
    <row r="43" spans="1:10" s="323" customFormat="1" ht="12.75">
      <c r="A43" s="18"/>
      <c r="B43" s="18"/>
      <c r="C43" s="18"/>
      <c r="D43" s="18"/>
      <c r="E43" s="18"/>
      <c r="F43" s="18"/>
      <c r="G43" s="18"/>
      <c r="H43" s="18"/>
      <c r="I43" s="18"/>
      <c r="J43" s="20"/>
    </row>
    <row r="44" spans="1:10" s="323" customFormat="1" ht="12.75">
      <c r="A44" s="441" t="s">
        <v>428</v>
      </c>
      <c r="B44" s="441"/>
      <c r="C44" s="441"/>
      <c r="D44" s="441"/>
      <c r="E44" s="441"/>
      <c r="F44" s="441"/>
      <c r="G44" s="441"/>
      <c r="H44" s="441"/>
      <c r="I44" s="441"/>
      <c r="J44" s="441"/>
    </row>
    <row r="45" spans="1:10" s="323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s="323" customFormat="1" ht="12.75">
      <c r="A46" s="18"/>
      <c r="B46" s="18" t="s">
        <v>104</v>
      </c>
      <c r="C46" s="18"/>
      <c r="D46" s="18" t="s">
        <v>105</v>
      </c>
      <c r="E46" s="19"/>
      <c r="F46" s="18" t="s">
        <v>98</v>
      </c>
      <c r="G46" s="18"/>
      <c r="H46" s="18" t="s">
        <v>106</v>
      </c>
      <c r="I46" s="442"/>
      <c r="J46" s="442"/>
    </row>
    <row r="47" spans="1:10" s="323" customFormat="1" ht="12.75">
      <c r="A47" s="19">
        <v>1</v>
      </c>
      <c r="B47" s="122"/>
      <c r="C47" s="20"/>
      <c r="D47" s="122"/>
      <c r="E47" s="20"/>
      <c r="F47" s="122"/>
      <c r="G47" s="20"/>
      <c r="H47" s="122"/>
      <c r="I47" s="20"/>
      <c r="J47" s="122"/>
    </row>
    <row r="48" spans="1:10" s="323" customFormat="1" ht="12.75">
      <c r="A48" s="19">
        <v>2</v>
      </c>
      <c r="B48" s="123"/>
      <c r="C48" s="20"/>
      <c r="D48" s="123"/>
      <c r="E48" s="20"/>
      <c r="F48" s="123"/>
      <c r="G48" s="20"/>
      <c r="H48" s="123"/>
      <c r="I48" s="20"/>
      <c r="J48" s="122"/>
    </row>
    <row r="49" spans="1:10" s="323" customFormat="1" ht="12.75">
      <c r="A49" s="19">
        <v>3</v>
      </c>
      <c r="B49" s="123"/>
      <c r="C49" s="20"/>
      <c r="D49" s="123"/>
      <c r="E49" s="20"/>
      <c r="F49" s="123"/>
      <c r="G49" s="20"/>
      <c r="H49" s="123"/>
      <c r="I49" s="20"/>
      <c r="J49" s="122"/>
    </row>
    <row r="50" spans="1:10" s="323" customFormat="1" ht="12.75">
      <c r="A50" s="19">
        <v>4</v>
      </c>
      <c r="B50" s="122"/>
      <c r="C50" s="20"/>
      <c r="D50" s="123"/>
      <c r="E50" s="20"/>
      <c r="F50" s="123"/>
      <c r="G50" s="20"/>
      <c r="H50" s="123"/>
      <c r="I50" s="20"/>
      <c r="J50" s="122"/>
    </row>
    <row r="51" spans="1:10" s="323" customFormat="1" ht="12.75">
      <c r="A51" s="19">
        <v>5</v>
      </c>
      <c r="B51" s="123"/>
      <c r="C51" s="20"/>
      <c r="D51" s="123"/>
      <c r="E51" s="20"/>
      <c r="F51" s="123"/>
      <c r="G51" s="20"/>
      <c r="H51" s="123"/>
      <c r="I51" s="20"/>
      <c r="J51" s="122"/>
    </row>
    <row r="52" spans="1:10" s="323" customFormat="1" ht="12.75">
      <c r="A52" s="19">
        <v>6</v>
      </c>
      <c r="B52" s="123"/>
      <c r="C52" s="20"/>
      <c r="D52" s="123"/>
      <c r="E52" s="20"/>
      <c r="F52" s="123"/>
      <c r="G52" s="20"/>
      <c r="H52" s="123"/>
      <c r="I52" s="20"/>
      <c r="J52" s="122"/>
    </row>
    <row r="53" spans="1:10" s="323" customFormat="1" ht="12.75">
      <c r="A53" s="19">
        <v>7</v>
      </c>
      <c r="B53" s="123"/>
      <c r="C53" s="20"/>
      <c r="D53" s="123"/>
      <c r="E53" s="20"/>
      <c r="F53" s="123"/>
      <c r="G53" s="20"/>
      <c r="H53" s="123"/>
      <c r="I53" s="20"/>
      <c r="J53" s="122"/>
    </row>
    <row r="54" spans="1:10" s="323" customFormat="1" ht="12.75">
      <c r="A54" s="19">
        <v>8</v>
      </c>
      <c r="B54" s="122"/>
      <c r="C54" s="20"/>
      <c r="D54" s="123"/>
      <c r="E54" s="20"/>
      <c r="F54" s="123"/>
      <c r="G54" s="20"/>
      <c r="H54" s="123"/>
      <c r="I54" s="20"/>
      <c r="J54" s="122"/>
    </row>
    <row r="55" spans="1:10" s="323" customFormat="1" ht="12.75">
      <c r="A55" s="19">
        <v>9</v>
      </c>
      <c r="B55" s="123"/>
      <c r="C55" s="20"/>
      <c r="D55" s="123"/>
      <c r="E55" s="20"/>
      <c r="F55" s="123"/>
      <c r="G55" s="20"/>
      <c r="H55" s="123"/>
      <c r="I55" s="20"/>
      <c r="J55" s="122"/>
    </row>
    <row r="56" spans="1:10" s="323" customFormat="1" ht="12.75">
      <c r="A56" s="19">
        <v>10</v>
      </c>
      <c r="B56" s="123"/>
      <c r="C56" s="20"/>
      <c r="D56" s="123"/>
      <c r="E56" s="20"/>
      <c r="F56" s="123"/>
      <c r="G56" s="20"/>
      <c r="H56" s="123"/>
      <c r="I56" s="20"/>
      <c r="J56" s="122"/>
    </row>
    <row r="57" spans="1:10" s="323" customFormat="1" ht="12.75">
      <c r="A57" s="18"/>
      <c r="B57" s="18"/>
      <c r="C57" s="18"/>
      <c r="D57" s="18"/>
      <c r="E57" s="18"/>
      <c r="F57" s="18"/>
      <c r="G57" s="18"/>
      <c r="H57" s="18"/>
      <c r="I57" s="18"/>
      <c r="J57" s="20"/>
    </row>
    <row r="58" spans="1:10" s="323" customFormat="1" ht="12.75">
      <c r="A58" s="18"/>
      <c r="B58" s="18"/>
      <c r="C58" s="18"/>
      <c r="D58" s="18"/>
      <c r="E58" s="18"/>
      <c r="F58" s="18"/>
      <c r="G58" s="18"/>
      <c r="H58" s="18"/>
      <c r="I58" s="18"/>
      <c r="J58" s="20"/>
    </row>
    <row r="59" spans="1:10" s="323" customFormat="1" ht="12.75">
      <c r="A59" s="448" t="s">
        <v>108</v>
      </c>
      <c r="B59" s="448"/>
      <c r="C59" s="448"/>
      <c r="D59" s="448"/>
      <c r="E59" s="448"/>
      <c r="F59" s="448"/>
      <c r="G59" s="448"/>
      <c r="H59" s="448"/>
      <c r="I59" s="448"/>
      <c r="J59" s="448"/>
    </row>
  </sheetData>
  <sheetProtection formatCells="0" formatColumns="0" formatRows="0" insertColumns="0" insertRows="0" insertHyperlinks="0" deleteColumns="0" deleteRows="0" sort="0" autoFilter="0" pivotTables="0"/>
  <mergeCells count="19">
    <mergeCell ref="A59:J59"/>
    <mergeCell ref="D25:F25"/>
    <mergeCell ref="D26:F26"/>
    <mergeCell ref="D27:F27"/>
    <mergeCell ref="D28:F28"/>
    <mergeCell ref="D29:F29"/>
    <mergeCell ref="D30:F30"/>
    <mergeCell ref="A44:J44"/>
    <mergeCell ref="I46:J46"/>
    <mergeCell ref="B2:J3"/>
    <mergeCell ref="A34:J34"/>
    <mergeCell ref="I36:J36"/>
    <mergeCell ref="D23:F23"/>
    <mergeCell ref="D24:F24"/>
    <mergeCell ref="D20:F20"/>
    <mergeCell ref="D21:F21"/>
    <mergeCell ref="D22:F22"/>
    <mergeCell ref="A18:J18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90" zoomScaleSheetLayoutView="90" zoomScalePageLayoutView="0" workbookViewId="0" topLeftCell="A1">
      <selection activeCell="C6" sqref="C6"/>
    </sheetView>
  </sheetViews>
  <sheetFormatPr defaultColWidth="9.140625" defaultRowHeight="15"/>
  <cols>
    <col min="1" max="1" width="3.7109375" style="22" customWidth="1"/>
    <col min="2" max="2" width="22.421875" style="22" customWidth="1"/>
    <col min="3" max="3" width="13.28125" style="22" customWidth="1"/>
    <col min="4" max="6" width="9.140625" style="22" customWidth="1"/>
    <col min="7" max="7" width="10.00390625" style="22" bestFit="1" customWidth="1"/>
    <col min="8" max="16384" width="9.140625" style="22" customWidth="1"/>
  </cols>
  <sheetData>
    <row r="1" spans="1:14" ht="12.75">
      <c r="A1" s="236"/>
      <c r="B1" s="3"/>
      <c r="C1" s="14"/>
      <c r="D1" s="14"/>
      <c r="E1" s="3"/>
      <c r="F1" s="14"/>
      <c r="G1" s="14"/>
      <c r="H1" s="14"/>
      <c r="I1" s="14"/>
      <c r="J1" s="25"/>
      <c r="K1" s="25"/>
      <c r="L1" s="25"/>
      <c r="M1" s="25"/>
      <c r="N1" s="25"/>
    </row>
    <row r="2" spans="1:14" ht="15.75">
      <c r="A2" s="236"/>
      <c r="B2" s="208" t="s">
        <v>302</v>
      </c>
      <c r="C2" s="14"/>
      <c r="D2" s="14"/>
      <c r="E2" s="3"/>
      <c r="F2" s="14"/>
      <c r="G2" s="14"/>
      <c r="H2" s="14"/>
      <c r="I2" s="14"/>
      <c r="J2" s="25"/>
      <c r="K2" s="25"/>
      <c r="L2" s="25"/>
      <c r="M2" s="25"/>
      <c r="N2" s="25"/>
    </row>
    <row r="3" ht="12.75">
      <c r="B3" s="167" t="s">
        <v>322</v>
      </c>
    </row>
    <row r="4" ht="12.75">
      <c r="M4" s="22" t="s">
        <v>318</v>
      </c>
    </row>
    <row r="5" spans="1:14" ht="15" customHeight="1">
      <c r="A5" s="468" t="s">
        <v>131</v>
      </c>
      <c r="B5" s="225" t="s">
        <v>37</v>
      </c>
      <c r="C5" s="225" t="s">
        <v>34</v>
      </c>
      <c r="D5" s="470" t="s">
        <v>132</v>
      </c>
      <c r="E5" s="471"/>
      <c r="F5" s="471"/>
      <c r="G5" s="471"/>
      <c r="H5" s="471"/>
      <c r="I5" s="471"/>
      <c r="J5" s="471"/>
      <c r="K5" s="472"/>
      <c r="L5" s="464" t="s">
        <v>368</v>
      </c>
      <c r="M5" s="464" t="s">
        <v>216</v>
      </c>
      <c r="N5" s="466" t="s">
        <v>456</v>
      </c>
    </row>
    <row r="6" spans="1:14" ht="138.75" customHeight="1">
      <c r="A6" s="469"/>
      <c r="B6" s="226"/>
      <c r="C6" s="227" t="s">
        <v>215</v>
      </c>
      <c r="D6" s="228" t="s">
        <v>133</v>
      </c>
      <c r="E6" s="229" t="s">
        <v>134</v>
      </c>
      <c r="F6" s="230" t="s">
        <v>135</v>
      </c>
      <c r="G6" s="230" t="s">
        <v>136</v>
      </c>
      <c r="H6" s="230" t="s">
        <v>137</v>
      </c>
      <c r="I6" s="230" t="s">
        <v>138</v>
      </c>
      <c r="J6" s="230" t="s">
        <v>139</v>
      </c>
      <c r="K6" s="231" t="s">
        <v>140</v>
      </c>
      <c r="L6" s="465"/>
      <c r="M6" s="465"/>
      <c r="N6" s="467"/>
    </row>
    <row r="7" spans="1:14" ht="12.75">
      <c r="A7" s="45"/>
      <c r="B7" s="47">
        <v>1</v>
      </c>
      <c r="C7" s="45">
        <v>2</v>
      </c>
      <c r="D7" s="48">
        <v>3</v>
      </c>
      <c r="E7" s="48">
        <v>4</v>
      </c>
      <c r="F7" s="48">
        <v>5</v>
      </c>
      <c r="G7" s="48">
        <v>6</v>
      </c>
      <c r="H7" s="48">
        <v>7</v>
      </c>
      <c r="I7" s="48">
        <v>8</v>
      </c>
      <c r="J7" s="48">
        <v>9</v>
      </c>
      <c r="K7" s="48">
        <v>10</v>
      </c>
      <c r="L7" s="49">
        <v>11</v>
      </c>
      <c r="M7" s="48">
        <v>12</v>
      </c>
      <c r="N7" s="48">
        <v>13</v>
      </c>
    </row>
    <row r="8" spans="1:14" ht="12.75">
      <c r="A8" s="44">
        <v>1</v>
      </c>
      <c r="B8" s="46" t="s">
        <v>66</v>
      </c>
      <c r="C8" s="232">
        <f>SUM(D8:K8)</f>
        <v>0</v>
      </c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</row>
    <row r="9" spans="1:14" ht="12.75">
      <c r="A9" s="44">
        <v>2</v>
      </c>
      <c r="B9" s="46" t="s">
        <v>67</v>
      </c>
      <c r="C9" s="232">
        <f aca="true" t="shared" si="0" ref="C9:C18">SUM(D9:K9)</f>
        <v>0</v>
      </c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</row>
    <row r="10" spans="1:14" ht="12.75">
      <c r="A10" s="44">
        <v>3</v>
      </c>
      <c r="B10" s="46" t="s">
        <v>68</v>
      </c>
      <c r="C10" s="232">
        <f t="shared" si="0"/>
        <v>0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</row>
    <row r="11" spans="1:14" ht="12.75">
      <c r="A11" s="44">
        <v>4</v>
      </c>
      <c r="B11" s="46" t="s">
        <v>141</v>
      </c>
      <c r="C11" s="232">
        <f t="shared" si="0"/>
        <v>0</v>
      </c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</row>
    <row r="12" spans="1:14" ht="12.75">
      <c r="A12" s="44">
        <v>5</v>
      </c>
      <c r="B12" s="46" t="s">
        <v>142</v>
      </c>
      <c r="C12" s="232">
        <f t="shared" si="0"/>
        <v>0</v>
      </c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</row>
    <row r="13" spans="1:14" ht="12.75">
      <c r="A13" s="44">
        <v>6</v>
      </c>
      <c r="B13" s="46" t="s">
        <v>71</v>
      </c>
      <c r="C13" s="232">
        <f t="shared" si="0"/>
        <v>0</v>
      </c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</row>
    <row r="14" spans="1:14" ht="12.75">
      <c r="A14" s="44">
        <v>7</v>
      </c>
      <c r="B14" s="46" t="s">
        <v>72</v>
      </c>
      <c r="C14" s="232">
        <f t="shared" si="0"/>
        <v>0</v>
      </c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</row>
    <row r="15" spans="1:14" ht="28.5" customHeight="1">
      <c r="A15" s="44">
        <v>8</v>
      </c>
      <c r="B15" s="24" t="s">
        <v>380</v>
      </c>
      <c r="C15" s="232">
        <f t="shared" si="0"/>
        <v>0</v>
      </c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</row>
    <row r="16" spans="1:14" ht="12.75">
      <c r="A16" s="44">
        <v>9</v>
      </c>
      <c r="B16" s="46" t="s">
        <v>231</v>
      </c>
      <c r="C16" s="232">
        <f t="shared" si="0"/>
        <v>0</v>
      </c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</row>
    <row r="17" spans="1:14" ht="12.75">
      <c r="A17" s="44">
        <v>10</v>
      </c>
      <c r="B17" s="46" t="s">
        <v>143</v>
      </c>
      <c r="C17" s="232">
        <f t="shared" si="0"/>
        <v>0</v>
      </c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</row>
    <row r="18" spans="1:14" ht="25.5">
      <c r="A18" s="44">
        <v>11</v>
      </c>
      <c r="B18" s="24" t="s">
        <v>461</v>
      </c>
      <c r="C18" s="232">
        <f t="shared" si="0"/>
        <v>0</v>
      </c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</row>
    <row r="19" spans="1:14" ht="12.75">
      <c r="A19" s="233">
        <v>12</v>
      </c>
      <c r="B19" s="234" t="s">
        <v>217</v>
      </c>
      <c r="C19" s="235">
        <f>SUM(C8:C18)</f>
        <v>0</v>
      </c>
      <c r="D19" s="235">
        <f aca="true" t="shared" si="1" ref="D19:M19">SUM(D8:D18)</f>
        <v>0</v>
      </c>
      <c r="E19" s="235">
        <f t="shared" si="1"/>
        <v>0</v>
      </c>
      <c r="F19" s="235">
        <f t="shared" si="1"/>
        <v>0</v>
      </c>
      <c r="G19" s="235">
        <f t="shared" si="1"/>
        <v>0</v>
      </c>
      <c r="H19" s="235">
        <f t="shared" si="1"/>
        <v>0</v>
      </c>
      <c r="I19" s="235">
        <f t="shared" si="1"/>
        <v>0</v>
      </c>
      <c r="J19" s="235">
        <f t="shared" si="1"/>
        <v>0</v>
      </c>
      <c r="K19" s="235">
        <f t="shared" si="1"/>
        <v>0</v>
      </c>
      <c r="L19" s="235">
        <f>IF(C19=0,0,(L8*C8+L9*C9+L10*C10+L11*C11+L12*C12+L13*C13+L14*C14+L15*C15+L16*C16+L17*C17+L18*C18)/C19)</f>
        <v>0</v>
      </c>
      <c r="M19" s="235">
        <f t="shared" si="1"/>
        <v>0</v>
      </c>
      <c r="N19" s="235">
        <f>IF(C19=0,0,(N8*C8+N9*C9+N10*C10+N11*C11+N12*C12+N13*C13+N14*C14+N15*C15+N16*C16+N17*C17+N18*C18)/C19)</f>
        <v>0</v>
      </c>
    </row>
    <row r="22" ht="12.75">
      <c r="B22" s="22" t="s">
        <v>200</v>
      </c>
    </row>
    <row r="23" spans="4:5" ht="12.75">
      <c r="D23" s="22" t="s">
        <v>194</v>
      </c>
      <c r="E23" s="22" t="s">
        <v>195</v>
      </c>
    </row>
    <row r="24" spans="4:5" ht="12.75">
      <c r="D24" s="22" t="s">
        <v>196</v>
      </c>
      <c r="E24" s="22" t="s">
        <v>197</v>
      </c>
    </row>
    <row r="25" ht="12.75">
      <c r="B25" s="22" t="s">
        <v>201</v>
      </c>
    </row>
    <row r="26" spans="4:5" ht="12.75">
      <c r="D26" s="22" t="s">
        <v>194</v>
      </c>
      <c r="E26" s="22" t="s">
        <v>195</v>
      </c>
    </row>
    <row r="27" spans="3:5" ht="12.75">
      <c r="C27" s="22" t="s">
        <v>198</v>
      </c>
      <c r="D27" s="22" t="s">
        <v>196</v>
      </c>
      <c r="E27" s="22" t="s">
        <v>197</v>
      </c>
    </row>
  </sheetData>
  <sheetProtection password="C7AC" sheet="1" formatCells="0"/>
  <mergeCells count="5">
    <mergeCell ref="M5:M6"/>
    <mergeCell ref="N5:N6"/>
    <mergeCell ref="A5:A6"/>
    <mergeCell ref="L5:L6"/>
    <mergeCell ref="D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P28"/>
  <sheetViews>
    <sheetView view="pageBreakPreview" zoomScale="80" zoomScaleSheetLayoutView="80" zoomScalePageLayoutView="0" workbookViewId="0" topLeftCell="A1">
      <selection activeCell="O8" sqref="O8"/>
    </sheetView>
  </sheetViews>
  <sheetFormatPr defaultColWidth="9.140625" defaultRowHeight="15"/>
  <cols>
    <col min="1" max="2" width="4.57421875" style="22" customWidth="1"/>
    <col min="3" max="3" width="22.140625" style="22" customWidth="1"/>
    <col min="4" max="4" width="12.8515625" style="22" customWidth="1"/>
    <col min="5" max="5" width="8.8515625" style="22" customWidth="1"/>
    <col min="6" max="6" width="9.140625" style="22" customWidth="1"/>
    <col min="7" max="7" width="8.7109375" style="22" customWidth="1"/>
    <col min="8" max="8" width="9.140625" style="22" customWidth="1"/>
    <col min="9" max="10" width="10.140625" style="22" customWidth="1"/>
    <col min="11" max="11" width="7.8515625" style="22" customWidth="1"/>
    <col min="12" max="12" width="8.28125" style="22" customWidth="1"/>
    <col min="13" max="13" width="9.140625" style="22" customWidth="1"/>
    <col min="14" max="15" width="8.7109375" style="22" customWidth="1"/>
    <col min="16" max="16" width="25.421875" style="22" customWidth="1"/>
    <col min="17" max="16384" width="9.140625" style="22" customWidth="1"/>
  </cols>
  <sheetData>
    <row r="1" spans="2:16" ht="12.75">
      <c r="B1" s="236"/>
      <c r="C1" s="3"/>
      <c r="D1" s="14"/>
      <c r="E1" s="14"/>
      <c r="F1" s="3"/>
      <c r="G1" s="14"/>
      <c r="H1" s="14"/>
      <c r="I1" s="14"/>
      <c r="J1" s="14"/>
      <c r="K1" s="14"/>
      <c r="L1" s="25"/>
      <c r="M1" s="25"/>
      <c r="N1" s="25"/>
      <c r="O1" s="25"/>
      <c r="P1" s="25"/>
    </row>
    <row r="2" spans="2:11" ht="15.75">
      <c r="B2" s="220"/>
      <c r="C2" s="208" t="s">
        <v>302</v>
      </c>
      <c r="D2" s="14"/>
      <c r="E2" s="14"/>
      <c r="F2" s="3"/>
      <c r="G2" s="14"/>
      <c r="H2" s="14"/>
      <c r="I2" s="14"/>
      <c r="J2" s="14"/>
      <c r="K2" s="14"/>
    </row>
    <row r="3" ht="29.25" customHeight="1">
      <c r="C3" s="151" t="s">
        <v>323</v>
      </c>
    </row>
    <row r="5" ht="12.75">
      <c r="P5" s="22" t="s">
        <v>318</v>
      </c>
    </row>
    <row r="6" spans="2:16" ht="21" customHeight="1">
      <c r="B6" s="473" t="s">
        <v>144</v>
      </c>
      <c r="C6" s="473" t="s">
        <v>418</v>
      </c>
      <c r="D6" s="474" t="s">
        <v>145</v>
      </c>
      <c r="E6" s="474"/>
      <c r="F6" s="468" t="s">
        <v>367</v>
      </c>
      <c r="G6" s="474"/>
      <c r="H6" s="474"/>
      <c r="I6" s="474"/>
      <c r="J6" s="474"/>
      <c r="K6" s="474"/>
      <c r="L6" s="474"/>
      <c r="M6" s="474"/>
      <c r="N6" s="474"/>
      <c r="O6" s="474"/>
      <c r="P6" s="475"/>
    </row>
    <row r="7" spans="2:16" ht="27" customHeight="1">
      <c r="B7" s="473"/>
      <c r="C7" s="473"/>
      <c r="D7" s="473" t="s">
        <v>419</v>
      </c>
      <c r="E7" s="473" t="s">
        <v>106</v>
      </c>
      <c r="F7" s="468" t="s">
        <v>218</v>
      </c>
      <c r="G7" s="474"/>
      <c r="H7" s="474"/>
      <c r="I7" s="474"/>
      <c r="J7" s="474"/>
      <c r="K7" s="475"/>
      <c r="L7" s="473" t="s">
        <v>233</v>
      </c>
      <c r="M7" s="473" t="s">
        <v>146</v>
      </c>
      <c r="N7" s="473"/>
      <c r="O7" s="135"/>
      <c r="P7" s="473" t="s">
        <v>411</v>
      </c>
    </row>
    <row r="8" spans="2:16" ht="78.75" customHeight="1">
      <c r="B8" s="473"/>
      <c r="C8" s="473"/>
      <c r="D8" s="473"/>
      <c r="E8" s="473"/>
      <c r="F8" s="237" t="s">
        <v>278</v>
      </c>
      <c r="G8" s="135" t="s">
        <v>277</v>
      </c>
      <c r="H8" s="135" t="s">
        <v>276</v>
      </c>
      <c r="I8" s="387" t="s">
        <v>397</v>
      </c>
      <c r="J8" s="393" t="s">
        <v>456</v>
      </c>
      <c r="K8" s="238" t="s">
        <v>147</v>
      </c>
      <c r="L8" s="473"/>
      <c r="M8" s="135" t="s">
        <v>148</v>
      </c>
      <c r="N8" s="387" t="s">
        <v>397</v>
      </c>
      <c r="O8" s="394" t="s">
        <v>456</v>
      </c>
      <c r="P8" s="473"/>
    </row>
    <row r="9" spans="2:16" s="362" customFormat="1" ht="15" customHeight="1">
      <c r="B9" s="357"/>
      <c r="C9" s="358">
        <v>1</v>
      </c>
      <c r="D9" s="358">
        <v>2</v>
      </c>
      <c r="E9" s="358">
        <v>3</v>
      </c>
      <c r="F9" s="359">
        <v>4</v>
      </c>
      <c r="G9" s="358">
        <v>5</v>
      </c>
      <c r="H9" s="358">
        <v>6</v>
      </c>
      <c r="I9" s="358">
        <v>7</v>
      </c>
      <c r="J9" s="360">
        <v>8</v>
      </c>
      <c r="K9" s="360">
        <v>9</v>
      </c>
      <c r="L9" s="358">
        <v>10</v>
      </c>
      <c r="M9" s="358">
        <v>11</v>
      </c>
      <c r="N9" s="358">
        <v>12</v>
      </c>
      <c r="O9" s="359">
        <v>13</v>
      </c>
      <c r="P9" s="361">
        <v>14</v>
      </c>
    </row>
    <row r="10" spans="2:16" ht="12.75">
      <c r="B10" s="50">
        <v>1</v>
      </c>
      <c r="C10" s="245"/>
      <c r="D10" s="245"/>
      <c r="E10" s="245"/>
      <c r="F10" s="317"/>
      <c r="G10" s="317"/>
      <c r="H10" s="245"/>
      <c r="I10" s="245"/>
      <c r="J10" s="363"/>
      <c r="K10" s="245"/>
      <c r="L10" s="245"/>
      <c r="M10" s="245"/>
      <c r="N10" s="245"/>
      <c r="O10" s="363"/>
      <c r="P10" s="245"/>
    </row>
    <row r="11" spans="2:16" ht="12.75">
      <c r="B11" s="50">
        <v>2</v>
      </c>
      <c r="C11" s="245"/>
      <c r="D11" s="245"/>
      <c r="E11" s="245"/>
      <c r="F11" s="317"/>
      <c r="G11" s="317"/>
      <c r="H11" s="245"/>
      <c r="I11" s="245"/>
      <c r="J11" s="363"/>
      <c r="K11" s="245"/>
      <c r="L11" s="245"/>
      <c r="M11" s="245"/>
      <c r="N11" s="245"/>
      <c r="O11" s="363"/>
      <c r="P11" s="245"/>
    </row>
    <row r="12" spans="2:16" ht="12.75">
      <c r="B12" s="50">
        <v>3</v>
      </c>
      <c r="C12" s="245"/>
      <c r="D12" s="245"/>
      <c r="E12" s="245"/>
      <c r="F12" s="317"/>
      <c r="G12" s="317"/>
      <c r="H12" s="245"/>
      <c r="I12" s="245"/>
      <c r="J12" s="363"/>
      <c r="K12" s="245"/>
      <c r="L12" s="245"/>
      <c r="M12" s="245"/>
      <c r="N12" s="245"/>
      <c r="O12" s="363"/>
      <c r="P12" s="245"/>
    </row>
    <row r="13" spans="2:16" ht="12.75">
      <c r="B13" s="50">
        <v>4</v>
      </c>
      <c r="C13" s="245"/>
      <c r="D13" s="245"/>
      <c r="E13" s="245"/>
      <c r="F13" s="317"/>
      <c r="G13" s="317"/>
      <c r="H13" s="245"/>
      <c r="I13" s="245"/>
      <c r="J13" s="363"/>
      <c r="K13" s="245"/>
      <c r="L13" s="245"/>
      <c r="M13" s="245"/>
      <c r="N13" s="245"/>
      <c r="O13" s="363"/>
      <c r="P13" s="245"/>
    </row>
    <row r="14" spans="2:16" ht="12.75">
      <c r="B14" s="50">
        <v>5</v>
      </c>
      <c r="C14" s="245"/>
      <c r="D14" s="245"/>
      <c r="E14" s="245"/>
      <c r="F14" s="317"/>
      <c r="G14" s="317"/>
      <c r="H14" s="245"/>
      <c r="I14" s="245"/>
      <c r="J14" s="363"/>
      <c r="K14" s="245"/>
      <c r="L14" s="245"/>
      <c r="M14" s="245"/>
      <c r="N14" s="245"/>
      <c r="O14" s="363"/>
      <c r="P14" s="245"/>
    </row>
    <row r="15" spans="2:16" ht="12.75">
      <c r="B15" s="50">
        <v>6</v>
      </c>
      <c r="C15" s="245"/>
      <c r="D15" s="245"/>
      <c r="E15" s="245"/>
      <c r="F15" s="317"/>
      <c r="G15" s="317"/>
      <c r="H15" s="245"/>
      <c r="I15" s="245"/>
      <c r="J15" s="363"/>
      <c r="K15" s="245"/>
      <c r="L15" s="245"/>
      <c r="M15" s="245"/>
      <c r="N15" s="245"/>
      <c r="O15" s="363"/>
      <c r="P15" s="245"/>
    </row>
    <row r="16" spans="2:16" ht="12.75">
      <c r="B16" s="50">
        <v>7</v>
      </c>
      <c r="C16" s="245"/>
      <c r="D16" s="245"/>
      <c r="E16" s="245"/>
      <c r="F16" s="317"/>
      <c r="G16" s="317"/>
      <c r="H16" s="245"/>
      <c r="I16" s="245"/>
      <c r="J16" s="363"/>
      <c r="K16" s="245"/>
      <c r="L16" s="245"/>
      <c r="M16" s="245"/>
      <c r="N16" s="245"/>
      <c r="O16" s="363"/>
      <c r="P16" s="245"/>
    </row>
    <row r="17" spans="2:16" ht="12.75">
      <c r="B17" s="50">
        <v>8</v>
      </c>
      <c r="C17" s="245"/>
      <c r="D17" s="245"/>
      <c r="E17" s="245"/>
      <c r="F17" s="317"/>
      <c r="G17" s="317"/>
      <c r="H17" s="245"/>
      <c r="I17" s="245"/>
      <c r="J17" s="363"/>
      <c r="K17" s="245"/>
      <c r="L17" s="245"/>
      <c r="M17" s="245"/>
      <c r="N17" s="245"/>
      <c r="O17" s="363"/>
      <c r="P17" s="245"/>
    </row>
    <row r="18" spans="2:16" ht="12.75">
      <c r="B18" s="50">
        <v>9</v>
      </c>
      <c r="C18" s="245"/>
      <c r="D18" s="245"/>
      <c r="E18" s="245"/>
      <c r="F18" s="317"/>
      <c r="G18" s="317"/>
      <c r="H18" s="245"/>
      <c r="I18" s="245"/>
      <c r="J18" s="363"/>
      <c r="K18" s="245"/>
      <c r="L18" s="245"/>
      <c r="M18" s="245"/>
      <c r="N18" s="245"/>
      <c r="O18" s="363"/>
      <c r="P18" s="245"/>
    </row>
    <row r="19" spans="2:16" ht="12.75">
      <c r="B19" s="50">
        <v>10</v>
      </c>
      <c r="C19" s="245"/>
      <c r="D19" s="245"/>
      <c r="E19" s="245"/>
      <c r="F19" s="317"/>
      <c r="G19" s="317"/>
      <c r="H19" s="245"/>
      <c r="I19" s="245"/>
      <c r="J19" s="363"/>
      <c r="K19" s="245"/>
      <c r="L19" s="245"/>
      <c r="M19" s="245"/>
      <c r="N19" s="245"/>
      <c r="O19" s="363"/>
      <c r="P19" s="245"/>
    </row>
    <row r="20" spans="2:16" ht="12.75">
      <c r="B20" s="168"/>
      <c r="C20" s="233" t="s">
        <v>73</v>
      </c>
      <c r="D20" s="239"/>
      <c r="E20" s="239"/>
      <c r="F20" s="239"/>
      <c r="G20" s="239"/>
      <c r="H20" s="240"/>
      <c r="I20" s="239"/>
      <c r="J20" s="239"/>
      <c r="K20" s="239"/>
      <c r="L20" s="241"/>
      <c r="M20" s="242"/>
      <c r="N20" s="243"/>
      <c r="O20" s="351"/>
      <c r="P20" s="244"/>
    </row>
    <row r="23" ht="12.75">
      <c r="C23" s="22" t="s">
        <v>200</v>
      </c>
    </row>
    <row r="24" spans="5:6" ht="12.75">
      <c r="E24" s="22" t="s">
        <v>194</v>
      </c>
      <c r="F24" s="22" t="s">
        <v>195</v>
      </c>
    </row>
    <row r="25" spans="5:6" ht="12.75">
      <c r="E25" s="22" t="s">
        <v>196</v>
      </c>
      <c r="F25" s="22" t="s">
        <v>197</v>
      </c>
    </row>
    <row r="26" ht="12.75">
      <c r="C26" s="22" t="s">
        <v>201</v>
      </c>
    </row>
    <row r="27" spans="5:6" ht="12.75">
      <c r="E27" s="22" t="s">
        <v>194</v>
      </c>
      <c r="F27" s="22" t="s">
        <v>195</v>
      </c>
    </row>
    <row r="28" spans="4:6" ht="12.75">
      <c r="D28" s="22" t="s">
        <v>198</v>
      </c>
      <c r="E28" s="22" t="s">
        <v>196</v>
      </c>
      <c r="F28" s="22" t="s">
        <v>197</v>
      </c>
    </row>
  </sheetData>
  <sheetProtection password="C7AC" sheet="1"/>
  <mergeCells count="10">
    <mergeCell ref="B6:B8"/>
    <mergeCell ref="C6:C8"/>
    <mergeCell ref="D6:E6"/>
    <mergeCell ref="F6:P6"/>
    <mergeCell ref="D7:D8"/>
    <mergeCell ref="E7:E8"/>
    <mergeCell ref="F7:K7"/>
    <mergeCell ref="L7:L8"/>
    <mergeCell ref="M7:N7"/>
    <mergeCell ref="P7:P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BreakPreview" zoomScale="80" zoomScaleSheetLayoutView="80" zoomScalePageLayoutView="0" workbookViewId="0" topLeftCell="A1">
      <selection activeCell="L22" sqref="L22"/>
    </sheetView>
  </sheetViews>
  <sheetFormatPr defaultColWidth="9.140625" defaultRowHeight="15"/>
  <cols>
    <col min="1" max="1" width="4.57421875" style="43" customWidth="1"/>
    <col min="2" max="2" width="22.140625" style="43" customWidth="1"/>
    <col min="3" max="3" width="17.00390625" style="43" customWidth="1"/>
    <col min="4" max="4" width="17.28125" style="43" customWidth="1"/>
    <col min="5" max="10" width="9.140625" style="43" customWidth="1"/>
    <col min="11" max="11" width="22.57421875" style="43" customWidth="1"/>
    <col min="12" max="12" width="9.140625" style="43" customWidth="1"/>
    <col min="13" max="13" width="8.421875" style="43" customWidth="1"/>
    <col min="14" max="14" width="9.140625" style="43" hidden="1" customWidth="1"/>
    <col min="15" max="15" width="35.421875" style="43" customWidth="1"/>
    <col min="16" max="16384" width="9.140625" style="43" customWidth="1"/>
  </cols>
  <sheetData>
    <row r="1" spans="1:10" ht="15">
      <c r="A1" s="236"/>
      <c r="B1" s="3"/>
      <c r="C1" s="14"/>
      <c r="D1" s="14"/>
      <c r="E1" s="3"/>
      <c r="F1" s="14"/>
      <c r="G1" s="14"/>
      <c r="H1" s="14"/>
      <c r="I1" s="14"/>
      <c r="J1" s="107"/>
    </row>
    <row r="2" spans="2:5" ht="15.75">
      <c r="B2" s="32" t="s">
        <v>302</v>
      </c>
      <c r="C2" s="22"/>
      <c r="D2" s="22"/>
      <c r="E2" s="22"/>
    </row>
    <row r="3" spans="1:5" ht="15.75">
      <c r="A3" s="32"/>
      <c r="B3" s="246" t="s">
        <v>324</v>
      </c>
      <c r="C3" s="22"/>
      <c r="D3" s="22"/>
      <c r="E3" s="22"/>
    </row>
    <row r="4" spans="2:5" ht="15">
      <c r="B4" s="22"/>
      <c r="C4" s="22"/>
      <c r="D4" s="22"/>
      <c r="E4" s="22"/>
    </row>
    <row r="5" spans="1:5" ht="30">
      <c r="A5" s="247" t="s">
        <v>144</v>
      </c>
      <c r="B5" s="135" t="s">
        <v>130</v>
      </c>
      <c r="C5" s="135" t="s">
        <v>150</v>
      </c>
      <c r="D5" s="135" t="s">
        <v>234</v>
      </c>
      <c r="E5" s="22"/>
    </row>
    <row r="6" spans="1:5" ht="77.25" customHeight="1">
      <c r="A6" s="51">
        <v>1</v>
      </c>
      <c r="B6" s="12" t="s">
        <v>465</v>
      </c>
      <c r="C6" s="316"/>
      <c r="D6" s="316"/>
      <c r="E6" s="22"/>
    </row>
    <row r="7" spans="2:7" ht="15">
      <c r="B7" s="22"/>
      <c r="C7" s="22"/>
      <c r="D7" s="22"/>
      <c r="E7" s="22"/>
      <c r="F7" s="22"/>
      <c r="G7" s="22"/>
    </row>
    <row r="8" spans="2:7" ht="15">
      <c r="B8" s="22"/>
      <c r="C8" s="22"/>
      <c r="D8" s="22"/>
      <c r="E8" s="22"/>
      <c r="F8" s="22"/>
      <c r="G8" s="22"/>
    </row>
    <row r="9" spans="2:7" ht="15">
      <c r="B9" s="22" t="s">
        <v>200</v>
      </c>
      <c r="C9" s="22"/>
      <c r="D9" s="22"/>
      <c r="E9" s="22"/>
      <c r="F9" s="22"/>
      <c r="G9" s="22"/>
    </row>
    <row r="10" spans="2:7" ht="15">
      <c r="B10" s="22"/>
      <c r="C10" s="22"/>
      <c r="D10" s="22" t="s">
        <v>194</v>
      </c>
      <c r="E10" s="22" t="s">
        <v>195</v>
      </c>
      <c r="F10" s="22"/>
      <c r="G10" s="22"/>
    </row>
    <row r="11" spans="2:7" ht="15">
      <c r="B11" s="22"/>
      <c r="C11" s="22"/>
      <c r="D11" s="22" t="s">
        <v>196</v>
      </c>
      <c r="E11" s="22" t="s">
        <v>197</v>
      </c>
      <c r="F11" s="22"/>
      <c r="G11" s="22"/>
    </row>
    <row r="12" spans="2:7" ht="15">
      <c r="B12" s="22" t="s">
        <v>201</v>
      </c>
      <c r="C12" s="22"/>
      <c r="D12" s="22"/>
      <c r="E12" s="22"/>
      <c r="F12" s="22"/>
      <c r="G12" s="22"/>
    </row>
    <row r="13" spans="2:7" ht="15">
      <c r="B13" s="22"/>
      <c r="C13" s="22"/>
      <c r="D13" s="22" t="s">
        <v>194</v>
      </c>
      <c r="E13" s="22" t="s">
        <v>195</v>
      </c>
      <c r="F13" s="22"/>
      <c r="G13" s="22"/>
    </row>
    <row r="14" spans="2:7" ht="15">
      <c r="B14" s="22"/>
      <c r="C14" s="22" t="s">
        <v>198</v>
      </c>
      <c r="D14" s="22" t="s">
        <v>196</v>
      </c>
      <c r="E14" s="22" t="s">
        <v>197</v>
      </c>
      <c r="F14" s="22"/>
      <c r="G14" s="22"/>
    </row>
    <row r="15" spans="2:7" ht="15">
      <c r="B15" s="22"/>
      <c r="C15" s="22"/>
      <c r="D15" s="22"/>
      <c r="E15" s="22"/>
      <c r="F15" s="22"/>
      <c r="G15" s="22"/>
    </row>
    <row r="16" spans="2:7" ht="15">
      <c r="B16" s="22"/>
      <c r="C16" s="22"/>
      <c r="D16" s="22"/>
      <c r="E16" s="22"/>
      <c r="F16" s="22"/>
      <c r="G16" s="22"/>
    </row>
    <row r="17" spans="2:7" ht="15">
      <c r="B17" s="22"/>
      <c r="C17" s="22"/>
      <c r="D17" s="22"/>
      <c r="E17" s="22"/>
      <c r="F17" s="22"/>
      <c r="G17" s="22"/>
    </row>
  </sheetData>
  <sheetProtection password="C7AC" sheet="1" formatCells="0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="80" zoomScaleNormal="85" zoomScaleSheetLayoutView="80" zoomScalePageLayoutView="0" workbookViewId="0" topLeftCell="A1">
      <selection activeCell="D34" sqref="D34"/>
    </sheetView>
  </sheetViews>
  <sheetFormatPr defaultColWidth="9.140625" defaultRowHeight="15"/>
  <cols>
    <col min="1" max="1" width="6.00390625" style="43" customWidth="1"/>
    <col min="2" max="2" width="5.7109375" style="43" customWidth="1"/>
    <col min="3" max="3" width="25.00390625" style="43" customWidth="1"/>
    <col min="4" max="4" width="12.421875" style="43" customWidth="1"/>
    <col min="5" max="5" width="11.140625" style="43" customWidth="1"/>
    <col min="6" max="7" width="10.00390625" style="43" customWidth="1"/>
    <col min="8" max="8" width="11.00390625" style="43" customWidth="1"/>
    <col min="9" max="9" width="11.421875" style="43" customWidth="1"/>
    <col min="10" max="10" width="9.00390625" style="43" customWidth="1"/>
    <col min="11" max="16384" width="9.140625" style="43" customWidth="1"/>
  </cols>
  <sheetData>
    <row r="1" spans="1:10" ht="15">
      <c r="A1" s="236"/>
      <c r="B1" s="3"/>
      <c r="C1" s="14"/>
      <c r="D1" s="14"/>
      <c r="E1" s="3"/>
      <c r="F1" s="14"/>
      <c r="G1" s="14"/>
      <c r="H1" s="14"/>
      <c r="I1" s="14"/>
      <c r="J1" s="14"/>
    </row>
    <row r="2" spans="1:10" ht="15.75">
      <c r="A2" s="313" t="s">
        <v>302</v>
      </c>
      <c r="B2" s="3"/>
      <c r="C2" s="14"/>
      <c r="D2" s="14"/>
      <c r="E2" s="3"/>
      <c r="F2" s="14"/>
      <c r="G2" s="14"/>
      <c r="H2" s="14"/>
      <c r="I2" s="14"/>
      <c r="J2" s="14"/>
    </row>
    <row r="3" spans="1:9" ht="17.25" customHeight="1">
      <c r="A3" s="248" t="s">
        <v>325</v>
      </c>
      <c r="B3" s="14"/>
      <c r="C3" s="14"/>
      <c r="D3" s="14"/>
      <c r="E3" s="14"/>
      <c r="F3" s="14"/>
      <c r="G3" s="14"/>
      <c r="H3" s="14"/>
      <c r="I3" s="14"/>
    </row>
    <row r="4" spans="1:9" ht="17.25" customHeight="1">
      <c r="A4" s="14"/>
      <c r="B4" s="14"/>
      <c r="C4" s="315" t="s">
        <v>425</v>
      </c>
      <c r="D4" s="14"/>
      <c r="E4" s="14"/>
      <c r="F4" s="14"/>
      <c r="G4" s="14"/>
      <c r="H4" s="14"/>
      <c r="I4" s="14"/>
    </row>
    <row r="5" spans="1:9" ht="15.75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10" ht="106.5" customHeight="1">
      <c r="A6" s="258"/>
      <c r="B6" s="256" t="s">
        <v>151</v>
      </c>
      <c r="C6" s="257" t="s">
        <v>37</v>
      </c>
      <c r="D6" s="218" t="s">
        <v>391</v>
      </c>
      <c r="E6" s="218" t="s">
        <v>237</v>
      </c>
      <c r="F6" s="218" t="s">
        <v>238</v>
      </c>
      <c r="G6" s="218" t="s">
        <v>320</v>
      </c>
      <c r="H6" s="218" t="s">
        <v>390</v>
      </c>
      <c r="I6" s="395" t="s">
        <v>368</v>
      </c>
      <c r="J6" s="396" t="s">
        <v>456</v>
      </c>
    </row>
    <row r="7" spans="1:10" ht="15">
      <c r="A7" s="478"/>
      <c r="B7" s="476">
        <v>1</v>
      </c>
      <c r="C7" s="249" t="s">
        <v>152</v>
      </c>
      <c r="D7" s="235">
        <f>D8+D9</f>
        <v>0</v>
      </c>
      <c r="E7" s="235">
        <f>E8+E9</f>
        <v>0</v>
      </c>
      <c r="F7" s="235">
        <f>F8+F9</f>
        <v>0</v>
      </c>
      <c r="G7" s="235">
        <f>G8+G9</f>
        <v>0</v>
      </c>
      <c r="H7" s="235">
        <f>H8+H9</f>
        <v>0</v>
      </c>
      <c r="I7" s="235">
        <f>IF(E7=0,0,(E8*I8+E9*I9)/E7)</f>
        <v>0</v>
      </c>
      <c r="J7" s="235">
        <f>IF(E7=0,0,(E8*J8+E9*J9)/F7)</f>
        <v>0</v>
      </c>
    </row>
    <row r="8" spans="1:10" ht="15">
      <c r="A8" s="478"/>
      <c r="B8" s="476"/>
      <c r="C8" s="5" t="s">
        <v>153</v>
      </c>
      <c r="D8" s="314"/>
      <c r="E8" s="314"/>
      <c r="F8" s="314"/>
      <c r="G8" s="314"/>
      <c r="H8" s="314"/>
      <c r="I8" s="314"/>
      <c r="J8" s="397"/>
    </row>
    <row r="9" spans="1:10" ht="15">
      <c r="A9" s="478"/>
      <c r="B9" s="476"/>
      <c r="C9" s="6" t="s">
        <v>154</v>
      </c>
      <c r="D9" s="314"/>
      <c r="E9" s="314"/>
      <c r="F9" s="314"/>
      <c r="G9" s="314"/>
      <c r="H9" s="314"/>
      <c r="I9" s="314"/>
      <c r="J9" s="397"/>
    </row>
    <row r="10" spans="1:10" ht="15">
      <c r="A10" s="478"/>
      <c r="B10" s="121">
        <v>2</v>
      </c>
      <c r="C10" s="249" t="s">
        <v>155</v>
      </c>
      <c r="D10" s="235">
        <f>D11+D14</f>
        <v>0</v>
      </c>
      <c r="E10" s="235">
        <f>E11+E14</f>
        <v>0</v>
      </c>
      <c r="F10" s="235">
        <f>F11+F14</f>
        <v>0</v>
      </c>
      <c r="G10" s="235">
        <f>G11+G14</f>
        <v>0</v>
      </c>
      <c r="H10" s="235">
        <f>H11+H14</f>
        <v>0</v>
      </c>
      <c r="I10" s="235">
        <f>IF(E10=0,0,(E11*I11+E14*I14)/E10)</f>
        <v>0</v>
      </c>
      <c r="J10" s="235">
        <f>IF(E10=0,0,(E11*J11+E14*J14)/E10)</f>
        <v>0</v>
      </c>
    </row>
    <row r="11" spans="1:10" ht="15">
      <c r="A11" s="478"/>
      <c r="B11" s="476"/>
      <c r="C11" s="255" t="s">
        <v>156</v>
      </c>
      <c r="D11" s="253">
        <f>D12+D13</f>
        <v>0</v>
      </c>
      <c r="E11" s="253">
        <f>E12+E13</f>
        <v>0</v>
      </c>
      <c r="F11" s="253">
        <f>F12+F13</f>
        <v>0</v>
      </c>
      <c r="G11" s="253">
        <f>G12+G13</f>
        <v>0</v>
      </c>
      <c r="H11" s="253">
        <f>H12+H13</f>
        <v>0</v>
      </c>
      <c r="I11" s="253">
        <f>IF(E11=0,0,(E12*I12+E13*I13)/E11)</f>
        <v>0</v>
      </c>
      <c r="J11" s="253">
        <f>IF(E11=0,0,(E12*J12+E13*J13)/E11)</f>
        <v>0</v>
      </c>
    </row>
    <row r="12" spans="1:10" ht="15">
      <c r="A12" s="478"/>
      <c r="B12" s="476"/>
      <c r="C12" s="5" t="s">
        <v>153</v>
      </c>
      <c r="D12" s="314"/>
      <c r="E12" s="314"/>
      <c r="F12" s="314"/>
      <c r="G12" s="314"/>
      <c r="H12" s="314"/>
      <c r="I12" s="314"/>
      <c r="J12" s="397"/>
    </row>
    <row r="13" spans="1:10" ht="15">
      <c r="A13" s="478"/>
      <c r="B13" s="476"/>
      <c r="C13" s="6" t="s">
        <v>154</v>
      </c>
      <c r="D13" s="314"/>
      <c r="E13" s="314"/>
      <c r="F13" s="314"/>
      <c r="G13" s="314"/>
      <c r="H13" s="314"/>
      <c r="I13" s="314"/>
      <c r="J13" s="397"/>
    </row>
    <row r="14" spans="1:10" ht="15">
      <c r="A14" s="478"/>
      <c r="B14" s="477"/>
      <c r="C14" s="255" t="s">
        <v>157</v>
      </c>
      <c r="D14" s="253">
        <f>D15+D16</f>
        <v>0</v>
      </c>
      <c r="E14" s="253">
        <f>E15+E16</f>
        <v>0</v>
      </c>
      <c r="F14" s="253">
        <f>F15+F16</f>
        <v>0</v>
      </c>
      <c r="G14" s="253">
        <f>G15+G16</f>
        <v>0</v>
      </c>
      <c r="H14" s="253">
        <f>H15+H16</f>
        <v>0</v>
      </c>
      <c r="I14" s="253">
        <f>IF(E14=0,0,(E15*I15+E16*I16)/E14)</f>
        <v>0</v>
      </c>
      <c r="J14" s="253">
        <f>IF(E14=0,0,(E15*J15+E16*J16)/E14)</f>
        <v>0</v>
      </c>
    </row>
    <row r="15" spans="1:10" ht="15">
      <c r="A15" s="478"/>
      <c r="B15" s="477"/>
      <c r="C15" s="5" t="s">
        <v>153</v>
      </c>
      <c r="D15" s="314"/>
      <c r="E15" s="314"/>
      <c r="F15" s="314"/>
      <c r="G15" s="314"/>
      <c r="H15" s="314"/>
      <c r="I15" s="314"/>
      <c r="J15" s="397"/>
    </row>
    <row r="16" spans="1:10" ht="20.25">
      <c r="A16" s="478"/>
      <c r="B16" s="7"/>
      <c r="C16" s="8" t="s">
        <v>154</v>
      </c>
      <c r="D16" s="314"/>
      <c r="E16" s="314"/>
      <c r="F16" s="314"/>
      <c r="G16" s="314"/>
      <c r="H16" s="314"/>
      <c r="I16" s="314"/>
      <c r="J16" s="397"/>
    </row>
    <row r="17" spans="1:10" ht="15">
      <c r="A17" s="478"/>
      <c r="B17" s="476">
        <v>3</v>
      </c>
      <c r="C17" s="249" t="s">
        <v>158</v>
      </c>
      <c r="D17" s="235">
        <f>D18+D19</f>
        <v>0</v>
      </c>
      <c r="E17" s="235">
        <f>E18+E19</f>
        <v>0</v>
      </c>
      <c r="F17" s="235">
        <f>F18+F19</f>
        <v>0</v>
      </c>
      <c r="G17" s="235">
        <f>G18+G19</f>
        <v>0</v>
      </c>
      <c r="H17" s="235">
        <f>H18+H19</f>
        <v>0</v>
      </c>
      <c r="I17" s="235">
        <f>IF(E17=0,0,(E18*I18+E19*I19)/E17)</f>
        <v>0</v>
      </c>
      <c r="J17" s="235">
        <f>IF(E17=0,0,(E18*J18+E19*J19)/E17)</f>
        <v>0</v>
      </c>
    </row>
    <row r="18" spans="1:10" ht="15">
      <c r="A18" s="478"/>
      <c r="B18" s="476"/>
      <c r="C18" s="5" t="s">
        <v>153</v>
      </c>
      <c r="D18" s="314"/>
      <c r="E18" s="314"/>
      <c r="F18" s="314"/>
      <c r="G18" s="314"/>
      <c r="H18" s="314"/>
      <c r="I18" s="314"/>
      <c r="J18" s="397"/>
    </row>
    <row r="19" spans="1:10" ht="19.5" customHeight="1">
      <c r="A19" s="478"/>
      <c r="B19" s="9"/>
      <c r="C19" s="10" t="s">
        <v>154</v>
      </c>
      <c r="D19" s="314"/>
      <c r="E19" s="314"/>
      <c r="F19" s="314"/>
      <c r="G19" s="314"/>
      <c r="H19" s="314"/>
      <c r="I19" s="314"/>
      <c r="J19" s="397"/>
    </row>
    <row r="20" spans="1:10" ht="15">
      <c r="A20" s="478"/>
      <c r="B20" s="476">
        <v>4</v>
      </c>
      <c r="C20" s="249" t="s">
        <v>159</v>
      </c>
      <c r="D20" s="235">
        <f>D21+D22</f>
        <v>0</v>
      </c>
      <c r="E20" s="235">
        <f>E21+E22</f>
        <v>0</v>
      </c>
      <c r="F20" s="235">
        <f>F21+F22</f>
        <v>0</v>
      </c>
      <c r="G20" s="235">
        <f>G21+G22</f>
        <v>0</v>
      </c>
      <c r="H20" s="235">
        <f>H21+H22</f>
        <v>0</v>
      </c>
      <c r="I20" s="235">
        <f>IF(E20=0,0,(E21*I21+E22*I22)/E20)</f>
        <v>0</v>
      </c>
      <c r="J20" s="235">
        <f>IF(E20=0,0,(E21*J21+E22*J22)/E20)</f>
        <v>0</v>
      </c>
    </row>
    <row r="21" spans="1:10" ht="15">
      <c r="A21" s="478"/>
      <c r="B21" s="476"/>
      <c r="C21" s="5" t="s">
        <v>153</v>
      </c>
      <c r="D21" s="314"/>
      <c r="E21" s="314"/>
      <c r="F21" s="314"/>
      <c r="G21" s="314"/>
      <c r="H21" s="314"/>
      <c r="I21" s="314"/>
      <c r="J21" s="397"/>
    </row>
    <row r="22" spans="1:10" ht="15">
      <c r="A22" s="478"/>
      <c r="B22" s="476"/>
      <c r="C22" s="6" t="s">
        <v>154</v>
      </c>
      <c r="D22" s="314"/>
      <c r="E22" s="314"/>
      <c r="F22" s="314"/>
      <c r="G22" s="314"/>
      <c r="H22" s="314"/>
      <c r="I22" s="314"/>
      <c r="J22" s="397"/>
    </row>
    <row r="23" spans="1:10" ht="15">
      <c r="A23" s="478"/>
      <c r="B23" s="476">
        <v>5</v>
      </c>
      <c r="C23" s="249" t="s">
        <v>160</v>
      </c>
      <c r="D23" s="235">
        <f>D24+D25</f>
        <v>0</v>
      </c>
      <c r="E23" s="235">
        <f>E24+E25</f>
        <v>0</v>
      </c>
      <c r="F23" s="235">
        <f>F24+F25</f>
        <v>0</v>
      </c>
      <c r="G23" s="235">
        <f>G24+G25</f>
        <v>0</v>
      </c>
      <c r="H23" s="235">
        <f>H24+H25</f>
        <v>0</v>
      </c>
      <c r="I23" s="235">
        <f>IF(E23=0,0,(E24*I24+E25*I25)/E23)</f>
        <v>0</v>
      </c>
      <c r="J23" s="235">
        <f>IF(E23=0,0,(E24*J24+E25*J25)/E23)</f>
        <v>0</v>
      </c>
    </row>
    <row r="24" spans="1:10" ht="15">
      <c r="A24" s="478"/>
      <c r="B24" s="476"/>
      <c r="C24" s="5" t="s">
        <v>153</v>
      </c>
      <c r="D24" s="314"/>
      <c r="E24" s="314"/>
      <c r="F24" s="314"/>
      <c r="G24" s="314"/>
      <c r="H24" s="314"/>
      <c r="I24" s="314"/>
      <c r="J24" s="397"/>
    </row>
    <row r="25" spans="1:10" ht="15">
      <c r="A25" s="478"/>
      <c r="B25" s="476"/>
      <c r="C25" s="6" t="s">
        <v>154</v>
      </c>
      <c r="D25" s="314"/>
      <c r="E25" s="314"/>
      <c r="F25" s="314"/>
      <c r="G25" s="314"/>
      <c r="H25" s="314"/>
      <c r="I25" s="314"/>
      <c r="J25" s="397"/>
    </row>
    <row r="26" spans="1:10" ht="15">
      <c r="A26" s="478"/>
      <c r="B26" s="476">
        <v>6</v>
      </c>
      <c r="C26" s="249" t="s">
        <v>161</v>
      </c>
      <c r="D26" s="235">
        <f>D27+D28</f>
        <v>0</v>
      </c>
      <c r="E26" s="235">
        <f>E27+E28</f>
        <v>0</v>
      </c>
      <c r="F26" s="235">
        <f>F27+F28</f>
        <v>0</v>
      </c>
      <c r="G26" s="235">
        <f>G27+G28</f>
        <v>0</v>
      </c>
      <c r="H26" s="235">
        <f>H27+H28</f>
        <v>0</v>
      </c>
      <c r="I26" s="235">
        <f>IF(E26=0,0,(E27*I27+E28*I28)/E26)</f>
        <v>0</v>
      </c>
      <c r="J26" s="235">
        <f>IF(E26=0,0,(E27*J27+E28*J28)/E26)</f>
        <v>0</v>
      </c>
    </row>
    <row r="27" spans="1:10" ht="15">
      <c r="A27" s="478"/>
      <c r="B27" s="476"/>
      <c r="C27" s="5" t="s">
        <v>153</v>
      </c>
      <c r="D27" s="314"/>
      <c r="E27" s="314"/>
      <c r="F27" s="314"/>
      <c r="G27" s="314"/>
      <c r="H27" s="314"/>
      <c r="I27" s="314"/>
      <c r="J27" s="397"/>
    </row>
    <row r="28" spans="1:10" ht="15">
      <c r="A28" s="478"/>
      <c r="B28" s="476"/>
      <c r="C28" s="6" t="s">
        <v>154</v>
      </c>
      <c r="D28" s="314"/>
      <c r="E28" s="314"/>
      <c r="F28" s="314"/>
      <c r="G28" s="314"/>
      <c r="H28" s="314"/>
      <c r="I28" s="314"/>
      <c r="J28" s="397"/>
    </row>
    <row r="29" spans="1:10" ht="26.25" customHeight="1">
      <c r="A29" s="478"/>
      <c r="B29" s="476">
        <v>7</v>
      </c>
      <c r="C29" s="250" t="s">
        <v>392</v>
      </c>
      <c r="D29" s="235">
        <f>D30+D31</f>
        <v>0</v>
      </c>
      <c r="E29" s="235">
        <f>E30+E31</f>
        <v>0</v>
      </c>
      <c r="F29" s="235">
        <f>F30+F31</f>
        <v>0</v>
      </c>
      <c r="G29" s="235">
        <f>G30+G31</f>
        <v>0</v>
      </c>
      <c r="H29" s="235">
        <f>H30+H31</f>
        <v>0</v>
      </c>
      <c r="I29" s="235">
        <f>IF(E29=0,0,(E30*I30+E31*I31)/E29)</f>
        <v>0</v>
      </c>
      <c r="J29" s="235">
        <f>IF(E29=0,0,(E30*J30+E31*J31)/E29)</f>
        <v>0</v>
      </c>
    </row>
    <row r="30" spans="1:10" ht="15">
      <c r="A30" s="478"/>
      <c r="B30" s="476"/>
      <c r="C30" s="5" t="s">
        <v>153</v>
      </c>
      <c r="D30" s="314"/>
      <c r="E30" s="314"/>
      <c r="F30" s="314"/>
      <c r="G30" s="314"/>
      <c r="H30" s="314"/>
      <c r="I30" s="314"/>
      <c r="J30" s="397"/>
    </row>
    <row r="31" spans="1:10" ht="15">
      <c r="A31" s="478"/>
      <c r="B31" s="476"/>
      <c r="C31" s="6" t="s">
        <v>154</v>
      </c>
      <c r="D31" s="314"/>
      <c r="E31" s="314"/>
      <c r="F31" s="314"/>
      <c r="G31" s="314"/>
      <c r="H31" s="314"/>
      <c r="I31" s="314"/>
      <c r="J31" s="397"/>
    </row>
    <row r="32" spans="1:10" ht="25.5" customHeight="1">
      <c r="A32" s="478"/>
      <c r="B32" s="476">
        <v>8</v>
      </c>
      <c r="C32" s="250" t="s">
        <v>236</v>
      </c>
      <c r="D32" s="235">
        <f>D33+D34</f>
        <v>0</v>
      </c>
      <c r="E32" s="235">
        <f>E33+E34</f>
        <v>0</v>
      </c>
      <c r="F32" s="235">
        <f>F33+F34</f>
        <v>0</v>
      </c>
      <c r="G32" s="235">
        <f>G33+G34</f>
        <v>0</v>
      </c>
      <c r="H32" s="235">
        <f>H33+H34</f>
        <v>0</v>
      </c>
      <c r="I32" s="235">
        <f>IF(E32=0,0,(E33*I33+E34*I34)/E32)</f>
        <v>0</v>
      </c>
      <c r="J32" s="235">
        <f>IF(E32=0,0,(E33*J33+E34*J34)/E32)</f>
        <v>0</v>
      </c>
    </row>
    <row r="33" spans="1:10" ht="15">
      <c r="A33" s="478"/>
      <c r="B33" s="476"/>
      <c r="C33" s="5" t="s">
        <v>153</v>
      </c>
      <c r="D33" s="314"/>
      <c r="E33" s="314"/>
      <c r="F33" s="314"/>
      <c r="G33" s="314"/>
      <c r="H33" s="314"/>
      <c r="I33" s="314"/>
      <c r="J33" s="397"/>
    </row>
    <row r="34" spans="1:10" ht="15">
      <c r="A34" s="478"/>
      <c r="B34" s="476"/>
      <c r="C34" s="6" t="s">
        <v>154</v>
      </c>
      <c r="D34" s="314"/>
      <c r="E34" s="314"/>
      <c r="F34" s="314"/>
      <c r="G34" s="314"/>
      <c r="H34" s="314"/>
      <c r="I34" s="314"/>
      <c r="J34" s="397"/>
    </row>
    <row r="35" spans="1:10" ht="15">
      <c r="A35" s="478"/>
      <c r="B35" s="121" t="s">
        <v>443</v>
      </c>
      <c r="C35" s="340" t="s">
        <v>466</v>
      </c>
      <c r="D35" s="341"/>
      <c r="E35" s="341"/>
      <c r="F35" s="341"/>
      <c r="G35" s="341"/>
      <c r="H35" s="341"/>
      <c r="I35" s="341"/>
      <c r="J35" s="364"/>
    </row>
    <row r="36" spans="1:10" ht="15">
      <c r="A36" s="478"/>
      <c r="B36" s="476">
        <v>9</v>
      </c>
      <c r="C36" s="249" t="s">
        <v>235</v>
      </c>
      <c r="D36" s="235">
        <f>D37+D38</f>
        <v>0</v>
      </c>
      <c r="E36" s="235">
        <f>E37+E38</f>
        <v>0</v>
      </c>
      <c r="F36" s="235">
        <f>F37+F38</f>
        <v>0</v>
      </c>
      <c r="G36" s="235">
        <f>G37+G38</f>
        <v>0</v>
      </c>
      <c r="H36" s="235">
        <f>H37+H38</f>
        <v>0</v>
      </c>
      <c r="I36" s="235">
        <f>IF(E36=0,0,(E37*I37+E38*I38)/E36)</f>
        <v>0</v>
      </c>
      <c r="J36" s="235">
        <f>IF(E36=0,0,(E37*J37+E38*J38)/E36)</f>
        <v>0</v>
      </c>
    </row>
    <row r="37" spans="1:10" ht="15">
      <c r="A37" s="478"/>
      <c r="B37" s="476"/>
      <c r="C37" s="5" t="s">
        <v>153</v>
      </c>
      <c r="D37" s="314"/>
      <c r="E37" s="314"/>
      <c r="F37" s="314"/>
      <c r="G37" s="314"/>
      <c r="H37" s="314"/>
      <c r="I37" s="314"/>
      <c r="J37" s="397"/>
    </row>
    <row r="38" spans="1:10" ht="15">
      <c r="A38" s="478"/>
      <c r="B38" s="476"/>
      <c r="C38" s="6" t="s">
        <v>154</v>
      </c>
      <c r="D38" s="314"/>
      <c r="E38" s="314"/>
      <c r="F38" s="314"/>
      <c r="G38" s="314"/>
      <c r="H38" s="314"/>
      <c r="I38" s="314"/>
      <c r="J38" s="397"/>
    </row>
    <row r="39" spans="1:10" ht="15">
      <c r="A39" s="478"/>
      <c r="B39" s="477">
        <v>10</v>
      </c>
      <c r="C39" s="251" t="s">
        <v>239</v>
      </c>
      <c r="D39" s="235">
        <f>D40+D41</f>
        <v>0</v>
      </c>
      <c r="E39" s="235">
        <f>E40+E41</f>
        <v>0</v>
      </c>
      <c r="F39" s="235">
        <f>F40+F41</f>
        <v>0</v>
      </c>
      <c r="G39" s="235">
        <f>G40+G41</f>
        <v>0</v>
      </c>
      <c r="H39" s="235">
        <f>H40+H41</f>
        <v>0</v>
      </c>
      <c r="I39" s="235">
        <f>IF(E39=0,0,(E40*I40+E41*I41)/E39)</f>
        <v>0</v>
      </c>
      <c r="J39" s="235">
        <f>IF(E39=0,0,(E40*J40+E41*J41)/E39)</f>
        <v>0</v>
      </c>
    </row>
    <row r="40" spans="1:10" ht="15">
      <c r="A40" s="478"/>
      <c r="B40" s="477"/>
      <c r="C40" s="252" t="s">
        <v>153</v>
      </c>
      <c r="D40" s="253">
        <f>D8+D12+D15+D18+D21+D24+D27+D30+D33+D35+D37</f>
        <v>0</v>
      </c>
      <c r="E40" s="253">
        <f>E8+E12+E15+E18+E21+E24+E27+E30+E33+E35+E37</f>
        <v>0</v>
      </c>
      <c r="F40" s="253">
        <f>F8+F12+F15+F18+F21+F24+F27+F30+F33+F35+F37</f>
        <v>0</v>
      </c>
      <c r="G40" s="253">
        <f>G8+G12+G15+G18+G21+G24+G27+G30+G33+G35+G37</f>
        <v>0</v>
      </c>
      <c r="H40" s="253">
        <f>H8+H12+H15+H18+H21+H24+H27+H30+H33+H35+H37</f>
        <v>0</v>
      </c>
      <c r="I40" s="253">
        <f>IF(E40=0,0,(I8*E8+I12*E12+I15*E15+I18*E18+I21*E21+I24*E24+I27*E27+I30*E30+I33*E33+I35*E35+I37*E37)/E40)</f>
        <v>0</v>
      </c>
      <c r="J40" s="253">
        <f>IF(E40=0,0,(J8*E8+J12*E12+J15*E15+J18*E18+J21*E21+J24*E24+J27*E27+J30*E30+J33*E33+E35*J35+J37*E37)/E40)</f>
        <v>0</v>
      </c>
    </row>
    <row r="41" spans="1:10" ht="15">
      <c r="A41" s="478"/>
      <c r="B41" s="477"/>
      <c r="C41" s="254" t="s">
        <v>154</v>
      </c>
      <c r="D41" s="253">
        <f>D9+D13+D16+D19+D22+D25+D28+D31+D34+D38</f>
        <v>0</v>
      </c>
      <c r="E41" s="253">
        <f>E9+E13+E16+E19+E22+E25+E28+E31+E34+E38</f>
        <v>0</v>
      </c>
      <c r="F41" s="253">
        <f>F9+F13+F16+F19+F22+F25+F28+F31+F34+F38</f>
        <v>0</v>
      </c>
      <c r="G41" s="253">
        <f>G9+G13+G16+G19+G22+G25+G28+G31+G34+G38</f>
        <v>0</v>
      </c>
      <c r="H41" s="253">
        <f>H9+H13+H16+H19+H22+H25+H28+H31+H34+H38</f>
        <v>0</v>
      </c>
      <c r="I41" s="253">
        <f>IF(E41=0,0,(I9*E9+I13*E13+I16*E16+I19*E19+I22*E22+I25*E25+I28*E28+I31*E31+I34*E34+I38*E38)/E41)</f>
        <v>0</v>
      </c>
      <c r="J41" s="253">
        <f>IF(E41=0,0,(J9*E9+J13*E13+J16*E16+J19*E19+J22*E22+J25*E25+J28*E28+J31*E31+J34*E34+J38*E38)/E41)</f>
        <v>0</v>
      </c>
    </row>
    <row r="42" ht="18.75" customHeight="1"/>
    <row r="44" spans="2:6" ht="15">
      <c r="B44" s="22" t="s">
        <v>200</v>
      </c>
      <c r="C44" s="22"/>
      <c r="D44" s="22"/>
      <c r="E44" s="22"/>
      <c r="F44" s="22"/>
    </row>
    <row r="45" spans="2:6" ht="15">
      <c r="B45" s="22"/>
      <c r="C45" s="22"/>
      <c r="D45" s="22" t="s">
        <v>194</v>
      </c>
      <c r="E45" s="22" t="s">
        <v>195</v>
      </c>
      <c r="F45" s="22"/>
    </row>
    <row r="46" spans="2:6" ht="15">
      <c r="B46" s="22"/>
      <c r="C46" s="22"/>
      <c r="D46" s="22" t="s">
        <v>196</v>
      </c>
      <c r="E46" s="22" t="s">
        <v>197</v>
      </c>
      <c r="F46" s="22"/>
    </row>
    <row r="47" spans="2:6" ht="15">
      <c r="B47" s="22" t="s">
        <v>201</v>
      </c>
      <c r="C47" s="22"/>
      <c r="D47" s="22"/>
      <c r="E47" s="22"/>
      <c r="F47" s="22"/>
    </row>
    <row r="48" spans="2:6" ht="15">
      <c r="B48" s="22"/>
      <c r="C48" s="22"/>
      <c r="D48" s="22" t="s">
        <v>194</v>
      </c>
      <c r="E48" s="22" t="s">
        <v>195</v>
      </c>
      <c r="F48" s="22"/>
    </row>
    <row r="49" spans="2:6" ht="15">
      <c r="B49" s="22"/>
      <c r="C49" s="22" t="s">
        <v>198</v>
      </c>
      <c r="D49" s="22" t="s">
        <v>196</v>
      </c>
      <c r="E49" s="22" t="s">
        <v>197</v>
      </c>
      <c r="F49" s="22"/>
    </row>
    <row r="50" spans="3:6" ht="15">
      <c r="C50" s="22"/>
      <c r="D50" s="22"/>
      <c r="E50" s="22"/>
      <c r="F50" s="22"/>
    </row>
  </sheetData>
  <sheetProtection password="C7AC" sheet="1" formatCells="0"/>
  <mergeCells count="12">
    <mergeCell ref="B29:B31"/>
    <mergeCell ref="B32:B34"/>
    <mergeCell ref="B36:B38"/>
    <mergeCell ref="B7:B9"/>
    <mergeCell ref="B11:B13"/>
    <mergeCell ref="B14:B15"/>
    <mergeCell ref="A7:A41"/>
    <mergeCell ref="B17:B18"/>
    <mergeCell ref="B20:B22"/>
    <mergeCell ref="B39:B41"/>
    <mergeCell ref="B23:B25"/>
    <mergeCell ref="B26:B2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7" r:id="rId1"/>
  <colBreaks count="1" manualBreakCount="1">
    <brk id="30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="80" zoomScaleSheetLayoutView="80" zoomScalePageLayoutView="0" workbookViewId="0" topLeftCell="A8">
      <selection activeCell="D7" sqref="D7"/>
    </sheetView>
  </sheetViews>
  <sheetFormatPr defaultColWidth="9.140625" defaultRowHeight="15"/>
  <cols>
    <col min="1" max="1" width="6.00390625" style="43" customWidth="1"/>
    <col min="2" max="2" width="5.7109375" style="43" customWidth="1"/>
    <col min="3" max="3" width="25.00390625" style="43" customWidth="1"/>
    <col min="4" max="4" width="12.421875" style="43" customWidth="1"/>
    <col min="5" max="5" width="11.140625" style="43" customWidth="1"/>
    <col min="6" max="7" width="10.00390625" style="43" customWidth="1"/>
    <col min="8" max="8" width="11.00390625" style="43" customWidth="1"/>
    <col min="9" max="9" width="11.421875" style="43" customWidth="1"/>
    <col min="10" max="10" width="9.00390625" style="43" customWidth="1"/>
    <col min="11" max="16384" width="9.140625" style="43" customWidth="1"/>
  </cols>
  <sheetData>
    <row r="1" spans="1:10" ht="15">
      <c r="A1" s="236"/>
      <c r="B1" s="3"/>
      <c r="C1" s="14"/>
      <c r="D1" s="14"/>
      <c r="E1" s="3"/>
      <c r="F1" s="14"/>
      <c r="G1" s="14"/>
      <c r="H1" s="14"/>
      <c r="I1" s="14"/>
      <c r="J1" s="14"/>
    </row>
    <row r="2" spans="1:10" ht="15.75">
      <c r="A2" s="313" t="s">
        <v>302</v>
      </c>
      <c r="B2" s="3"/>
      <c r="C2" s="14"/>
      <c r="D2" s="14"/>
      <c r="E2" s="3"/>
      <c r="F2" s="14"/>
      <c r="G2" s="14"/>
      <c r="H2" s="14"/>
      <c r="I2" s="14"/>
      <c r="J2" s="14"/>
    </row>
    <row r="3" spans="1:9" ht="17.25" customHeight="1">
      <c r="A3" s="248" t="s">
        <v>325</v>
      </c>
      <c r="B3" s="14"/>
      <c r="C3" s="14"/>
      <c r="D3" s="14"/>
      <c r="E3" s="14"/>
      <c r="F3" s="14"/>
      <c r="G3" s="14"/>
      <c r="H3" s="14"/>
      <c r="I3" s="14"/>
    </row>
    <row r="4" spans="1:9" ht="17.25" customHeight="1">
      <c r="A4" s="14"/>
      <c r="B4" s="14"/>
      <c r="C4" s="315" t="s">
        <v>12</v>
      </c>
      <c r="D4" s="14"/>
      <c r="E4" s="14"/>
      <c r="F4" s="14"/>
      <c r="G4" s="14"/>
      <c r="H4" s="14"/>
      <c r="I4" s="14"/>
    </row>
    <row r="5" spans="1:9" ht="15.75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10" ht="106.5" customHeight="1">
      <c r="A6" s="258"/>
      <c r="B6" s="256" t="s">
        <v>151</v>
      </c>
      <c r="C6" s="257" t="s">
        <v>37</v>
      </c>
      <c r="D6" s="218" t="s">
        <v>391</v>
      </c>
      <c r="E6" s="218" t="s">
        <v>237</v>
      </c>
      <c r="F6" s="218" t="s">
        <v>238</v>
      </c>
      <c r="G6" s="218" t="s">
        <v>320</v>
      </c>
      <c r="H6" s="218" t="s">
        <v>390</v>
      </c>
      <c r="I6" s="395" t="s">
        <v>368</v>
      </c>
      <c r="J6" s="396" t="s">
        <v>456</v>
      </c>
    </row>
    <row r="7" spans="1:10" ht="15">
      <c r="A7" s="478"/>
      <c r="B7" s="476">
        <v>1</v>
      </c>
      <c r="C7" s="249" t="s">
        <v>152</v>
      </c>
      <c r="D7" s="235">
        <f>D8+D9</f>
        <v>0</v>
      </c>
      <c r="E7" s="235">
        <f>E8+E9</f>
        <v>0</v>
      </c>
      <c r="F7" s="235">
        <f>F8+F9</f>
        <v>0</v>
      </c>
      <c r="G7" s="235">
        <f>G8+G9</f>
        <v>0</v>
      </c>
      <c r="H7" s="235">
        <f>H8+H9</f>
        <v>0</v>
      </c>
      <c r="I7" s="235">
        <f>IF(E7=0,0,(E8*I8+E9*I9)/E7)</f>
        <v>0</v>
      </c>
      <c r="J7" s="235">
        <f>IF(E7=0,0,(E8*J8+E9*J9)/F7)</f>
        <v>0</v>
      </c>
    </row>
    <row r="8" spans="1:10" ht="15">
      <c r="A8" s="478"/>
      <c r="B8" s="476"/>
      <c r="C8" s="5" t="s">
        <v>153</v>
      </c>
      <c r="D8" s="314"/>
      <c r="E8" s="314"/>
      <c r="F8" s="314"/>
      <c r="G8" s="314"/>
      <c r="H8" s="314"/>
      <c r="I8" s="314"/>
      <c r="J8" s="397"/>
    </row>
    <row r="9" spans="1:10" ht="15">
      <c r="A9" s="478"/>
      <c r="B9" s="476"/>
      <c r="C9" s="6" t="s">
        <v>154</v>
      </c>
      <c r="D9" s="314"/>
      <c r="E9" s="314"/>
      <c r="F9" s="314"/>
      <c r="G9" s="314"/>
      <c r="H9" s="314"/>
      <c r="I9" s="314"/>
      <c r="J9" s="397"/>
    </row>
    <row r="10" spans="1:10" ht="15">
      <c r="A10" s="478"/>
      <c r="B10" s="121">
        <v>2</v>
      </c>
      <c r="C10" s="249" t="s">
        <v>155</v>
      </c>
      <c r="D10" s="235">
        <f>D11+D14</f>
        <v>0</v>
      </c>
      <c r="E10" s="235">
        <f>E11+E14</f>
        <v>0</v>
      </c>
      <c r="F10" s="235">
        <f>F11+F14</f>
        <v>0</v>
      </c>
      <c r="G10" s="235">
        <f>G11+G14</f>
        <v>0</v>
      </c>
      <c r="H10" s="235">
        <f>H11+H14</f>
        <v>0</v>
      </c>
      <c r="I10" s="235">
        <f>IF(E10=0,0,(E11*I11+E14*I14)/E10)</f>
        <v>0</v>
      </c>
      <c r="J10" s="235">
        <f>IF(E10=0,0,(E11*J11+E14*J14)/E10)</f>
        <v>0</v>
      </c>
    </row>
    <row r="11" spans="1:10" ht="15">
      <c r="A11" s="478"/>
      <c r="B11" s="476"/>
      <c r="C11" s="255" t="s">
        <v>156</v>
      </c>
      <c r="D11" s="253">
        <f>D12+D13</f>
        <v>0</v>
      </c>
      <c r="E11" s="253">
        <f>E12+E13</f>
        <v>0</v>
      </c>
      <c r="F11" s="253">
        <f>F12+F13</f>
        <v>0</v>
      </c>
      <c r="G11" s="253">
        <f>G12+G13</f>
        <v>0</v>
      </c>
      <c r="H11" s="253">
        <f>H12+H13</f>
        <v>0</v>
      </c>
      <c r="I11" s="253">
        <f>IF(E11=0,0,(E12*I12+E13*I13)/E11)</f>
        <v>0</v>
      </c>
      <c r="J11" s="253">
        <f>IF(E11=0,0,(E12*J12+E13*J13)/E11)</f>
        <v>0</v>
      </c>
    </row>
    <row r="12" spans="1:10" ht="15">
      <c r="A12" s="478"/>
      <c r="B12" s="476"/>
      <c r="C12" s="5" t="s">
        <v>153</v>
      </c>
      <c r="D12" s="314"/>
      <c r="E12" s="314"/>
      <c r="F12" s="314"/>
      <c r="G12" s="314"/>
      <c r="H12" s="314"/>
      <c r="I12" s="314"/>
      <c r="J12" s="397"/>
    </row>
    <row r="13" spans="1:10" ht="15">
      <c r="A13" s="478"/>
      <c r="B13" s="476"/>
      <c r="C13" s="6" t="s">
        <v>154</v>
      </c>
      <c r="D13" s="314"/>
      <c r="E13" s="314"/>
      <c r="F13" s="314"/>
      <c r="G13" s="314"/>
      <c r="H13" s="314"/>
      <c r="I13" s="314"/>
      <c r="J13" s="397"/>
    </row>
    <row r="14" spans="1:10" ht="15">
      <c r="A14" s="478"/>
      <c r="B14" s="477"/>
      <c r="C14" s="255" t="s">
        <v>157</v>
      </c>
      <c r="D14" s="253">
        <f>D15+D16</f>
        <v>0</v>
      </c>
      <c r="E14" s="253">
        <f>E15+E16</f>
        <v>0</v>
      </c>
      <c r="F14" s="253">
        <f>F15+F16</f>
        <v>0</v>
      </c>
      <c r="G14" s="253">
        <f>G15+G16</f>
        <v>0</v>
      </c>
      <c r="H14" s="253">
        <f>H15+H16</f>
        <v>0</v>
      </c>
      <c r="I14" s="253">
        <f>IF(E14=0,0,(E15*I15+E16*I16)/E14)</f>
        <v>0</v>
      </c>
      <c r="J14" s="253">
        <f>IF(E14=0,0,(E15*J15+E16*J16)/E14)</f>
        <v>0</v>
      </c>
    </row>
    <row r="15" spans="1:10" ht="15">
      <c r="A15" s="478"/>
      <c r="B15" s="477"/>
      <c r="C15" s="5" t="s">
        <v>153</v>
      </c>
      <c r="D15" s="314"/>
      <c r="E15" s="314"/>
      <c r="F15" s="314"/>
      <c r="G15" s="314"/>
      <c r="H15" s="314"/>
      <c r="I15" s="314"/>
      <c r="J15" s="397"/>
    </row>
    <row r="16" spans="1:10" ht="20.25">
      <c r="A16" s="478"/>
      <c r="B16" s="7"/>
      <c r="C16" s="8" t="s">
        <v>154</v>
      </c>
      <c r="D16" s="314"/>
      <c r="E16" s="314"/>
      <c r="F16" s="314"/>
      <c r="G16" s="314"/>
      <c r="H16" s="314"/>
      <c r="I16" s="314"/>
      <c r="J16" s="397"/>
    </row>
    <row r="17" spans="1:10" ht="15">
      <c r="A17" s="478"/>
      <c r="B17" s="476">
        <v>3</v>
      </c>
      <c r="C17" s="249" t="s">
        <v>158</v>
      </c>
      <c r="D17" s="235">
        <f>D18+D19</f>
        <v>0</v>
      </c>
      <c r="E17" s="235">
        <f>E18+E19</f>
        <v>0</v>
      </c>
      <c r="F17" s="235">
        <f>F18+F19</f>
        <v>0</v>
      </c>
      <c r="G17" s="235">
        <f>G18+G19</f>
        <v>0</v>
      </c>
      <c r="H17" s="235">
        <f>H18+H19</f>
        <v>0</v>
      </c>
      <c r="I17" s="235">
        <f>IF(E17=0,0,(E18*I18+E19*I19)/E17)</f>
        <v>0</v>
      </c>
      <c r="J17" s="235">
        <f>IF(E17=0,0,(E18*J18+E19*J19)/E17)</f>
        <v>0</v>
      </c>
    </row>
    <row r="18" spans="1:10" ht="15">
      <c r="A18" s="478"/>
      <c r="B18" s="476"/>
      <c r="C18" s="5" t="s">
        <v>153</v>
      </c>
      <c r="D18" s="314"/>
      <c r="E18" s="314"/>
      <c r="F18" s="314"/>
      <c r="G18" s="314"/>
      <c r="H18" s="314"/>
      <c r="I18" s="314"/>
      <c r="J18" s="397"/>
    </row>
    <row r="19" spans="1:10" ht="19.5" customHeight="1">
      <c r="A19" s="478"/>
      <c r="B19" s="9"/>
      <c r="C19" s="10" t="s">
        <v>154</v>
      </c>
      <c r="D19" s="314"/>
      <c r="E19" s="314"/>
      <c r="F19" s="314"/>
      <c r="G19" s="314"/>
      <c r="H19" s="314"/>
      <c r="I19" s="314"/>
      <c r="J19" s="397"/>
    </row>
    <row r="20" spans="1:10" ht="15">
      <c r="A20" s="478"/>
      <c r="B20" s="476">
        <v>4</v>
      </c>
      <c r="C20" s="249" t="s">
        <v>159</v>
      </c>
      <c r="D20" s="235">
        <f>D21+D22</f>
        <v>0</v>
      </c>
      <c r="E20" s="235">
        <f>E21+E22</f>
        <v>0</v>
      </c>
      <c r="F20" s="235">
        <f>F21+F22</f>
        <v>0</v>
      </c>
      <c r="G20" s="235">
        <f>G21+G22</f>
        <v>0</v>
      </c>
      <c r="H20" s="235">
        <f>H21+H22</f>
        <v>0</v>
      </c>
      <c r="I20" s="235">
        <f>IF(E20=0,0,(E21*I21+E22*I22)/E20)</f>
        <v>0</v>
      </c>
      <c r="J20" s="235">
        <f>IF(E20=0,0,(E21*J21+E22*J22)/E20)</f>
        <v>0</v>
      </c>
    </row>
    <row r="21" spans="1:10" ht="15">
      <c r="A21" s="478"/>
      <c r="B21" s="476"/>
      <c r="C21" s="5" t="s">
        <v>153</v>
      </c>
      <c r="D21" s="314"/>
      <c r="E21" s="314"/>
      <c r="F21" s="314"/>
      <c r="G21" s="314"/>
      <c r="H21" s="314"/>
      <c r="I21" s="314"/>
      <c r="J21" s="397"/>
    </row>
    <row r="22" spans="1:10" ht="15">
      <c r="A22" s="478"/>
      <c r="B22" s="476"/>
      <c r="C22" s="6" t="s">
        <v>154</v>
      </c>
      <c r="D22" s="314"/>
      <c r="E22" s="314"/>
      <c r="F22" s="314"/>
      <c r="G22" s="314"/>
      <c r="H22" s="314"/>
      <c r="I22" s="314"/>
      <c r="J22" s="397"/>
    </row>
    <row r="23" spans="1:10" ht="15">
      <c r="A23" s="478"/>
      <c r="B23" s="476">
        <v>5</v>
      </c>
      <c r="C23" s="249" t="s">
        <v>160</v>
      </c>
      <c r="D23" s="235">
        <f>D24+D25</f>
        <v>0</v>
      </c>
      <c r="E23" s="235">
        <f>E24+E25</f>
        <v>0</v>
      </c>
      <c r="F23" s="235">
        <f>F24+F25</f>
        <v>0</v>
      </c>
      <c r="G23" s="235">
        <f>G24+G25</f>
        <v>0</v>
      </c>
      <c r="H23" s="235">
        <f>H24+H25</f>
        <v>0</v>
      </c>
      <c r="I23" s="235">
        <f>IF(E23=0,0,(E24*I24+E25*I25)/E23)</f>
        <v>0</v>
      </c>
      <c r="J23" s="235">
        <f>IF(E23=0,0,(E24*J24+E25*J25)/E23)</f>
        <v>0</v>
      </c>
    </row>
    <row r="24" spans="1:10" ht="15">
      <c r="A24" s="478"/>
      <c r="B24" s="476"/>
      <c r="C24" s="5" t="s">
        <v>153</v>
      </c>
      <c r="D24" s="314"/>
      <c r="E24" s="314"/>
      <c r="F24" s="314"/>
      <c r="G24" s="314"/>
      <c r="H24" s="314"/>
      <c r="I24" s="314"/>
      <c r="J24" s="397"/>
    </row>
    <row r="25" spans="1:10" ht="15">
      <c r="A25" s="478"/>
      <c r="B25" s="476"/>
      <c r="C25" s="6" t="s">
        <v>154</v>
      </c>
      <c r="D25" s="314"/>
      <c r="E25" s="314"/>
      <c r="F25" s="314"/>
      <c r="G25" s="314"/>
      <c r="H25" s="314"/>
      <c r="I25" s="314"/>
      <c r="J25" s="397"/>
    </row>
    <row r="26" spans="1:10" ht="15">
      <c r="A26" s="478"/>
      <c r="B26" s="476">
        <v>6</v>
      </c>
      <c r="C26" s="249" t="s">
        <v>161</v>
      </c>
      <c r="D26" s="235">
        <f>D27+D28</f>
        <v>0</v>
      </c>
      <c r="E26" s="235">
        <f>E27+E28</f>
        <v>0</v>
      </c>
      <c r="F26" s="235">
        <f>F27+F28</f>
        <v>0</v>
      </c>
      <c r="G26" s="235">
        <f>G27+G28</f>
        <v>0</v>
      </c>
      <c r="H26" s="235">
        <f>H27+H28</f>
        <v>0</v>
      </c>
      <c r="I26" s="235">
        <f>IF(E26=0,0,(E27*I27+E28*I28)/E26)</f>
        <v>0</v>
      </c>
      <c r="J26" s="235">
        <f>IF(E26=0,0,(E27*J27+E28*J28)/E26)</f>
        <v>0</v>
      </c>
    </row>
    <row r="27" spans="1:10" ht="15">
      <c r="A27" s="478"/>
      <c r="B27" s="476"/>
      <c r="C27" s="5" t="s">
        <v>153</v>
      </c>
      <c r="D27" s="314"/>
      <c r="E27" s="314"/>
      <c r="F27" s="314"/>
      <c r="G27" s="314"/>
      <c r="H27" s="314"/>
      <c r="I27" s="314"/>
      <c r="J27" s="397"/>
    </row>
    <row r="28" spans="1:10" ht="15">
      <c r="A28" s="478"/>
      <c r="B28" s="476"/>
      <c r="C28" s="6" t="s">
        <v>154</v>
      </c>
      <c r="D28" s="314"/>
      <c r="E28" s="314"/>
      <c r="F28" s="314"/>
      <c r="G28" s="314"/>
      <c r="H28" s="314"/>
      <c r="I28" s="314"/>
      <c r="J28" s="397"/>
    </row>
    <row r="29" spans="1:10" ht="26.25" customHeight="1">
      <c r="A29" s="478"/>
      <c r="B29" s="476">
        <v>7</v>
      </c>
      <c r="C29" s="250" t="s">
        <v>392</v>
      </c>
      <c r="D29" s="235">
        <f>D30+D31</f>
        <v>0</v>
      </c>
      <c r="E29" s="235">
        <f>E30+E31</f>
        <v>0</v>
      </c>
      <c r="F29" s="235">
        <f>F30+F31</f>
        <v>0</v>
      </c>
      <c r="G29" s="235">
        <f>G30+G31</f>
        <v>0</v>
      </c>
      <c r="H29" s="235">
        <f>H30+H31</f>
        <v>0</v>
      </c>
      <c r="I29" s="235">
        <f>IF(E29=0,0,(E30*I30+E31*I31)/E29)</f>
        <v>0</v>
      </c>
      <c r="J29" s="235">
        <f>IF(E29=0,0,(E30*J30+E31*J31)/E29)</f>
        <v>0</v>
      </c>
    </row>
    <row r="30" spans="1:10" ht="15">
      <c r="A30" s="478"/>
      <c r="B30" s="476"/>
      <c r="C30" s="5" t="s">
        <v>153</v>
      </c>
      <c r="D30" s="314"/>
      <c r="E30" s="314"/>
      <c r="F30" s="314"/>
      <c r="G30" s="314"/>
      <c r="H30" s="314"/>
      <c r="I30" s="314"/>
      <c r="J30" s="397"/>
    </row>
    <row r="31" spans="1:10" ht="15">
      <c r="A31" s="478"/>
      <c r="B31" s="476"/>
      <c r="C31" s="6" t="s">
        <v>154</v>
      </c>
      <c r="D31" s="314"/>
      <c r="E31" s="314"/>
      <c r="F31" s="314"/>
      <c r="G31" s="314"/>
      <c r="H31" s="314"/>
      <c r="I31" s="314"/>
      <c r="J31" s="397"/>
    </row>
    <row r="32" spans="1:10" ht="25.5" customHeight="1">
      <c r="A32" s="478"/>
      <c r="B32" s="476">
        <v>8</v>
      </c>
      <c r="C32" s="250" t="s">
        <v>236</v>
      </c>
      <c r="D32" s="235">
        <f>D33+D34</f>
        <v>0</v>
      </c>
      <c r="E32" s="235">
        <f>E33+E34</f>
        <v>0</v>
      </c>
      <c r="F32" s="235">
        <f>F33+F34</f>
        <v>0</v>
      </c>
      <c r="G32" s="235">
        <f>G33+G34</f>
        <v>0</v>
      </c>
      <c r="H32" s="235">
        <f>H33+H34</f>
        <v>0</v>
      </c>
      <c r="I32" s="235">
        <f>IF(E32=0,0,(E33*I33+E34*I34)/E32)</f>
        <v>0</v>
      </c>
      <c r="J32" s="235">
        <f>IF(E32=0,0,(E33*J33+E34*J34)/E32)</f>
        <v>0</v>
      </c>
    </row>
    <row r="33" spans="1:10" ht="15">
      <c r="A33" s="478"/>
      <c r="B33" s="476"/>
      <c r="C33" s="5" t="s">
        <v>153</v>
      </c>
      <c r="D33" s="314"/>
      <c r="E33" s="314"/>
      <c r="F33" s="314"/>
      <c r="G33" s="314"/>
      <c r="H33" s="314"/>
      <c r="I33" s="314"/>
      <c r="J33" s="397"/>
    </row>
    <row r="34" spans="1:10" ht="15">
      <c r="A34" s="478"/>
      <c r="B34" s="476"/>
      <c r="C34" s="6" t="s">
        <v>154</v>
      </c>
      <c r="D34" s="314"/>
      <c r="E34" s="314"/>
      <c r="F34" s="314"/>
      <c r="G34" s="314"/>
      <c r="H34" s="314"/>
      <c r="I34" s="314"/>
      <c r="J34" s="397"/>
    </row>
    <row r="35" spans="1:10" ht="15">
      <c r="A35" s="478"/>
      <c r="B35" s="121" t="s">
        <v>443</v>
      </c>
      <c r="C35" s="340" t="s">
        <v>466</v>
      </c>
      <c r="D35" s="341"/>
      <c r="E35" s="341"/>
      <c r="F35" s="341"/>
      <c r="G35" s="341"/>
      <c r="H35" s="341"/>
      <c r="I35" s="341"/>
      <c r="J35" s="364"/>
    </row>
    <row r="36" spans="1:10" ht="15">
      <c r="A36" s="478"/>
      <c r="B36" s="476">
        <v>9</v>
      </c>
      <c r="C36" s="249" t="s">
        <v>235</v>
      </c>
      <c r="D36" s="235">
        <f>D37+D38</f>
        <v>0</v>
      </c>
      <c r="E36" s="235">
        <f>E37+E38</f>
        <v>0</v>
      </c>
      <c r="F36" s="235">
        <f>F37+F38</f>
        <v>0</v>
      </c>
      <c r="G36" s="235">
        <f>G37+G38</f>
        <v>0</v>
      </c>
      <c r="H36" s="235">
        <f>H37+H38</f>
        <v>0</v>
      </c>
      <c r="I36" s="235">
        <f>IF(E36=0,0,(E37*I37+E38*I38)/E36)</f>
        <v>0</v>
      </c>
      <c r="J36" s="235">
        <f>IF(E36=0,0,(E37*J37+E38*J38)/E36)</f>
        <v>0</v>
      </c>
    </row>
    <row r="37" spans="1:10" ht="15">
      <c r="A37" s="478"/>
      <c r="B37" s="476"/>
      <c r="C37" s="5" t="s">
        <v>153</v>
      </c>
      <c r="D37" s="314"/>
      <c r="E37" s="314"/>
      <c r="F37" s="314"/>
      <c r="G37" s="314"/>
      <c r="H37" s="314"/>
      <c r="I37" s="314"/>
      <c r="J37" s="397"/>
    </row>
    <row r="38" spans="1:10" ht="15">
      <c r="A38" s="478"/>
      <c r="B38" s="476"/>
      <c r="C38" s="6" t="s">
        <v>154</v>
      </c>
      <c r="D38" s="314"/>
      <c r="E38" s="314"/>
      <c r="F38" s="314"/>
      <c r="G38" s="314"/>
      <c r="H38" s="314"/>
      <c r="I38" s="314"/>
      <c r="J38" s="397"/>
    </row>
    <row r="39" spans="1:10" ht="15">
      <c r="A39" s="478"/>
      <c r="B39" s="477">
        <v>10</v>
      </c>
      <c r="C39" s="251" t="s">
        <v>239</v>
      </c>
      <c r="D39" s="235">
        <f>D40+D41</f>
        <v>0</v>
      </c>
      <c r="E39" s="235">
        <f>E40+E41</f>
        <v>0</v>
      </c>
      <c r="F39" s="235">
        <f>F40+F41</f>
        <v>0</v>
      </c>
      <c r="G39" s="235">
        <f>G40+G41</f>
        <v>0</v>
      </c>
      <c r="H39" s="235">
        <f>H40+H41</f>
        <v>0</v>
      </c>
      <c r="I39" s="235">
        <f>IF(E39=0,0,(E40*I40+E41*I41)/E39)</f>
        <v>0</v>
      </c>
      <c r="J39" s="235">
        <f>IF(E39=0,0,(E40*J40+E41*J41)/E39)</f>
        <v>0</v>
      </c>
    </row>
    <row r="40" spans="1:10" ht="15">
      <c r="A40" s="478"/>
      <c r="B40" s="477"/>
      <c r="C40" s="252" t="s">
        <v>153</v>
      </c>
      <c r="D40" s="253">
        <f>D8+D12+D15+D18+D21+D24+D27+D30+D33+D35+D37</f>
        <v>0</v>
      </c>
      <c r="E40" s="253">
        <f>E8+E12+E15+E18+E21+E24+E27+E30+E33+E35+E37</f>
        <v>0</v>
      </c>
      <c r="F40" s="253">
        <f>F8+F12+F15+F18+F21+F24+F27+F30+F33+F35+F37</f>
        <v>0</v>
      </c>
      <c r="G40" s="253">
        <f>G8+G12+G15+G18+G21+G24+G27+G30+G33+G35+G37</f>
        <v>0</v>
      </c>
      <c r="H40" s="253">
        <f>H8+H12+H15+H18+H21+H24+H27+H30+H33+H35+H37</f>
        <v>0</v>
      </c>
      <c r="I40" s="253">
        <f>IF(E40=0,0,(I8*E8+I12*E12+I15*E15+I18*E18+I21*E21+I24*E24+I27*E27+I30*E30+I33*E33+I35*E35+I37*E37)/E40)</f>
        <v>0</v>
      </c>
      <c r="J40" s="253">
        <f>IF(E40=0,0,(J8*E8+J12*E12+J15*E15+J18*E18+J21*E21+J24*E24+J27*E27+J30*E30+J33*E33+E35*J35+J37*E37)/E40)</f>
        <v>0</v>
      </c>
    </row>
    <row r="41" spans="1:10" ht="15">
      <c r="A41" s="478"/>
      <c r="B41" s="477"/>
      <c r="C41" s="254" t="s">
        <v>154</v>
      </c>
      <c r="D41" s="253">
        <f>D9+D13+D16+D19+D22+D25+D28+D31+D34+D38</f>
        <v>0</v>
      </c>
      <c r="E41" s="253">
        <f>E9+E13+E16+E19+E22+E25+E28+E31+E34+E38</f>
        <v>0</v>
      </c>
      <c r="F41" s="253">
        <f>F9+F13+F16+F19+F22+F25+F28+F31+F34+F38</f>
        <v>0</v>
      </c>
      <c r="G41" s="253">
        <f>G9+G13+G16+G19+G22+G25+G28+G31+G34+G38</f>
        <v>0</v>
      </c>
      <c r="H41" s="253">
        <f>H9+H13+H16+H19+H22+H25+H28+H31+H34+H38</f>
        <v>0</v>
      </c>
      <c r="I41" s="253">
        <f>IF(E41=0,0,(I9*E9+I13*E13+I16*E16+I19*E19+I22*E22+I25*E25+I28*E28+I31*E31+I34*E34+I38*E38)/E41)</f>
        <v>0</v>
      </c>
      <c r="J41" s="253">
        <f>IF(E41=0,0,(J9*E9+J13*E13+J16*E16+J19*E19+J22*E22+J25*E25+J28*E28+J31*E31+J34*E34+J38*E38)/E41)</f>
        <v>0</v>
      </c>
    </row>
    <row r="42" ht="18.75" customHeight="1"/>
    <row r="44" spans="2:6" ht="15">
      <c r="B44" s="22" t="s">
        <v>200</v>
      </c>
      <c r="C44" s="22"/>
      <c r="D44" s="22"/>
      <c r="E44" s="22"/>
      <c r="F44" s="22"/>
    </row>
    <row r="45" spans="2:6" ht="15">
      <c r="B45" s="22"/>
      <c r="C45" s="22"/>
      <c r="D45" s="22" t="s">
        <v>194</v>
      </c>
      <c r="E45" s="22" t="s">
        <v>195</v>
      </c>
      <c r="F45" s="22"/>
    </row>
    <row r="46" spans="2:6" ht="15">
      <c r="B46" s="22"/>
      <c r="C46" s="22"/>
      <c r="D46" s="22" t="s">
        <v>196</v>
      </c>
      <c r="E46" s="22" t="s">
        <v>197</v>
      </c>
      <c r="F46" s="22"/>
    </row>
    <row r="47" spans="2:6" ht="15">
      <c r="B47" s="22" t="s">
        <v>201</v>
      </c>
      <c r="C47" s="22"/>
      <c r="D47" s="22"/>
      <c r="E47" s="22"/>
      <c r="F47" s="22"/>
    </row>
    <row r="48" spans="2:6" ht="15">
      <c r="B48" s="22"/>
      <c r="C48" s="22"/>
      <c r="D48" s="22" t="s">
        <v>194</v>
      </c>
      <c r="E48" s="22" t="s">
        <v>195</v>
      </c>
      <c r="F48" s="22"/>
    </row>
    <row r="49" spans="2:6" ht="15">
      <c r="B49" s="22"/>
      <c r="C49" s="22" t="s">
        <v>198</v>
      </c>
      <c r="D49" s="22" t="s">
        <v>196</v>
      </c>
      <c r="E49" s="22" t="s">
        <v>197</v>
      </c>
      <c r="F49" s="22"/>
    </row>
    <row r="50" spans="3:6" ht="15">
      <c r="C50" s="22"/>
      <c r="D50" s="22"/>
      <c r="E50" s="22"/>
      <c r="F50" s="22"/>
    </row>
  </sheetData>
  <sheetProtection password="C7AC" sheet="1"/>
  <mergeCells count="12">
    <mergeCell ref="B23:B25"/>
    <mergeCell ref="B26:B28"/>
    <mergeCell ref="B29:B31"/>
    <mergeCell ref="B32:B34"/>
    <mergeCell ref="B36:B38"/>
    <mergeCell ref="B39:B41"/>
    <mergeCell ref="A7:A41"/>
    <mergeCell ref="B7:B9"/>
    <mergeCell ref="B11:B13"/>
    <mergeCell ref="B14:B15"/>
    <mergeCell ref="B17:B18"/>
    <mergeCell ref="B20:B22"/>
  </mergeCells>
  <printOptions/>
  <pageMargins left="0.75" right="0.75" top="1" bottom="1" header="0.5" footer="0.5"/>
  <pageSetup horizontalDpi="600" verticalDpi="600" orientation="portrait" paperSize="9" scale="77" r:id="rId1"/>
  <colBreaks count="2" manualBreakCount="2">
    <brk id="10" max="65535" man="1"/>
    <brk id="13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zoomScalePageLayoutView="0" workbookViewId="0" topLeftCell="A13">
      <selection activeCell="C35" sqref="C35"/>
    </sheetView>
  </sheetViews>
  <sheetFormatPr defaultColWidth="9.140625" defaultRowHeight="15"/>
  <cols>
    <col min="1" max="1" width="6.00390625" style="43" customWidth="1"/>
    <col min="2" max="2" width="5.7109375" style="43" customWidth="1"/>
    <col min="3" max="3" width="25.00390625" style="43" customWidth="1"/>
    <col min="4" max="4" width="12.421875" style="43" customWidth="1"/>
    <col min="5" max="5" width="11.140625" style="43" customWidth="1"/>
    <col min="6" max="7" width="10.00390625" style="43" customWidth="1"/>
    <col min="8" max="8" width="11.00390625" style="43" customWidth="1"/>
    <col min="9" max="9" width="11.421875" style="43" customWidth="1"/>
    <col min="10" max="10" width="9.00390625" style="43" customWidth="1"/>
    <col min="11" max="16384" width="9.140625" style="43" customWidth="1"/>
  </cols>
  <sheetData>
    <row r="1" spans="1:10" ht="15">
      <c r="A1" s="236"/>
      <c r="B1" s="3"/>
      <c r="C1" s="14"/>
      <c r="D1" s="14"/>
      <c r="E1" s="3"/>
      <c r="F1" s="14"/>
      <c r="G1" s="14"/>
      <c r="H1" s="14"/>
      <c r="I1" s="14"/>
      <c r="J1" s="14"/>
    </row>
    <row r="2" spans="1:10" ht="15.75">
      <c r="A2" s="313" t="s">
        <v>302</v>
      </c>
      <c r="B2" s="3"/>
      <c r="C2" s="14"/>
      <c r="D2" s="14"/>
      <c r="E2" s="3"/>
      <c r="F2" s="14"/>
      <c r="G2" s="14"/>
      <c r="H2" s="14"/>
      <c r="I2" s="14"/>
      <c r="J2" s="14"/>
    </row>
    <row r="3" spans="1:9" ht="17.25" customHeight="1">
      <c r="A3" s="248" t="s">
        <v>325</v>
      </c>
      <c r="B3" s="14"/>
      <c r="C3" s="14"/>
      <c r="D3" s="14"/>
      <c r="E3" s="14"/>
      <c r="F3" s="14"/>
      <c r="G3" s="14"/>
      <c r="H3" s="14"/>
      <c r="I3" s="14"/>
    </row>
    <row r="4" spans="1:9" ht="17.25" customHeight="1">
      <c r="A4" s="14"/>
      <c r="B4" s="14"/>
      <c r="C4" s="315" t="s">
        <v>13</v>
      </c>
      <c r="D4" s="14"/>
      <c r="E4" s="14"/>
      <c r="F4" s="14"/>
      <c r="G4" s="14"/>
      <c r="H4" s="14"/>
      <c r="I4" s="14"/>
    </row>
    <row r="5" spans="1:9" ht="15.75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10" ht="106.5" customHeight="1">
      <c r="A6" s="258"/>
      <c r="B6" s="256" t="s">
        <v>151</v>
      </c>
      <c r="C6" s="257" t="s">
        <v>37</v>
      </c>
      <c r="D6" s="218" t="s">
        <v>391</v>
      </c>
      <c r="E6" s="218" t="s">
        <v>237</v>
      </c>
      <c r="F6" s="218" t="s">
        <v>238</v>
      </c>
      <c r="G6" s="218" t="s">
        <v>320</v>
      </c>
      <c r="H6" s="218" t="s">
        <v>390</v>
      </c>
      <c r="I6" s="395" t="s">
        <v>368</v>
      </c>
      <c r="J6" s="396" t="s">
        <v>456</v>
      </c>
    </row>
    <row r="7" spans="1:10" ht="15">
      <c r="A7" s="478"/>
      <c r="B7" s="476">
        <v>1</v>
      </c>
      <c r="C7" s="249" t="s">
        <v>152</v>
      </c>
      <c r="D7" s="235">
        <f>D8+D9</f>
        <v>0</v>
      </c>
      <c r="E7" s="235">
        <f>E8+E9</f>
        <v>0</v>
      </c>
      <c r="F7" s="235">
        <f>F8+F9</f>
        <v>0</v>
      </c>
      <c r="G7" s="235">
        <f>G8+G9</f>
        <v>0</v>
      </c>
      <c r="H7" s="235">
        <f>H8+H9</f>
        <v>0</v>
      </c>
      <c r="I7" s="235">
        <f>IF(E7=0,0,(E8*I8+E9*I9)/E7)</f>
        <v>0</v>
      </c>
      <c r="J7" s="235">
        <f>IF(E7=0,0,(E8*J8+E9*J9)/F7)</f>
        <v>0</v>
      </c>
    </row>
    <row r="8" spans="1:10" ht="15">
      <c r="A8" s="478"/>
      <c r="B8" s="476"/>
      <c r="C8" s="5" t="s">
        <v>153</v>
      </c>
      <c r="D8" s="314"/>
      <c r="E8" s="314"/>
      <c r="F8" s="314"/>
      <c r="G8" s="314"/>
      <c r="H8" s="314"/>
      <c r="I8" s="314"/>
      <c r="J8" s="397"/>
    </row>
    <row r="9" spans="1:10" ht="15">
      <c r="A9" s="478"/>
      <c r="B9" s="476"/>
      <c r="C9" s="6" t="s">
        <v>154</v>
      </c>
      <c r="D9" s="314"/>
      <c r="E9" s="314"/>
      <c r="F9" s="314"/>
      <c r="G9" s="314"/>
      <c r="H9" s="314"/>
      <c r="I9" s="314"/>
      <c r="J9" s="397"/>
    </row>
    <row r="10" spans="1:10" ht="15">
      <c r="A10" s="478"/>
      <c r="B10" s="121">
        <v>2</v>
      </c>
      <c r="C10" s="249" t="s">
        <v>155</v>
      </c>
      <c r="D10" s="235">
        <f>D11+D14</f>
        <v>0</v>
      </c>
      <c r="E10" s="235">
        <f>E11+E14</f>
        <v>0</v>
      </c>
      <c r="F10" s="235">
        <f>F11+F14</f>
        <v>0</v>
      </c>
      <c r="G10" s="235">
        <f>G11+G14</f>
        <v>0</v>
      </c>
      <c r="H10" s="235">
        <f>H11+H14</f>
        <v>0</v>
      </c>
      <c r="I10" s="235">
        <f>IF(E10=0,0,(E11*I11+E14*I14)/E10)</f>
        <v>0</v>
      </c>
      <c r="J10" s="235">
        <f>IF(E10=0,0,(E11*J11+E14*J14)/E10)</f>
        <v>0</v>
      </c>
    </row>
    <row r="11" spans="1:10" ht="15">
      <c r="A11" s="478"/>
      <c r="B11" s="476"/>
      <c r="C11" s="255" t="s">
        <v>156</v>
      </c>
      <c r="D11" s="253">
        <f>D12+D13</f>
        <v>0</v>
      </c>
      <c r="E11" s="253">
        <f>E12+E13</f>
        <v>0</v>
      </c>
      <c r="F11" s="253">
        <f>F12+F13</f>
        <v>0</v>
      </c>
      <c r="G11" s="253">
        <f>G12+G13</f>
        <v>0</v>
      </c>
      <c r="H11" s="253">
        <f>H12+H13</f>
        <v>0</v>
      </c>
      <c r="I11" s="253">
        <f>IF(E11=0,0,(E12*I12+E13*I13)/E11)</f>
        <v>0</v>
      </c>
      <c r="J11" s="253">
        <f>IF(E11=0,0,(E12*J12+E13*J13)/E11)</f>
        <v>0</v>
      </c>
    </row>
    <row r="12" spans="1:10" ht="15">
      <c r="A12" s="478"/>
      <c r="B12" s="476"/>
      <c r="C12" s="5" t="s">
        <v>153</v>
      </c>
      <c r="D12" s="314"/>
      <c r="E12" s="314"/>
      <c r="F12" s="314"/>
      <c r="G12" s="314"/>
      <c r="H12" s="314"/>
      <c r="I12" s="314"/>
      <c r="J12" s="397"/>
    </row>
    <row r="13" spans="1:10" ht="15">
      <c r="A13" s="478"/>
      <c r="B13" s="476"/>
      <c r="C13" s="6" t="s">
        <v>154</v>
      </c>
      <c r="D13" s="314"/>
      <c r="E13" s="314"/>
      <c r="F13" s="314"/>
      <c r="G13" s="314"/>
      <c r="H13" s="314"/>
      <c r="I13" s="314"/>
      <c r="J13" s="397"/>
    </row>
    <row r="14" spans="1:10" ht="15">
      <c r="A14" s="478"/>
      <c r="B14" s="477"/>
      <c r="C14" s="255" t="s">
        <v>157</v>
      </c>
      <c r="D14" s="253">
        <f>D15+D16</f>
        <v>0</v>
      </c>
      <c r="E14" s="253">
        <f>E15+E16</f>
        <v>0</v>
      </c>
      <c r="F14" s="253">
        <f>F15+F16</f>
        <v>0</v>
      </c>
      <c r="G14" s="253">
        <f>G15+G16</f>
        <v>0</v>
      </c>
      <c r="H14" s="253">
        <f>H15+H16</f>
        <v>0</v>
      </c>
      <c r="I14" s="253">
        <f>IF(E14=0,0,(E15*I15+E16*I16)/E14)</f>
        <v>0</v>
      </c>
      <c r="J14" s="253">
        <f>IF(E14=0,0,(E15*J15+E16*J16)/E14)</f>
        <v>0</v>
      </c>
    </row>
    <row r="15" spans="1:10" ht="15">
      <c r="A15" s="478"/>
      <c r="B15" s="477"/>
      <c r="C15" s="5" t="s">
        <v>153</v>
      </c>
      <c r="D15" s="314"/>
      <c r="E15" s="314"/>
      <c r="F15" s="314"/>
      <c r="G15" s="314"/>
      <c r="H15" s="314"/>
      <c r="I15" s="314"/>
      <c r="J15" s="397"/>
    </row>
    <row r="16" spans="1:10" ht="20.25">
      <c r="A16" s="478"/>
      <c r="B16" s="7"/>
      <c r="C16" s="8" t="s">
        <v>154</v>
      </c>
      <c r="D16" s="314"/>
      <c r="E16" s="314"/>
      <c r="F16" s="314"/>
      <c r="G16" s="314"/>
      <c r="H16" s="314"/>
      <c r="I16" s="314"/>
      <c r="J16" s="397"/>
    </row>
    <row r="17" spans="1:10" ht="15">
      <c r="A17" s="478"/>
      <c r="B17" s="476">
        <v>3</v>
      </c>
      <c r="C17" s="249" t="s">
        <v>158</v>
      </c>
      <c r="D17" s="235">
        <f>D18+D19</f>
        <v>0</v>
      </c>
      <c r="E17" s="235">
        <f>E18+E19</f>
        <v>0</v>
      </c>
      <c r="F17" s="235">
        <f>F18+F19</f>
        <v>0</v>
      </c>
      <c r="G17" s="235">
        <f>G18+G19</f>
        <v>0</v>
      </c>
      <c r="H17" s="235">
        <f>H18+H19</f>
        <v>0</v>
      </c>
      <c r="I17" s="235">
        <f>IF(E17=0,0,(E18*I18+E19*I19)/E17)</f>
        <v>0</v>
      </c>
      <c r="J17" s="235">
        <f>IF(E17=0,0,(E18*J18+E19*J19)/E17)</f>
        <v>0</v>
      </c>
    </row>
    <row r="18" spans="1:10" ht="15">
      <c r="A18" s="478"/>
      <c r="B18" s="476"/>
      <c r="C18" s="5" t="s">
        <v>153</v>
      </c>
      <c r="D18" s="314"/>
      <c r="E18" s="314"/>
      <c r="F18" s="314"/>
      <c r="G18" s="314"/>
      <c r="H18" s="314"/>
      <c r="I18" s="314"/>
      <c r="J18" s="397"/>
    </row>
    <row r="19" spans="1:10" ht="19.5" customHeight="1">
      <c r="A19" s="478"/>
      <c r="B19" s="9"/>
      <c r="C19" s="10" t="s">
        <v>154</v>
      </c>
      <c r="D19" s="314"/>
      <c r="E19" s="314"/>
      <c r="F19" s="314"/>
      <c r="G19" s="314"/>
      <c r="H19" s="314"/>
      <c r="I19" s="314"/>
      <c r="J19" s="397"/>
    </row>
    <row r="20" spans="1:10" ht="15">
      <c r="A20" s="478"/>
      <c r="B20" s="476">
        <v>4</v>
      </c>
      <c r="C20" s="249" t="s">
        <v>159</v>
      </c>
      <c r="D20" s="235">
        <f>D21+D22</f>
        <v>0</v>
      </c>
      <c r="E20" s="235">
        <f>E21+E22</f>
        <v>0</v>
      </c>
      <c r="F20" s="235">
        <f>F21+F22</f>
        <v>0</v>
      </c>
      <c r="G20" s="235">
        <f>G21+G22</f>
        <v>0</v>
      </c>
      <c r="H20" s="235">
        <f>H21+H22</f>
        <v>0</v>
      </c>
      <c r="I20" s="235">
        <f>IF(E20=0,0,(E21*I21+E22*I22)/E20)</f>
        <v>0</v>
      </c>
      <c r="J20" s="235">
        <f>IF(E20=0,0,(E21*J21+E22*J22)/E20)</f>
        <v>0</v>
      </c>
    </row>
    <row r="21" spans="1:10" ht="15">
      <c r="A21" s="478"/>
      <c r="B21" s="476"/>
      <c r="C21" s="5" t="s">
        <v>153</v>
      </c>
      <c r="D21" s="314"/>
      <c r="E21" s="314"/>
      <c r="F21" s="314"/>
      <c r="G21" s="314"/>
      <c r="H21" s="314"/>
      <c r="I21" s="314"/>
      <c r="J21" s="397"/>
    </row>
    <row r="22" spans="1:10" ht="15">
      <c r="A22" s="478"/>
      <c r="B22" s="476"/>
      <c r="C22" s="6" t="s">
        <v>154</v>
      </c>
      <c r="D22" s="314"/>
      <c r="E22" s="314"/>
      <c r="F22" s="314"/>
      <c r="G22" s="314"/>
      <c r="H22" s="314"/>
      <c r="I22" s="314"/>
      <c r="J22" s="397"/>
    </row>
    <row r="23" spans="1:10" ht="15">
      <c r="A23" s="478"/>
      <c r="B23" s="476">
        <v>5</v>
      </c>
      <c r="C23" s="249" t="s">
        <v>160</v>
      </c>
      <c r="D23" s="235">
        <f>D24+D25</f>
        <v>0</v>
      </c>
      <c r="E23" s="235">
        <f>E24+E25</f>
        <v>0</v>
      </c>
      <c r="F23" s="235">
        <f>F24+F25</f>
        <v>0</v>
      </c>
      <c r="G23" s="235">
        <f>G24+G25</f>
        <v>0</v>
      </c>
      <c r="H23" s="235">
        <f>H24+H25</f>
        <v>0</v>
      </c>
      <c r="I23" s="235">
        <f>IF(E23=0,0,(E24*I24+E25*I25)/E23)</f>
        <v>0</v>
      </c>
      <c r="J23" s="235">
        <f>IF(E23=0,0,(E24*J24+E25*J25)/E23)</f>
        <v>0</v>
      </c>
    </row>
    <row r="24" spans="1:10" ht="15">
      <c r="A24" s="478"/>
      <c r="B24" s="476"/>
      <c r="C24" s="5" t="s">
        <v>153</v>
      </c>
      <c r="D24" s="314"/>
      <c r="E24" s="314"/>
      <c r="F24" s="314"/>
      <c r="G24" s="314"/>
      <c r="H24" s="314"/>
      <c r="I24" s="314"/>
      <c r="J24" s="397"/>
    </row>
    <row r="25" spans="1:10" ht="15">
      <c r="A25" s="478"/>
      <c r="B25" s="476"/>
      <c r="C25" s="6" t="s">
        <v>154</v>
      </c>
      <c r="D25" s="314"/>
      <c r="E25" s="314"/>
      <c r="F25" s="314"/>
      <c r="G25" s="314"/>
      <c r="H25" s="314"/>
      <c r="I25" s="314"/>
      <c r="J25" s="397"/>
    </row>
    <row r="26" spans="1:10" ht="15">
      <c r="A26" s="478"/>
      <c r="B26" s="476">
        <v>6</v>
      </c>
      <c r="C26" s="249" t="s">
        <v>161</v>
      </c>
      <c r="D26" s="235">
        <f>D27+D28</f>
        <v>0</v>
      </c>
      <c r="E26" s="235">
        <f>E27+E28</f>
        <v>0</v>
      </c>
      <c r="F26" s="235">
        <f>F27+F28</f>
        <v>0</v>
      </c>
      <c r="G26" s="235">
        <f>G27+G28</f>
        <v>0</v>
      </c>
      <c r="H26" s="235">
        <f>H27+H28</f>
        <v>0</v>
      </c>
      <c r="I26" s="235">
        <f>IF(E26=0,0,(E27*I27+E28*I28)/E26)</f>
        <v>0</v>
      </c>
      <c r="J26" s="235">
        <f>IF(E26=0,0,(E27*J27+E28*J28)/E26)</f>
        <v>0</v>
      </c>
    </row>
    <row r="27" spans="1:10" ht="15">
      <c r="A27" s="478"/>
      <c r="B27" s="476"/>
      <c r="C27" s="5" t="s">
        <v>153</v>
      </c>
      <c r="D27" s="314"/>
      <c r="E27" s="314"/>
      <c r="F27" s="314"/>
      <c r="G27" s="314"/>
      <c r="H27" s="314"/>
      <c r="I27" s="314"/>
      <c r="J27" s="397"/>
    </row>
    <row r="28" spans="1:10" ht="15">
      <c r="A28" s="478"/>
      <c r="B28" s="476"/>
      <c r="C28" s="6" t="s">
        <v>154</v>
      </c>
      <c r="D28" s="314"/>
      <c r="E28" s="314"/>
      <c r="F28" s="314"/>
      <c r="G28" s="314"/>
      <c r="H28" s="314"/>
      <c r="I28" s="314"/>
      <c r="J28" s="397"/>
    </row>
    <row r="29" spans="1:10" ht="26.25" customHeight="1">
      <c r="A29" s="478"/>
      <c r="B29" s="476">
        <v>7</v>
      </c>
      <c r="C29" s="250" t="s">
        <v>392</v>
      </c>
      <c r="D29" s="235">
        <f>D30+D31</f>
        <v>0</v>
      </c>
      <c r="E29" s="235">
        <f>E30+E31</f>
        <v>0</v>
      </c>
      <c r="F29" s="235">
        <f>F30+F31</f>
        <v>0</v>
      </c>
      <c r="G29" s="235">
        <f>G30+G31</f>
        <v>0</v>
      </c>
      <c r="H29" s="235">
        <f>H30+H31</f>
        <v>0</v>
      </c>
      <c r="I29" s="235">
        <f>IF(E29=0,0,(E30*I30+E31*I31)/E29)</f>
        <v>0</v>
      </c>
      <c r="J29" s="235">
        <f>IF(E29=0,0,(E30*J30+E31*J31)/E29)</f>
        <v>0</v>
      </c>
    </row>
    <row r="30" spans="1:10" ht="15">
      <c r="A30" s="478"/>
      <c r="B30" s="476"/>
      <c r="C30" s="5" t="s">
        <v>153</v>
      </c>
      <c r="D30" s="314"/>
      <c r="E30" s="314"/>
      <c r="F30" s="314"/>
      <c r="G30" s="314"/>
      <c r="H30" s="314"/>
      <c r="I30" s="314"/>
      <c r="J30" s="397"/>
    </row>
    <row r="31" spans="1:10" ht="15">
      <c r="A31" s="478"/>
      <c r="B31" s="476"/>
      <c r="C31" s="6" t="s">
        <v>154</v>
      </c>
      <c r="D31" s="314"/>
      <c r="E31" s="314"/>
      <c r="F31" s="314"/>
      <c r="G31" s="314"/>
      <c r="H31" s="314"/>
      <c r="I31" s="314"/>
      <c r="J31" s="397"/>
    </row>
    <row r="32" spans="1:10" ht="25.5" customHeight="1">
      <c r="A32" s="478"/>
      <c r="B32" s="476">
        <v>8</v>
      </c>
      <c r="C32" s="250" t="s">
        <v>236</v>
      </c>
      <c r="D32" s="235">
        <f>D33+D34</f>
        <v>0</v>
      </c>
      <c r="E32" s="235">
        <f>E33+E34</f>
        <v>0</v>
      </c>
      <c r="F32" s="235">
        <f>F33+F34</f>
        <v>0</v>
      </c>
      <c r="G32" s="235">
        <f>G33+G34</f>
        <v>0</v>
      </c>
      <c r="H32" s="235">
        <f>H33+H34</f>
        <v>0</v>
      </c>
      <c r="I32" s="235">
        <f>IF(E32=0,0,(E33*I33+E34*I34)/E32)</f>
        <v>0</v>
      </c>
      <c r="J32" s="235">
        <f>IF(E32=0,0,(E33*J33+E34*J34)/E32)</f>
        <v>0</v>
      </c>
    </row>
    <row r="33" spans="1:10" ht="15">
      <c r="A33" s="478"/>
      <c r="B33" s="476"/>
      <c r="C33" s="5" t="s">
        <v>153</v>
      </c>
      <c r="D33" s="314"/>
      <c r="E33" s="314"/>
      <c r="F33" s="314"/>
      <c r="G33" s="314"/>
      <c r="H33" s="314"/>
      <c r="I33" s="314"/>
      <c r="J33" s="397"/>
    </row>
    <row r="34" spans="1:10" ht="15">
      <c r="A34" s="478"/>
      <c r="B34" s="476"/>
      <c r="C34" s="6" t="s">
        <v>154</v>
      </c>
      <c r="D34" s="314"/>
      <c r="E34" s="314"/>
      <c r="F34" s="314"/>
      <c r="G34" s="314"/>
      <c r="H34" s="314"/>
      <c r="I34" s="314"/>
      <c r="J34" s="397"/>
    </row>
    <row r="35" spans="1:10" ht="15">
      <c r="A35" s="478"/>
      <c r="B35" s="121" t="s">
        <v>443</v>
      </c>
      <c r="C35" s="340" t="s">
        <v>466</v>
      </c>
      <c r="D35" s="341"/>
      <c r="E35" s="341"/>
      <c r="F35" s="341"/>
      <c r="G35" s="341"/>
      <c r="H35" s="341"/>
      <c r="I35" s="341"/>
      <c r="J35" s="364"/>
    </row>
    <row r="36" spans="1:10" ht="15">
      <c r="A36" s="478"/>
      <c r="B36" s="476">
        <v>9</v>
      </c>
      <c r="C36" s="249" t="s">
        <v>235</v>
      </c>
      <c r="D36" s="235">
        <f>D37+D38</f>
        <v>0</v>
      </c>
      <c r="E36" s="235">
        <f>E37+E38</f>
        <v>0</v>
      </c>
      <c r="F36" s="235">
        <f>F37+F38</f>
        <v>0</v>
      </c>
      <c r="G36" s="235">
        <f>G37+G38</f>
        <v>0</v>
      </c>
      <c r="H36" s="235">
        <f>H37+H38</f>
        <v>0</v>
      </c>
      <c r="I36" s="235">
        <f>IF(E36=0,0,(E37*I37+E38*I38)/E36)</f>
        <v>0</v>
      </c>
      <c r="J36" s="235">
        <f>IF(E36=0,0,(E37*J37+E38*J38)/E36)</f>
        <v>0</v>
      </c>
    </row>
    <row r="37" spans="1:10" ht="15">
      <c r="A37" s="478"/>
      <c r="B37" s="476"/>
      <c r="C37" s="5" t="s">
        <v>153</v>
      </c>
      <c r="D37" s="314"/>
      <c r="E37" s="314"/>
      <c r="F37" s="314"/>
      <c r="G37" s="314"/>
      <c r="H37" s="314"/>
      <c r="I37" s="314"/>
      <c r="J37" s="397"/>
    </row>
    <row r="38" spans="1:10" ht="15">
      <c r="A38" s="478"/>
      <c r="B38" s="476"/>
      <c r="C38" s="6" t="s">
        <v>154</v>
      </c>
      <c r="D38" s="314"/>
      <c r="E38" s="314"/>
      <c r="F38" s="314"/>
      <c r="G38" s="314"/>
      <c r="H38" s="314"/>
      <c r="I38" s="314"/>
      <c r="J38" s="397"/>
    </row>
    <row r="39" spans="1:10" ht="15">
      <c r="A39" s="478"/>
      <c r="B39" s="477">
        <v>10</v>
      </c>
      <c r="C39" s="251" t="s">
        <v>239</v>
      </c>
      <c r="D39" s="235">
        <f>D40+D41</f>
        <v>0</v>
      </c>
      <c r="E39" s="235">
        <f>E40+E41</f>
        <v>0</v>
      </c>
      <c r="F39" s="235">
        <f>F40+F41</f>
        <v>0</v>
      </c>
      <c r="G39" s="235">
        <f>G40+G41</f>
        <v>0</v>
      </c>
      <c r="H39" s="235">
        <f>H40+H41</f>
        <v>0</v>
      </c>
      <c r="I39" s="235">
        <f>IF(E39=0,0,(E40*I40+E41*I41)/E39)</f>
        <v>0</v>
      </c>
      <c r="J39" s="235">
        <f>IF(E39=0,0,(E40*J40+E41*J41)/E39)</f>
        <v>0</v>
      </c>
    </row>
    <row r="40" spans="1:10" ht="15">
      <c r="A40" s="478"/>
      <c r="B40" s="477"/>
      <c r="C40" s="252" t="s">
        <v>153</v>
      </c>
      <c r="D40" s="253">
        <f>D8+D12+D15+D18+D21+D24+D27+D30+D33+D35+D37</f>
        <v>0</v>
      </c>
      <c r="E40" s="253">
        <f>E8+E12+E15+E18+E21+E24+E27+E30+E33+E35+E37</f>
        <v>0</v>
      </c>
      <c r="F40" s="253">
        <f>F8+F12+F15+F18+F21+F24+F27+F30+F33+F35+F37</f>
        <v>0</v>
      </c>
      <c r="G40" s="253">
        <f>G8+G12+G15+G18+G21+G24+G27+G30+G33+G35+G37</f>
        <v>0</v>
      </c>
      <c r="H40" s="253">
        <f>H8+H12+H15+H18+H21+H24+H27+H30+H33+H35+H37</f>
        <v>0</v>
      </c>
      <c r="I40" s="253">
        <f>IF(E40=0,0,(I8*E8+I12*E12+I15*E15+I18*E18+I21*E21+I24*E24+I27*E27+I30*E30+I33*E33+I35*E35+I37*E37)/E40)</f>
        <v>0</v>
      </c>
      <c r="J40" s="253">
        <f>IF(E40=0,0,(J8*E8+J12*E12+J15*E15+J18*E18+J21*E21+J24*E24+J27*E27+J30*E30+J33*E33+E35*J35+J37*E37)/E40)</f>
        <v>0</v>
      </c>
    </row>
    <row r="41" spans="1:10" ht="15">
      <c r="A41" s="478"/>
      <c r="B41" s="477"/>
      <c r="C41" s="254" t="s">
        <v>154</v>
      </c>
      <c r="D41" s="253">
        <f>D9+D13+D16+D19+D22+D25+D28+D31+D34+D38</f>
        <v>0</v>
      </c>
      <c r="E41" s="253">
        <f>E9+E13+E16+E19+E22+E25+E28+E31+E34+E38</f>
        <v>0</v>
      </c>
      <c r="F41" s="253">
        <f>F9+F13+F16+F19+F22+F25+F28+F31+F34+F38</f>
        <v>0</v>
      </c>
      <c r="G41" s="253">
        <f>G9+G13+G16+G19+G22+G25+G28+G31+G34+G38</f>
        <v>0</v>
      </c>
      <c r="H41" s="253">
        <f>H9+H13+H16+H19+H22+H25+H28+H31+H34+H38</f>
        <v>0</v>
      </c>
      <c r="I41" s="253">
        <f>IF(E41=0,0,(I9*E9+I13*E13+I16*E16+I19*E19+I22*E22+I25*E25+I28*E28+I31*E31+I34*E34+I38*E38)/E41)</f>
        <v>0</v>
      </c>
      <c r="J41" s="253">
        <f>IF(E41=0,0,(J9*E9+J13*E13+J16*E16+J19*E19+J22*E22+J25*E25+J28*E28+J31*E31+J34*E34+J38*E38)/E41)</f>
        <v>0</v>
      </c>
    </row>
    <row r="42" ht="18.75" customHeight="1"/>
    <row r="44" spans="2:6" ht="15">
      <c r="B44" s="22" t="s">
        <v>200</v>
      </c>
      <c r="C44" s="22"/>
      <c r="D44" s="22"/>
      <c r="E44" s="22"/>
      <c r="F44" s="22"/>
    </row>
    <row r="45" spans="2:6" ht="15">
      <c r="B45" s="22"/>
      <c r="C45" s="22"/>
      <c r="D45" s="22" t="s">
        <v>194</v>
      </c>
      <c r="E45" s="22" t="s">
        <v>195</v>
      </c>
      <c r="F45" s="22"/>
    </row>
    <row r="46" spans="2:6" ht="15">
      <c r="B46" s="22"/>
      <c r="C46" s="22"/>
      <c r="D46" s="22" t="s">
        <v>196</v>
      </c>
      <c r="E46" s="22" t="s">
        <v>197</v>
      </c>
      <c r="F46" s="22"/>
    </row>
    <row r="47" spans="2:6" ht="15">
      <c r="B47" s="22" t="s">
        <v>201</v>
      </c>
      <c r="C47" s="22"/>
      <c r="D47" s="22"/>
      <c r="E47" s="22"/>
      <c r="F47" s="22"/>
    </row>
    <row r="48" spans="2:6" ht="15">
      <c r="B48" s="22"/>
      <c r="C48" s="22"/>
      <c r="D48" s="22" t="s">
        <v>194</v>
      </c>
      <c r="E48" s="22" t="s">
        <v>195</v>
      </c>
      <c r="F48" s="22"/>
    </row>
    <row r="49" spans="2:6" ht="15">
      <c r="B49" s="22"/>
      <c r="C49" s="22" t="s">
        <v>198</v>
      </c>
      <c r="D49" s="22" t="s">
        <v>196</v>
      </c>
      <c r="E49" s="22" t="s">
        <v>197</v>
      </c>
      <c r="F49" s="22"/>
    </row>
    <row r="50" spans="3:6" ht="15">
      <c r="C50" s="22"/>
      <c r="D50" s="22"/>
      <c r="E50" s="22"/>
      <c r="F50" s="22"/>
    </row>
  </sheetData>
  <sheetProtection password="C7AC" sheet="1"/>
  <mergeCells count="12">
    <mergeCell ref="B23:B25"/>
    <mergeCell ref="B26:B28"/>
    <mergeCell ref="B29:B31"/>
    <mergeCell ref="B32:B34"/>
    <mergeCell ref="B36:B38"/>
    <mergeCell ref="B39:B41"/>
    <mergeCell ref="A7:A41"/>
    <mergeCell ref="B7:B9"/>
    <mergeCell ref="B11:B13"/>
    <mergeCell ref="B14:B15"/>
    <mergeCell ref="B17:B18"/>
    <mergeCell ref="B20:B22"/>
  </mergeCells>
  <printOptions/>
  <pageMargins left="0.75" right="0.75" top="1" bottom="1" header="0.5" footer="0.5"/>
  <pageSetup horizontalDpi="600" verticalDpi="600" orientation="portrait" paperSize="9" scale="77" r:id="rId1"/>
  <colBreaks count="2" manualBreakCount="2">
    <brk id="10" max="65535" man="1"/>
    <brk id="31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="84" zoomScaleSheetLayoutView="84" zoomScalePageLayoutView="0" workbookViewId="0" topLeftCell="A3">
      <selection activeCell="D6" sqref="D6"/>
    </sheetView>
  </sheetViews>
  <sheetFormatPr defaultColWidth="9.140625" defaultRowHeight="15"/>
  <cols>
    <col min="1" max="1" width="6.00390625" style="43" customWidth="1"/>
    <col min="2" max="2" width="5.7109375" style="43" customWidth="1"/>
    <col min="3" max="3" width="25.00390625" style="43" customWidth="1"/>
    <col min="4" max="4" width="12.421875" style="43" customWidth="1"/>
    <col min="5" max="5" width="11.140625" style="43" customWidth="1"/>
    <col min="6" max="7" width="10.00390625" style="43" customWidth="1"/>
    <col min="8" max="8" width="11.00390625" style="43" customWidth="1"/>
    <col min="9" max="9" width="11.421875" style="43" customWidth="1"/>
    <col min="10" max="10" width="9.00390625" style="43" customWidth="1"/>
    <col min="11" max="16384" width="9.140625" style="43" customWidth="1"/>
  </cols>
  <sheetData>
    <row r="1" spans="1:10" ht="15">
      <c r="A1" s="236"/>
      <c r="B1" s="3"/>
      <c r="C1" s="14"/>
      <c r="D1" s="14"/>
      <c r="E1" s="3"/>
      <c r="F1" s="14"/>
      <c r="G1" s="14"/>
      <c r="H1" s="14"/>
      <c r="I1" s="14"/>
      <c r="J1" s="14"/>
    </row>
    <row r="2" spans="1:10" ht="15.75">
      <c r="A2" s="313" t="s">
        <v>302</v>
      </c>
      <c r="B2" s="3"/>
      <c r="C2" s="14"/>
      <c r="D2" s="14"/>
      <c r="E2" s="3"/>
      <c r="F2" s="14"/>
      <c r="G2" s="14"/>
      <c r="H2" s="14"/>
      <c r="I2" s="14"/>
      <c r="J2" s="14"/>
    </row>
    <row r="3" spans="1:9" ht="17.25" customHeight="1">
      <c r="A3" s="248" t="s">
        <v>325</v>
      </c>
      <c r="B3" s="14"/>
      <c r="C3" s="14"/>
      <c r="D3" s="14"/>
      <c r="E3" s="14"/>
      <c r="F3" s="14"/>
      <c r="G3" s="14"/>
      <c r="H3" s="14"/>
      <c r="I3" s="14"/>
    </row>
    <row r="4" spans="1:9" ht="17.25" customHeight="1">
      <c r="A4" s="14"/>
      <c r="B4" s="14"/>
      <c r="C4" s="315" t="s">
        <v>14</v>
      </c>
      <c r="D4" s="14"/>
      <c r="E4" s="14"/>
      <c r="F4" s="14"/>
      <c r="G4" s="14"/>
      <c r="H4" s="14"/>
      <c r="I4" s="14"/>
    </row>
    <row r="5" spans="1:9" ht="15.75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10" ht="106.5" customHeight="1">
      <c r="A6" s="258"/>
      <c r="B6" s="256" t="s">
        <v>151</v>
      </c>
      <c r="C6" s="257" t="s">
        <v>37</v>
      </c>
      <c r="D6" s="218" t="s">
        <v>391</v>
      </c>
      <c r="E6" s="218" t="s">
        <v>237</v>
      </c>
      <c r="F6" s="218" t="s">
        <v>238</v>
      </c>
      <c r="G6" s="218" t="s">
        <v>320</v>
      </c>
      <c r="H6" s="218" t="s">
        <v>390</v>
      </c>
      <c r="I6" s="395" t="s">
        <v>368</v>
      </c>
      <c r="J6" s="396" t="s">
        <v>456</v>
      </c>
    </row>
    <row r="7" spans="1:10" ht="15">
      <c r="A7" s="478"/>
      <c r="B7" s="476">
        <v>1</v>
      </c>
      <c r="C7" s="249" t="s">
        <v>152</v>
      </c>
      <c r="D7" s="235">
        <f>D8+D9</f>
        <v>0</v>
      </c>
      <c r="E7" s="235">
        <f>E8+E9</f>
        <v>0</v>
      </c>
      <c r="F7" s="235">
        <f>F8+F9</f>
        <v>0</v>
      </c>
      <c r="G7" s="235">
        <f>G8+G9</f>
        <v>0</v>
      </c>
      <c r="H7" s="235">
        <f>H8+H9</f>
        <v>0</v>
      </c>
      <c r="I7" s="235">
        <f>IF(E7=0,0,(E8*I8+E9*I9)/E7)</f>
        <v>0</v>
      </c>
      <c r="J7" s="235">
        <f>IF(E7=0,0,(E8*J8+E9*J9)/F7)</f>
        <v>0</v>
      </c>
    </row>
    <row r="8" spans="1:10" ht="15">
      <c r="A8" s="478"/>
      <c r="B8" s="476"/>
      <c r="C8" s="5" t="s">
        <v>153</v>
      </c>
      <c r="D8" s="314"/>
      <c r="E8" s="314"/>
      <c r="F8" s="314"/>
      <c r="G8" s="314"/>
      <c r="H8" s="314"/>
      <c r="I8" s="314"/>
      <c r="J8" s="397"/>
    </row>
    <row r="9" spans="1:10" ht="15">
      <c r="A9" s="478"/>
      <c r="B9" s="476"/>
      <c r="C9" s="6" t="s">
        <v>154</v>
      </c>
      <c r="D9" s="314"/>
      <c r="E9" s="314"/>
      <c r="F9" s="314"/>
      <c r="G9" s="314"/>
      <c r="H9" s="314"/>
      <c r="I9" s="314"/>
      <c r="J9" s="397"/>
    </row>
    <row r="10" spans="1:10" ht="15">
      <c r="A10" s="478"/>
      <c r="B10" s="121">
        <v>2</v>
      </c>
      <c r="C10" s="249" t="s">
        <v>155</v>
      </c>
      <c r="D10" s="235">
        <f>D11+D14</f>
        <v>0</v>
      </c>
      <c r="E10" s="235">
        <f>E11+E14</f>
        <v>0</v>
      </c>
      <c r="F10" s="235">
        <f>F11+F14</f>
        <v>0</v>
      </c>
      <c r="G10" s="235">
        <f>G11+G14</f>
        <v>0</v>
      </c>
      <c r="H10" s="235">
        <f>H11+H14</f>
        <v>0</v>
      </c>
      <c r="I10" s="235">
        <f>IF(E10=0,0,(E11*I11+E14*I14)/E10)</f>
        <v>0</v>
      </c>
      <c r="J10" s="235">
        <f>IF(E10=0,0,(E11*J11+E14*J14)/E10)</f>
        <v>0</v>
      </c>
    </row>
    <row r="11" spans="1:10" ht="15">
      <c r="A11" s="478"/>
      <c r="B11" s="476"/>
      <c r="C11" s="255" t="s">
        <v>156</v>
      </c>
      <c r="D11" s="253">
        <f>D12+D13</f>
        <v>0</v>
      </c>
      <c r="E11" s="253">
        <f>E12+E13</f>
        <v>0</v>
      </c>
      <c r="F11" s="253">
        <f>F12+F13</f>
        <v>0</v>
      </c>
      <c r="G11" s="253">
        <f>G12+G13</f>
        <v>0</v>
      </c>
      <c r="H11" s="253">
        <f>H12+H13</f>
        <v>0</v>
      </c>
      <c r="I11" s="253">
        <f>IF(E11=0,0,(E12*I12+E13*I13)/E11)</f>
        <v>0</v>
      </c>
      <c r="J11" s="253">
        <f>IF(E11=0,0,(E12*J12+E13*J13)/E11)</f>
        <v>0</v>
      </c>
    </row>
    <row r="12" spans="1:10" ht="15">
      <c r="A12" s="478"/>
      <c r="B12" s="476"/>
      <c r="C12" s="5" t="s">
        <v>153</v>
      </c>
      <c r="D12" s="314"/>
      <c r="E12" s="314"/>
      <c r="F12" s="314"/>
      <c r="G12" s="314"/>
      <c r="H12" s="314"/>
      <c r="I12" s="314"/>
      <c r="J12" s="397"/>
    </row>
    <row r="13" spans="1:10" ht="15">
      <c r="A13" s="478"/>
      <c r="B13" s="476"/>
      <c r="C13" s="6" t="s">
        <v>154</v>
      </c>
      <c r="D13" s="314"/>
      <c r="E13" s="314"/>
      <c r="F13" s="314"/>
      <c r="G13" s="314"/>
      <c r="H13" s="314"/>
      <c r="I13" s="314"/>
      <c r="J13" s="397"/>
    </row>
    <row r="14" spans="1:10" ht="15">
      <c r="A14" s="478"/>
      <c r="B14" s="477"/>
      <c r="C14" s="255" t="s">
        <v>157</v>
      </c>
      <c r="D14" s="253">
        <f>D15+D16</f>
        <v>0</v>
      </c>
      <c r="E14" s="253">
        <f>E15+E16</f>
        <v>0</v>
      </c>
      <c r="F14" s="253">
        <f>F15+F16</f>
        <v>0</v>
      </c>
      <c r="G14" s="253">
        <f>G15+G16</f>
        <v>0</v>
      </c>
      <c r="H14" s="253">
        <f>H15+H16</f>
        <v>0</v>
      </c>
      <c r="I14" s="253">
        <f>IF(E14=0,0,(E15*I15+E16*I16)/E14)</f>
        <v>0</v>
      </c>
      <c r="J14" s="253">
        <f>IF(E14=0,0,(E15*J15+E16*J16)/E14)</f>
        <v>0</v>
      </c>
    </row>
    <row r="15" spans="1:10" ht="15">
      <c r="A15" s="478"/>
      <c r="B15" s="477"/>
      <c r="C15" s="5" t="s">
        <v>153</v>
      </c>
      <c r="D15" s="314"/>
      <c r="E15" s="314"/>
      <c r="F15" s="314"/>
      <c r="G15" s="314"/>
      <c r="H15" s="314"/>
      <c r="I15" s="314"/>
      <c r="J15" s="397"/>
    </row>
    <row r="16" spans="1:10" ht="20.25">
      <c r="A16" s="478"/>
      <c r="B16" s="7"/>
      <c r="C16" s="8" t="s">
        <v>154</v>
      </c>
      <c r="D16" s="314"/>
      <c r="E16" s="314"/>
      <c r="F16" s="314"/>
      <c r="G16" s="314"/>
      <c r="H16" s="314"/>
      <c r="I16" s="314"/>
      <c r="J16" s="397"/>
    </row>
    <row r="17" spans="1:10" ht="15">
      <c r="A17" s="478"/>
      <c r="B17" s="476">
        <v>3</v>
      </c>
      <c r="C17" s="249" t="s">
        <v>158</v>
      </c>
      <c r="D17" s="235">
        <f>D18+D19</f>
        <v>0</v>
      </c>
      <c r="E17" s="235">
        <f>E18+E19</f>
        <v>0</v>
      </c>
      <c r="F17" s="235">
        <f>F18+F19</f>
        <v>0</v>
      </c>
      <c r="G17" s="235">
        <f>G18+G19</f>
        <v>0</v>
      </c>
      <c r="H17" s="235">
        <f>H18+H19</f>
        <v>0</v>
      </c>
      <c r="I17" s="235">
        <f>IF(E17=0,0,(E18*I18+E19*I19)/E17)</f>
        <v>0</v>
      </c>
      <c r="J17" s="235">
        <f>IF(E17=0,0,(E18*J18+E19*J19)/E17)</f>
        <v>0</v>
      </c>
    </row>
    <row r="18" spans="1:10" ht="15">
      <c r="A18" s="478"/>
      <c r="B18" s="476"/>
      <c r="C18" s="5" t="s">
        <v>153</v>
      </c>
      <c r="D18" s="314"/>
      <c r="E18" s="314"/>
      <c r="F18" s="314"/>
      <c r="G18" s="314"/>
      <c r="H18" s="314"/>
      <c r="I18" s="314"/>
      <c r="J18" s="397"/>
    </row>
    <row r="19" spans="1:10" ht="19.5" customHeight="1">
      <c r="A19" s="478"/>
      <c r="B19" s="9"/>
      <c r="C19" s="10" t="s">
        <v>154</v>
      </c>
      <c r="D19" s="314"/>
      <c r="E19" s="314"/>
      <c r="F19" s="314"/>
      <c r="G19" s="314"/>
      <c r="H19" s="314"/>
      <c r="I19" s="314"/>
      <c r="J19" s="397"/>
    </row>
    <row r="20" spans="1:10" ht="15">
      <c r="A20" s="478"/>
      <c r="B20" s="476">
        <v>4</v>
      </c>
      <c r="C20" s="249" t="s">
        <v>159</v>
      </c>
      <c r="D20" s="235">
        <f>D21+D22</f>
        <v>0</v>
      </c>
      <c r="E20" s="235">
        <f>E21+E22</f>
        <v>0</v>
      </c>
      <c r="F20" s="235">
        <f>F21+F22</f>
        <v>0</v>
      </c>
      <c r="G20" s="235">
        <f>G21+G22</f>
        <v>0</v>
      </c>
      <c r="H20" s="235">
        <f>H21+H22</f>
        <v>0</v>
      </c>
      <c r="I20" s="235">
        <f>IF(E20=0,0,(E21*I21+E22*I22)/E20)</f>
        <v>0</v>
      </c>
      <c r="J20" s="235">
        <f>IF(E20=0,0,(E21*J21+E22*J22)/E20)</f>
        <v>0</v>
      </c>
    </row>
    <row r="21" spans="1:10" ht="15">
      <c r="A21" s="478"/>
      <c r="B21" s="476"/>
      <c r="C21" s="5" t="s">
        <v>153</v>
      </c>
      <c r="D21" s="314"/>
      <c r="E21" s="314"/>
      <c r="F21" s="314"/>
      <c r="G21" s="314"/>
      <c r="H21" s="314"/>
      <c r="I21" s="314"/>
      <c r="J21" s="397"/>
    </row>
    <row r="22" spans="1:10" ht="15">
      <c r="A22" s="478"/>
      <c r="B22" s="476"/>
      <c r="C22" s="6" t="s">
        <v>154</v>
      </c>
      <c r="D22" s="314"/>
      <c r="E22" s="314"/>
      <c r="F22" s="314"/>
      <c r="G22" s="314"/>
      <c r="H22" s="314"/>
      <c r="I22" s="314"/>
      <c r="J22" s="397"/>
    </row>
    <row r="23" spans="1:10" ht="15">
      <c r="A23" s="478"/>
      <c r="B23" s="476">
        <v>5</v>
      </c>
      <c r="C23" s="249" t="s">
        <v>160</v>
      </c>
      <c r="D23" s="235">
        <f>D24+D25</f>
        <v>0</v>
      </c>
      <c r="E23" s="235">
        <f>E24+E25</f>
        <v>0</v>
      </c>
      <c r="F23" s="235">
        <f>F24+F25</f>
        <v>0</v>
      </c>
      <c r="G23" s="235">
        <f>G24+G25</f>
        <v>0</v>
      </c>
      <c r="H23" s="235">
        <f>H24+H25</f>
        <v>0</v>
      </c>
      <c r="I23" s="235">
        <f>IF(E23=0,0,(E24*I24+E25*I25)/E23)</f>
        <v>0</v>
      </c>
      <c r="J23" s="235">
        <f>IF(E23=0,0,(E24*J24+E25*J25)/E23)</f>
        <v>0</v>
      </c>
    </row>
    <row r="24" spans="1:10" ht="15">
      <c r="A24" s="478"/>
      <c r="B24" s="476"/>
      <c r="C24" s="5" t="s">
        <v>153</v>
      </c>
      <c r="D24" s="314"/>
      <c r="E24" s="314"/>
      <c r="F24" s="314"/>
      <c r="G24" s="314"/>
      <c r="H24" s="314"/>
      <c r="I24" s="314"/>
      <c r="J24" s="397"/>
    </row>
    <row r="25" spans="1:10" ht="15">
      <c r="A25" s="478"/>
      <c r="B25" s="476"/>
      <c r="C25" s="6" t="s">
        <v>154</v>
      </c>
      <c r="D25" s="314"/>
      <c r="E25" s="314"/>
      <c r="F25" s="314"/>
      <c r="G25" s="314"/>
      <c r="H25" s="314"/>
      <c r="I25" s="314"/>
      <c r="J25" s="397"/>
    </row>
    <row r="26" spans="1:10" ht="15">
      <c r="A26" s="478"/>
      <c r="B26" s="476">
        <v>6</v>
      </c>
      <c r="C26" s="249" t="s">
        <v>161</v>
      </c>
      <c r="D26" s="235">
        <f>D27+D28</f>
        <v>0</v>
      </c>
      <c r="E26" s="235">
        <f>E27+E28</f>
        <v>0</v>
      </c>
      <c r="F26" s="235">
        <f>F27+F28</f>
        <v>0</v>
      </c>
      <c r="G26" s="235">
        <f>G27+G28</f>
        <v>0</v>
      </c>
      <c r="H26" s="235">
        <f>H27+H28</f>
        <v>0</v>
      </c>
      <c r="I26" s="235">
        <f>IF(E26=0,0,(E27*I27+E28*I28)/E26)</f>
        <v>0</v>
      </c>
      <c r="J26" s="235">
        <f>IF(E26=0,0,(E27*J27+E28*J28)/E26)</f>
        <v>0</v>
      </c>
    </row>
    <row r="27" spans="1:10" ht="15">
      <c r="A27" s="478"/>
      <c r="B27" s="476"/>
      <c r="C27" s="5" t="s">
        <v>153</v>
      </c>
      <c r="D27" s="314"/>
      <c r="E27" s="314"/>
      <c r="F27" s="314"/>
      <c r="G27" s="314"/>
      <c r="H27" s="314"/>
      <c r="I27" s="314"/>
      <c r="J27" s="397"/>
    </row>
    <row r="28" spans="1:10" ht="15">
      <c r="A28" s="478"/>
      <c r="B28" s="476"/>
      <c r="C28" s="6" t="s">
        <v>154</v>
      </c>
      <c r="D28" s="314"/>
      <c r="E28" s="314"/>
      <c r="F28" s="314"/>
      <c r="G28" s="314"/>
      <c r="H28" s="314"/>
      <c r="I28" s="314"/>
      <c r="J28" s="397"/>
    </row>
    <row r="29" spans="1:10" ht="26.25" customHeight="1">
      <c r="A29" s="478"/>
      <c r="B29" s="476">
        <v>7</v>
      </c>
      <c r="C29" s="250" t="s">
        <v>392</v>
      </c>
      <c r="D29" s="235">
        <f>D30+D31</f>
        <v>0</v>
      </c>
      <c r="E29" s="235">
        <f>E30+E31</f>
        <v>0</v>
      </c>
      <c r="F29" s="235">
        <f>F30+F31</f>
        <v>0</v>
      </c>
      <c r="G29" s="235">
        <f>G30+G31</f>
        <v>0</v>
      </c>
      <c r="H29" s="235">
        <f>H30+H31</f>
        <v>0</v>
      </c>
      <c r="I29" s="235">
        <f>IF(E29=0,0,(E30*I30+E31*I31)/E29)</f>
        <v>0</v>
      </c>
      <c r="J29" s="235">
        <f>IF(E29=0,0,(E30*J30+E31*J31)/E29)</f>
        <v>0</v>
      </c>
    </row>
    <row r="30" spans="1:10" ht="15">
      <c r="A30" s="478"/>
      <c r="B30" s="476"/>
      <c r="C30" s="5" t="s">
        <v>153</v>
      </c>
      <c r="D30" s="314"/>
      <c r="E30" s="314"/>
      <c r="F30" s="314"/>
      <c r="G30" s="314"/>
      <c r="H30" s="314"/>
      <c r="I30" s="314"/>
      <c r="J30" s="397"/>
    </row>
    <row r="31" spans="1:10" ht="15">
      <c r="A31" s="478"/>
      <c r="B31" s="476"/>
      <c r="C31" s="6" t="s">
        <v>154</v>
      </c>
      <c r="D31" s="314"/>
      <c r="E31" s="314"/>
      <c r="F31" s="314"/>
      <c r="G31" s="314"/>
      <c r="H31" s="314"/>
      <c r="I31" s="314"/>
      <c r="J31" s="397"/>
    </row>
    <row r="32" spans="1:10" ht="25.5" customHeight="1">
      <c r="A32" s="478"/>
      <c r="B32" s="476">
        <v>8</v>
      </c>
      <c r="C32" s="250" t="s">
        <v>236</v>
      </c>
      <c r="D32" s="235">
        <f>D33+D34</f>
        <v>0</v>
      </c>
      <c r="E32" s="235">
        <f>E33+E34</f>
        <v>0</v>
      </c>
      <c r="F32" s="235">
        <f>F33+F34</f>
        <v>0</v>
      </c>
      <c r="G32" s="235">
        <f>G33+G34</f>
        <v>0</v>
      </c>
      <c r="H32" s="235">
        <f>H33+H34</f>
        <v>0</v>
      </c>
      <c r="I32" s="235">
        <f>IF(E32=0,0,(E33*I33+E34*I34)/E32)</f>
        <v>0</v>
      </c>
      <c r="J32" s="235">
        <f>IF(E32=0,0,(E33*J33+E34*J34)/E32)</f>
        <v>0</v>
      </c>
    </row>
    <row r="33" spans="1:10" ht="15">
      <c r="A33" s="478"/>
      <c r="B33" s="476"/>
      <c r="C33" s="5" t="s">
        <v>153</v>
      </c>
      <c r="D33" s="314"/>
      <c r="E33" s="314"/>
      <c r="F33" s="314"/>
      <c r="G33" s="314"/>
      <c r="H33" s="314"/>
      <c r="I33" s="314"/>
      <c r="J33" s="397"/>
    </row>
    <row r="34" spans="1:10" ht="15">
      <c r="A34" s="478"/>
      <c r="B34" s="476"/>
      <c r="C34" s="6" t="s">
        <v>154</v>
      </c>
      <c r="D34" s="314"/>
      <c r="E34" s="314"/>
      <c r="F34" s="314"/>
      <c r="G34" s="314"/>
      <c r="H34" s="314"/>
      <c r="I34" s="314"/>
      <c r="J34" s="397"/>
    </row>
    <row r="35" spans="1:10" ht="15">
      <c r="A35" s="478"/>
      <c r="B35" s="121" t="s">
        <v>443</v>
      </c>
      <c r="C35" s="340" t="s">
        <v>466</v>
      </c>
      <c r="D35" s="341"/>
      <c r="E35" s="341"/>
      <c r="F35" s="341"/>
      <c r="G35" s="341"/>
      <c r="H35" s="341"/>
      <c r="I35" s="341"/>
      <c r="J35" s="364"/>
    </row>
    <row r="36" spans="1:10" ht="15">
      <c r="A36" s="478"/>
      <c r="B36" s="476">
        <v>9</v>
      </c>
      <c r="C36" s="249" t="s">
        <v>235</v>
      </c>
      <c r="D36" s="235">
        <f>D37+D38</f>
        <v>0</v>
      </c>
      <c r="E36" s="235">
        <f>E37+E38</f>
        <v>0</v>
      </c>
      <c r="F36" s="235">
        <f>F37+F38</f>
        <v>0</v>
      </c>
      <c r="G36" s="235">
        <f>G37+G38</f>
        <v>0</v>
      </c>
      <c r="H36" s="235">
        <f>H37+H38</f>
        <v>0</v>
      </c>
      <c r="I36" s="235">
        <f>IF(E36=0,0,(E37*I37+E38*I38)/E36)</f>
        <v>0</v>
      </c>
      <c r="J36" s="235">
        <f>IF(E36=0,0,(E37*J37+E38*J38)/E36)</f>
        <v>0</v>
      </c>
    </row>
    <row r="37" spans="1:10" ht="15">
      <c r="A37" s="478"/>
      <c r="B37" s="476"/>
      <c r="C37" s="5" t="s">
        <v>153</v>
      </c>
      <c r="D37" s="314"/>
      <c r="E37" s="314"/>
      <c r="F37" s="314"/>
      <c r="G37" s="314"/>
      <c r="H37" s="314"/>
      <c r="I37" s="314"/>
      <c r="J37" s="397"/>
    </row>
    <row r="38" spans="1:10" ht="15">
      <c r="A38" s="478"/>
      <c r="B38" s="476"/>
      <c r="C38" s="6" t="s">
        <v>154</v>
      </c>
      <c r="D38" s="314"/>
      <c r="E38" s="314"/>
      <c r="F38" s="314"/>
      <c r="G38" s="314"/>
      <c r="H38" s="314"/>
      <c r="I38" s="314"/>
      <c r="J38" s="397"/>
    </row>
    <row r="39" spans="1:10" ht="15">
      <c r="A39" s="478"/>
      <c r="B39" s="477">
        <v>10</v>
      </c>
      <c r="C39" s="251" t="s">
        <v>239</v>
      </c>
      <c r="D39" s="235">
        <f>D40+D41</f>
        <v>0</v>
      </c>
      <c r="E39" s="235">
        <f>E40+E41</f>
        <v>0</v>
      </c>
      <c r="F39" s="235">
        <f>F40+F41</f>
        <v>0</v>
      </c>
      <c r="G39" s="235">
        <f>G40+G41</f>
        <v>0</v>
      </c>
      <c r="H39" s="235">
        <f>H40+H41</f>
        <v>0</v>
      </c>
      <c r="I39" s="235">
        <f>IF(E39=0,0,(E40*I40+E41*I41)/E39)</f>
        <v>0</v>
      </c>
      <c r="J39" s="235">
        <f>IF(E39=0,0,(E40*J40+E41*J41)/E39)</f>
        <v>0</v>
      </c>
    </row>
    <row r="40" spans="1:10" ht="15">
      <c r="A40" s="478"/>
      <c r="B40" s="477"/>
      <c r="C40" s="252" t="s">
        <v>153</v>
      </c>
      <c r="D40" s="253">
        <f>D8+D12+D15+D18+D21+D24+D27+D30+D33+D35+D37</f>
        <v>0</v>
      </c>
      <c r="E40" s="253">
        <f>E8+E12+E15+E18+E21+E24+E27+E30+E33+E35+E37</f>
        <v>0</v>
      </c>
      <c r="F40" s="253">
        <f>F8+F12+F15+F18+F21+F24+F27+F30+F33+F35+F37</f>
        <v>0</v>
      </c>
      <c r="G40" s="253">
        <f>G8+G12+G15+G18+G21+G24+G27+G30+G33+G35+G37</f>
        <v>0</v>
      </c>
      <c r="H40" s="253">
        <f>H8+H12+H15+H18+H21+H24+H27+H30+H33+H35+H37</f>
        <v>0</v>
      </c>
      <c r="I40" s="253">
        <f>IF(E40=0,0,(I8*E8+I12*E12+I15*E15+I18*E18+I21*E21+I24*E24+I27*E27+I30*E30+I33*E33+I35*E35+I37*E37)/E40)</f>
        <v>0</v>
      </c>
      <c r="J40" s="253">
        <f>IF(E40=0,0,(J8*E8+J12*E12+J15*E15+J18*E18+J21*E21+J24*E24+J27*E27+J30*E30+J33*E33+E35*J35+J37*E37)/E40)</f>
        <v>0</v>
      </c>
    </row>
    <row r="41" spans="1:10" ht="15">
      <c r="A41" s="478"/>
      <c r="B41" s="477"/>
      <c r="C41" s="254" t="s">
        <v>154</v>
      </c>
      <c r="D41" s="253">
        <f>D9+D13+D16+D19+D22+D25+D28+D31+D34+D38</f>
        <v>0</v>
      </c>
      <c r="E41" s="253">
        <f>E9+E13+E16+E19+E22+E25+E28+E31+E34+E38</f>
        <v>0</v>
      </c>
      <c r="F41" s="253">
        <f>F9+F13+F16+F19+F22+F25+F28+F31+F34+F38</f>
        <v>0</v>
      </c>
      <c r="G41" s="253">
        <f>G9+G13+G16+G19+G22+G25+G28+G31+G34+G38</f>
        <v>0</v>
      </c>
      <c r="H41" s="253">
        <f>H9+H13+H16+H19+H22+H25+H28+H31+H34+H38</f>
        <v>0</v>
      </c>
      <c r="I41" s="253">
        <f>IF(E41=0,0,(I9*E9+I13*E13+I16*E16+I19*E19+I22*E22+I25*E25+I28*E28+I31*E31+I34*E34+I38*E38)/E41)</f>
        <v>0</v>
      </c>
      <c r="J41" s="253">
        <f>IF(E41=0,0,(J9*E9+J13*E13+J16*E16+J19*E19+J22*E22+J25*E25+J28*E28+J31*E31+J34*E34+J38*E38)/E41)</f>
        <v>0</v>
      </c>
    </row>
    <row r="42" ht="18.75" customHeight="1"/>
    <row r="44" spans="2:6" ht="15">
      <c r="B44" s="22" t="s">
        <v>200</v>
      </c>
      <c r="C44" s="22"/>
      <c r="D44" s="22"/>
      <c r="E44" s="22"/>
      <c r="F44" s="22"/>
    </row>
    <row r="45" spans="2:6" ht="15">
      <c r="B45" s="22"/>
      <c r="C45" s="22"/>
      <c r="D45" s="22" t="s">
        <v>194</v>
      </c>
      <c r="E45" s="22" t="s">
        <v>195</v>
      </c>
      <c r="F45" s="22"/>
    </row>
    <row r="46" spans="2:6" ht="15">
      <c r="B46" s="22"/>
      <c r="C46" s="22"/>
      <c r="D46" s="22" t="s">
        <v>196</v>
      </c>
      <c r="E46" s="22" t="s">
        <v>197</v>
      </c>
      <c r="F46" s="22"/>
    </row>
    <row r="47" spans="2:6" ht="15">
      <c r="B47" s="22" t="s">
        <v>201</v>
      </c>
      <c r="C47" s="22"/>
      <c r="D47" s="22"/>
      <c r="E47" s="22"/>
      <c r="F47" s="22"/>
    </row>
    <row r="48" spans="2:6" ht="15">
      <c r="B48" s="22"/>
      <c r="C48" s="22"/>
      <c r="D48" s="22" t="s">
        <v>194</v>
      </c>
      <c r="E48" s="22" t="s">
        <v>195</v>
      </c>
      <c r="F48" s="22"/>
    </row>
    <row r="49" spans="2:6" ht="15">
      <c r="B49" s="22"/>
      <c r="C49" s="22" t="s">
        <v>198</v>
      </c>
      <c r="D49" s="22" t="s">
        <v>196</v>
      </c>
      <c r="E49" s="22" t="s">
        <v>197</v>
      </c>
      <c r="F49" s="22"/>
    </row>
    <row r="50" spans="3:6" ht="15">
      <c r="C50" s="22"/>
      <c r="D50" s="22"/>
      <c r="E50" s="22"/>
      <c r="F50" s="22"/>
    </row>
  </sheetData>
  <sheetProtection password="C7AC" sheet="1"/>
  <mergeCells count="12">
    <mergeCell ref="B23:B25"/>
    <mergeCell ref="B26:B28"/>
    <mergeCell ref="B29:B31"/>
    <mergeCell ref="B32:B34"/>
    <mergeCell ref="B36:B38"/>
    <mergeCell ref="B39:B41"/>
    <mergeCell ref="A7:A41"/>
    <mergeCell ref="B7:B9"/>
    <mergeCell ref="B11:B13"/>
    <mergeCell ref="B14:B15"/>
    <mergeCell ref="B17:B18"/>
    <mergeCell ref="B20:B22"/>
  </mergeCells>
  <printOptions/>
  <pageMargins left="0.75" right="0.75" top="1" bottom="1" header="0.5" footer="0.5"/>
  <pageSetup horizontalDpi="600" verticalDpi="600" orientation="portrait" paperSize="9" scale="77" r:id="rId1"/>
  <colBreaks count="1" manualBreakCount="1">
    <brk id="10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J50"/>
  <sheetViews>
    <sheetView zoomScale="90" zoomScaleNormal="90" zoomScaleSheetLayoutView="85" workbookViewId="0" topLeftCell="A1">
      <selection activeCell="D35" sqref="D35"/>
    </sheetView>
  </sheetViews>
  <sheetFormatPr defaultColWidth="9.140625" defaultRowHeight="15"/>
  <cols>
    <col min="1" max="1" width="6.00390625" style="43" customWidth="1"/>
    <col min="2" max="2" width="5.7109375" style="43" customWidth="1"/>
    <col min="3" max="3" width="25.00390625" style="43" customWidth="1"/>
    <col min="4" max="4" width="12.421875" style="43" customWidth="1"/>
    <col min="5" max="5" width="11.140625" style="43" customWidth="1"/>
    <col min="6" max="7" width="10.00390625" style="43" customWidth="1"/>
    <col min="8" max="8" width="11.00390625" style="43" customWidth="1"/>
    <col min="9" max="9" width="11.421875" style="43" customWidth="1"/>
    <col min="10" max="10" width="9.00390625" style="43" customWidth="1"/>
    <col min="11" max="16384" width="9.140625" style="43" customWidth="1"/>
  </cols>
  <sheetData>
    <row r="1" spans="1:10" ht="15">
      <c r="A1" s="236"/>
      <c r="B1" s="3"/>
      <c r="C1" s="14"/>
      <c r="D1" s="14"/>
      <c r="E1" s="3"/>
      <c r="F1" s="14"/>
      <c r="G1" s="14"/>
      <c r="H1" s="14"/>
      <c r="I1" s="14"/>
      <c r="J1" s="14"/>
    </row>
    <row r="2" spans="1:10" ht="15.75">
      <c r="A2" s="313" t="s">
        <v>302</v>
      </c>
      <c r="B2" s="3"/>
      <c r="C2" s="14"/>
      <c r="D2" s="14"/>
      <c r="E2" s="3"/>
      <c r="F2" s="14"/>
      <c r="G2" s="14"/>
      <c r="H2" s="14"/>
      <c r="I2" s="14"/>
      <c r="J2" s="14"/>
    </row>
    <row r="3" spans="1:9" ht="17.25" customHeight="1">
      <c r="A3" s="248" t="s">
        <v>325</v>
      </c>
      <c r="B3" s="14"/>
      <c r="C3" s="14"/>
      <c r="D3" s="14"/>
      <c r="E3" s="14"/>
      <c r="F3" s="14"/>
      <c r="G3" s="14"/>
      <c r="H3" s="14"/>
      <c r="I3" s="14"/>
    </row>
    <row r="4" spans="1:9" ht="17.25" customHeight="1">
      <c r="A4" s="14"/>
      <c r="B4" s="14"/>
      <c r="C4" s="315" t="s">
        <v>15</v>
      </c>
      <c r="D4" s="14"/>
      <c r="E4" s="14"/>
      <c r="F4" s="14"/>
      <c r="G4" s="14"/>
      <c r="H4" s="14"/>
      <c r="I4" s="14"/>
    </row>
    <row r="5" spans="1:9" ht="15.75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10" ht="106.5" customHeight="1">
      <c r="A6" s="258"/>
      <c r="B6" s="256" t="s">
        <v>151</v>
      </c>
      <c r="C6" s="257" t="s">
        <v>37</v>
      </c>
      <c r="D6" s="218" t="s">
        <v>391</v>
      </c>
      <c r="E6" s="218" t="s">
        <v>237</v>
      </c>
      <c r="F6" s="218" t="s">
        <v>238</v>
      </c>
      <c r="G6" s="218" t="s">
        <v>320</v>
      </c>
      <c r="H6" s="218" t="s">
        <v>390</v>
      </c>
      <c r="I6" s="395" t="s">
        <v>368</v>
      </c>
      <c r="J6" s="396" t="s">
        <v>456</v>
      </c>
    </row>
    <row r="7" spans="1:10" ht="15">
      <c r="A7" s="478"/>
      <c r="B7" s="476">
        <v>1</v>
      </c>
      <c r="C7" s="249" t="s">
        <v>152</v>
      </c>
      <c r="D7" s="235">
        <f>D8+D9</f>
        <v>0</v>
      </c>
      <c r="E7" s="235">
        <f>E8+E9</f>
        <v>0</v>
      </c>
      <c r="F7" s="235">
        <f>F8+F9</f>
        <v>0</v>
      </c>
      <c r="G7" s="235">
        <f>G8+G9</f>
        <v>0</v>
      </c>
      <c r="H7" s="235">
        <f>H8+H9</f>
        <v>0</v>
      </c>
      <c r="I7" s="235">
        <f>IF(E7=0,0,(E8*I8+E9*I9)/E7)</f>
        <v>0</v>
      </c>
      <c r="J7" s="235">
        <f>IF(E7=0,0,(E8*J8+E9*J9)/F7)</f>
        <v>0</v>
      </c>
    </row>
    <row r="8" spans="1:10" ht="15">
      <c r="A8" s="478"/>
      <c r="B8" s="476"/>
      <c r="C8" s="5" t="s">
        <v>153</v>
      </c>
      <c r="D8" s="314"/>
      <c r="E8" s="314"/>
      <c r="F8" s="314"/>
      <c r="G8" s="314"/>
      <c r="H8" s="314"/>
      <c r="I8" s="314"/>
      <c r="J8" s="397"/>
    </row>
    <row r="9" spans="1:10" ht="15">
      <c r="A9" s="478"/>
      <c r="B9" s="476"/>
      <c r="C9" s="6" t="s">
        <v>154</v>
      </c>
      <c r="D9" s="314"/>
      <c r="E9" s="314"/>
      <c r="F9" s="314"/>
      <c r="G9" s="314"/>
      <c r="H9" s="314"/>
      <c r="I9" s="314"/>
      <c r="J9" s="397"/>
    </row>
    <row r="10" spans="1:10" ht="15">
      <c r="A10" s="478"/>
      <c r="B10" s="121">
        <v>2</v>
      </c>
      <c r="C10" s="249" t="s">
        <v>155</v>
      </c>
      <c r="D10" s="235">
        <f>D11+D14</f>
        <v>0</v>
      </c>
      <c r="E10" s="235">
        <f>E11+E14</f>
        <v>0</v>
      </c>
      <c r="F10" s="235">
        <f>F11+F14</f>
        <v>0</v>
      </c>
      <c r="G10" s="235">
        <f>G11+G14</f>
        <v>0</v>
      </c>
      <c r="H10" s="235">
        <f>H11+H14</f>
        <v>0</v>
      </c>
      <c r="I10" s="235">
        <f>IF(E10=0,0,(E11*I11+E14*I14)/E10)</f>
        <v>0</v>
      </c>
      <c r="J10" s="235">
        <f>IF(E10=0,0,(E11*J11+E14*J14)/E10)</f>
        <v>0</v>
      </c>
    </row>
    <row r="11" spans="1:10" ht="15">
      <c r="A11" s="478"/>
      <c r="B11" s="476"/>
      <c r="C11" s="255" t="s">
        <v>156</v>
      </c>
      <c r="D11" s="253">
        <f>D12+D13</f>
        <v>0</v>
      </c>
      <c r="E11" s="253">
        <f>E12+E13</f>
        <v>0</v>
      </c>
      <c r="F11" s="253">
        <f>F12+F13</f>
        <v>0</v>
      </c>
      <c r="G11" s="253">
        <f>G12+G13</f>
        <v>0</v>
      </c>
      <c r="H11" s="253">
        <f>H12+H13</f>
        <v>0</v>
      </c>
      <c r="I11" s="253">
        <f>IF(E11=0,0,(E12*I12+E13*I13)/E11)</f>
        <v>0</v>
      </c>
      <c r="J11" s="253">
        <f>IF(E11=0,0,(E12*J12+E13*J13)/E11)</f>
        <v>0</v>
      </c>
    </row>
    <row r="12" spans="1:10" ht="15">
      <c r="A12" s="478"/>
      <c r="B12" s="476"/>
      <c r="C12" s="5" t="s">
        <v>153</v>
      </c>
      <c r="D12" s="314"/>
      <c r="E12" s="314"/>
      <c r="F12" s="314"/>
      <c r="G12" s="314"/>
      <c r="H12" s="314"/>
      <c r="I12" s="314"/>
      <c r="J12" s="397"/>
    </row>
    <row r="13" spans="1:10" ht="15">
      <c r="A13" s="478"/>
      <c r="B13" s="476"/>
      <c r="C13" s="6" t="s">
        <v>154</v>
      </c>
      <c r="D13" s="314"/>
      <c r="E13" s="314"/>
      <c r="F13" s="314"/>
      <c r="G13" s="314"/>
      <c r="H13" s="314"/>
      <c r="I13" s="314"/>
      <c r="J13" s="397"/>
    </row>
    <row r="14" spans="1:10" ht="15">
      <c r="A14" s="478"/>
      <c r="B14" s="477"/>
      <c r="C14" s="255" t="s">
        <v>157</v>
      </c>
      <c r="D14" s="253">
        <f>D15+D16</f>
        <v>0</v>
      </c>
      <c r="E14" s="253">
        <f>E15+E16</f>
        <v>0</v>
      </c>
      <c r="F14" s="253">
        <f>F15+F16</f>
        <v>0</v>
      </c>
      <c r="G14" s="253">
        <f>G15+G16</f>
        <v>0</v>
      </c>
      <c r="H14" s="253">
        <f>H15+H16</f>
        <v>0</v>
      </c>
      <c r="I14" s="253">
        <f>IF(E14=0,0,(E15*I15+E16*I16)/E14)</f>
        <v>0</v>
      </c>
      <c r="J14" s="253">
        <f>IF(E14=0,0,(E15*J15+E16*J16)/E14)</f>
        <v>0</v>
      </c>
    </row>
    <row r="15" spans="1:10" ht="15">
      <c r="A15" s="478"/>
      <c r="B15" s="477"/>
      <c r="C15" s="5" t="s">
        <v>153</v>
      </c>
      <c r="D15" s="314"/>
      <c r="E15" s="314"/>
      <c r="F15" s="314"/>
      <c r="G15" s="314"/>
      <c r="H15" s="314"/>
      <c r="I15" s="314"/>
      <c r="J15" s="397"/>
    </row>
    <row r="16" spans="1:10" ht="20.25">
      <c r="A16" s="478"/>
      <c r="B16" s="7"/>
      <c r="C16" s="8" t="s">
        <v>154</v>
      </c>
      <c r="D16" s="314"/>
      <c r="E16" s="314"/>
      <c r="F16" s="314"/>
      <c r="G16" s="314"/>
      <c r="H16" s="314"/>
      <c r="I16" s="314"/>
      <c r="J16" s="397"/>
    </row>
    <row r="17" spans="1:10" ht="15">
      <c r="A17" s="478"/>
      <c r="B17" s="476">
        <v>3</v>
      </c>
      <c r="C17" s="249" t="s">
        <v>158</v>
      </c>
      <c r="D17" s="235">
        <f>D18+D19</f>
        <v>0</v>
      </c>
      <c r="E17" s="235">
        <f>E18+E19</f>
        <v>0</v>
      </c>
      <c r="F17" s="235">
        <f>F18+F19</f>
        <v>0</v>
      </c>
      <c r="G17" s="235">
        <f>G18+G19</f>
        <v>0</v>
      </c>
      <c r="H17" s="235">
        <f>H18+H19</f>
        <v>0</v>
      </c>
      <c r="I17" s="235">
        <f>IF(E17=0,0,(E18*I18+E19*I19)/E17)</f>
        <v>0</v>
      </c>
      <c r="J17" s="235">
        <f>IF(E17=0,0,(E18*J18+E19*J19)/E17)</f>
        <v>0</v>
      </c>
    </row>
    <row r="18" spans="1:10" ht="15">
      <c r="A18" s="478"/>
      <c r="B18" s="476"/>
      <c r="C18" s="5" t="s">
        <v>153</v>
      </c>
      <c r="D18" s="314"/>
      <c r="E18" s="314"/>
      <c r="F18" s="314"/>
      <c r="G18" s="314"/>
      <c r="H18" s="314"/>
      <c r="I18" s="314"/>
      <c r="J18" s="397"/>
    </row>
    <row r="19" spans="1:10" ht="19.5" customHeight="1">
      <c r="A19" s="478"/>
      <c r="B19" s="9"/>
      <c r="C19" s="10" t="s">
        <v>154</v>
      </c>
      <c r="D19" s="314"/>
      <c r="E19" s="314"/>
      <c r="F19" s="314"/>
      <c r="G19" s="314"/>
      <c r="H19" s="314"/>
      <c r="I19" s="314"/>
      <c r="J19" s="397"/>
    </row>
    <row r="20" spans="1:10" ht="15">
      <c r="A20" s="478"/>
      <c r="B20" s="476">
        <v>4</v>
      </c>
      <c r="C20" s="249" t="s">
        <v>159</v>
      </c>
      <c r="D20" s="235">
        <f>D21+D22</f>
        <v>0</v>
      </c>
      <c r="E20" s="235">
        <f>E21+E22</f>
        <v>0</v>
      </c>
      <c r="F20" s="235">
        <f>F21+F22</f>
        <v>0</v>
      </c>
      <c r="G20" s="235">
        <f>G21+G22</f>
        <v>0</v>
      </c>
      <c r="H20" s="235">
        <f>H21+H22</f>
        <v>0</v>
      </c>
      <c r="I20" s="235">
        <f>IF(E20=0,0,(E21*I21+E22*I22)/E20)</f>
        <v>0</v>
      </c>
      <c r="J20" s="235">
        <f>IF(E20=0,0,(E21*J21+E22*J22)/E20)</f>
        <v>0</v>
      </c>
    </row>
    <row r="21" spans="1:10" ht="15">
      <c r="A21" s="478"/>
      <c r="B21" s="476"/>
      <c r="C21" s="5" t="s">
        <v>153</v>
      </c>
      <c r="D21" s="314"/>
      <c r="E21" s="314"/>
      <c r="F21" s="314"/>
      <c r="G21" s="314"/>
      <c r="H21" s="314"/>
      <c r="I21" s="314"/>
      <c r="J21" s="397"/>
    </row>
    <row r="22" spans="1:10" ht="15">
      <c r="A22" s="478"/>
      <c r="B22" s="476"/>
      <c r="C22" s="6" t="s">
        <v>154</v>
      </c>
      <c r="D22" s="314"/>
      <c r="E22" s="314"/>
      <c r="F22" s="314"/>
      <c r="G22" s="314"/>
      <c r="H22" s="314"/>
      <c r="I22" s="314"/>
      <c r="J22" s="397"/>
    </row>
    <row r="23" spans="1:10" ht="15">
      <c r="A23" s="478"/>
      <c r="B23" s="476">
        <v>5</v>
      </c>
      <c r="C23" s="249" t="s">
        <v>160</v>
      </c>
      <c r="D23" s="235">
        <f>D24+D25</f>
        <v>0</v>
      </c>
      <c r="E23" s="235">
        <f>E24+E25</f>
        <v>0</v>
      </c>
      <c r="F23" s="235">
        <f>F24+F25</f>
        <v>0</v>
      </c>
      <c r="G23" s="235">
        <f>G24+G25</f>
        <v>0</v>
      </c>
      <c r="H23" s="235">
        <f>H24+H25</f>
        <v>0</v>
      </c>
      <c r="I23" s="235">
        <f>IF(E23=0,0,(E24*I24+E25*I25)/E23)</f>
        <v>0</v>
      </c>
      <c r="J23" s="235">
        <f>IF(E23=0,0,(E24*J24+E25*J25)/E23)</f>
        <v>0</v>
      </c>
    </row>
    <row r="24" spans="1:10" ht="15">
      <c r="A24" s="478"/>
      <c r="B24" s="476"/>
      <c r="C24" s="5" t="s">
        <v>153</v>
      </c>
      <c r="D24" s="314"/>
      <c r="E24" s="314"/>
      <c r="F24" s="314"/>
      <c r="G24" s="314"/>
      <c r="H24" s="314"/>
      <c r="I24" s="314"/>
      <c r="J24" s="397"/>
    </row>
    <row r="25" spans="1:10" ht="15">
      <c r="A25" s="478"/>
      <c r="B25" s="476"/>
      <c r="C25" s="6" t="s">
        <v>154</v>
      </c>
      <c r="D25" s="314"/>
      <c r="E25" s="314"/>
      <c r="F25" s="314"/>
      <c r="G25" s="314"/>
      <c r="H25" s="314"/>
      <c r="I25" s="314"/>
      <c r="J25" s="397"/>
    </row>
    <row r="26" spans="1:10" ht="15">
      <c r="A26" s="478"/>
      <c r="B26" s="476">
        <v>6</v>
      </c>
      <c r="C26" s="249" t="s">
        <v>161</v>
      </c>
      <c r="D26" s="235">
        <f>D27+D28</f>
        <v>0</v>
      </c>
      <c r="E26" s="235">
        <f>E27+E28</f>
        <v>0</v>
      </c>
      <c r="F26" s="235">
        <f>F27+F28</f>
        <v>0</v>
      </c>
      <c r="G26" s="235">
        <f>G27+G28</f>
        <v>0</v>
      </c>
      <c r="H26" s="235">
        <f>H27+H28</f>
        <v>0</v>
      </c>
      <c r="I26" s="235">
        <f>IF(E26=0,0,(E27*I27+E28*I28)/E26)</f>
        <v>0</v>
      </c>
      <c r="J26" s="235">
        <f>IF(E26=0,0,(E27*J27+E28*J28)/E26)</f>
        <v>0</v>
      </c>
    </row>
    <row r="27" spans="1:10" ht="15">
      <c r="A27" s="478"/>
      <c r="B27" s="476"/>
      <c r="C27" s="5" t="s">
        <v>153</v>
      </c>
      <c r="D27" s="314"/>
      <c r="E27" s="314"/>
      <c r="F27" s="314"/>
      <c r="G27" s="314"/>
      <c r="H27" s="314"/>
      <c r="I27" s="314"/>
      <c r="J27" s="397"/>
    </row>
    <row r="28" spans="1:10" ht="15">
      <c r="A28" s="478"/>
      <c r="B28" s="476"/>
      <c r="C28" s="6" t="s">
        <v>154</v>
      </c>
      <c r="D28" s="314"/>
      <c r="E28" s="314"/>
      <c r="F28" s="314"/>
      <c r="G28" s="314"/>
      <c r="H28" s="314"/>
      <c r="I28" s="314"/>
      <c r="J28" s="397"/>
    </row>
    <row r="29" spans="1:10" ht="26.25" customHeight="1">
      <c r="A29" s="478"/>
      <c r="B29" s="476">
        <v>7</v>
      </c>
      <c r="C29" s="250" t="s">
        <v>392</v>
      </c>
      <c r="D29" s="235">
        <f>D30+D31</f>
        <v>0</v>
      </c>
      <c r="E29" s="235">
        <f>E30+E31</f>
        <v>0</v>
      </c>
      <c r="F29" s="235">
        <f>F30+F31</f>
        <v>0</v>
      </c>
      <c r="G29" s="235">
        <f>G30+G31</f>
        <v>0</v>
      </c>
      <c r="H29" s="235">
        <f>H30+H31</f>
        <v>0</v>
      </c>
      <c r="I29" s="235">
        <f>IF(E29=0,0,(E30*I30+E31*I31)/E29)</f>
        <v>0</v>
      </c>
      <c r="J29" s="235">
        <f>IF(E29=0,0,(E30*J30+E31*J31)/E29)</f>
        <v>0</v>
      </c>
    </row>
    <row r="30" spans="1:10" ht="15">
      <c r="A30" s="478"/>
      <c r="B30" s="476"/>
      <c r="C30" s="5" t="s">
        <v>153</v>
      </c>
      <c r="D30" s="314"/>
      <c r="E30" s="314"/>
      <c r="F30" s="314"/>
      <c r="G30" s="314"/>
      <c r="H30" s="314"/>
      <c r="I30" s="314"/>
      <c r="J30" s="397"/>
    </row>
    <row r="31" spans="1:10" ht="15">
      <c r="A31" s="478"/>
      <c r="B31" s="476"/>
      <c r="C31" s="6" t="s">
        <v>154</v>
      </c>
      <c r="D31" s="314"/>
      <c r="E31" s="314"/>
      <c r="F31" s="314"/>
      <c r="G31" s="314"/>
      <c r="H31" s="314"/>
      <c r="I31" s="314"/>
      <c r="J31" s="397"/>
    </row>
    <row r="32" spans="1:10" ht="25.5" customHeight="1">
      <c r="A32" s="478"/>
      <c r="B32" s="476">
        <v>8</v>
      </c>
      <c r="C32" s="250" t="s">
        <v>236</v>
      </c>
      <c r="D32" s="235">
        <f>D33+D34</f>
        <v>0</v>
      </c>
      <c r="E32" s="235">
        <f>E33+E34</f>
        <v>0</v>
      </c>
      <c r="F32" s="235">
        <f>F33+F34</f>
        <v>0</v>
      </c>
      <c r="G32" s="235">
        <f>G33+G34</f>
        <v>0</v>
      </c>
      <c r="H32" s="235">
        <f>H33+H34</f>
        <v>0</v>
      </c>
      <c r="I32" s="235">
        <f>IF(E32=0,0,(E33*I33+E34*I34)/E32)</f>
        <v>0</v>
      </c>
      <c r="J32" s="235">
        <f>IF(E32=0,0,(E33*J33+E34*J34)/E32)</f>
        <v>0</v>
      </c>
    </row>
    <row r="33" spans="1:10" ht="15">
      <c r="A33" s="478"/>
      <c r="B33" s="476"/>
      <c r="C33" s="5" t="s">
        <v>153</v>
      </c>
      <c r="D33" s="314"/>
      <c r="E33" s="314"/>
      <c r="F33" s="314"/>
      <c r="G33" s="314"/>
      <c r="H33" s="314"/>
      <c r="I33" s="314"/>
      <c r="J33" s="397"/>
    </row>
    <row r="34" spans="1:10" ht="15">
      <c r="A34" s="478"/>
      <c r="B34" s="476"/>
      <c r="C34" s="6" t="s">
        <v>154</v>
      </c>
      <c r="D34" s="314"/>
      <c r="E34" s="314"/>
      <c r="F34" s="314"/>
      <c r="G34" s="314"/>
      <c r="H34" s="314"/>
      <c r="I34" s="314"/>
      <c r="J34" s="397"/>
    </row>
    <row r="35" spans="1:10" ht="15">
      <c r="A35" s="478"/>
      <c r="B35" s="121" t="s">
        <v>443</v>
      </c>
      <c r="C35" s="340" t="s">
        <v>466</v>
      </c>
      <c r="D35" s="341"/>
      <c r="E35" s="341"/>
      <c r="F35" s="341"/>
      <c r="G35" s="341"/>
      <c r="H35" s="341"/>
      <c r="I35" s="341"/>
      <c r="J35" s="364"/>
    </row>
    <row r="36" spans="1:10" ht="15">
      <c r="A36" s="478"/>
      <c r="B36" s="476">
        <v>9</v>
      </c>
      <c r="C36" s="249" t="s">
        <v>235</v>
      </c>
      <c r="D36" s="235">
        <f>D37+D38</f>
        <v>0</v>
      </c>
      <c r="E36" s="235">
        <f>E37+E38</f>
        <v>0</v>
      </c>
      <c r="F36" s="235">
        <f>F37+F38</f>
        <v>0</v>
      </c>
      <c r="G36" s="235">
        <f>G37+G38</f>
        <v>0</v>
      </c>
      <c r="H36" s="235">
        <f>H37+H38</f>
        <v>0</v>
      </c>
      <c r="I36" s="235">
        <f>IF(E36=0,0,(E37*I37+E38*I38)/E36)</f>
        <v>0</v>
      </c>
      <c r="J36" s="235">
        <f>IF(E36=0,0,(E37*J37+E38*J38)/E36)</f>
        <v>0</v>
      </c>
    </row>
    <row r="37" spans="1:10" ht="15">
      <c r="A37" s="478"/>
      <c r="B37" s="476"/>
      <c r="C37" s="5" t="s">
        <v>153</v>
      </c>
      <c r="D37" s="314"/>
      <c r="E37" s="314"/>
      <c r="F37" s="314"/>
      <c r="G37" s="314"/>
      <c r="H37" s="314"/>
      <c r="I37" s="314"/>
      <c r="J37" s="397"/>
    </row>
    <row r="38" spans="1:10" ht="15">
      <c r="A38" s="478"/>
      <c r="B38" s="476"/>
      <c r="C38" s="6" t="s">
        <v>154</v>
      </c>
      <c r="D38" s="314"/>
      <c r="E38" s="314"/>
      <c r="F38" s="314"/>
      <c r="G38" s="314"/>
      <c r="H38" s="314"/>
      <c r="I38" s="314"/>
      <c r="J38" s="397"/>
    </row>
    <row r="39" spans="1:10" ht="15">
      <c r="A39" s="478"/>
      <c r="B39" s="477">
        <v>10</v>
      </c>
      <c r="C39" s="251" t="s">
        <v>239</v>
      </c>
      <c r="D39" s="235">
        <f>D40+D41</f>
        <v>0</v>
      </c>
      <c r="E39" s="235">
        <f>E40+E41</f>
        <v>0</v>
      </c>
      <c r="F39" s="235">
        <f>F40+F41</f>
        <v>0</v>
      </c>
      <c r="G39" s="235">
        <f>G40+G41</f>
        <v>0</v>
      </c>
      <c r="H39" s="235">
        <f>H40+H41</f>
        <v>0</v>
      </c>
      <c r="I39" s="235">
        <f>IF(E39=0,0,(E40*I40+E41*I41)/E39)</f>
        <v>0</v>
      </c>
      <c r="J39" s="235">
        <f>IF(E39=0,0,(E40*J40+E41*J41)/E39)</f>
        <v>0</v>
      </c>
    </row>
    <row r="40" spans="1:10" ht="15">
      <c r="A40" s="478"/>
      <c r="B40" s="477"/>
      <c r="C40" s="252" t="s">
        <v>153</v>
      </c>
      <c r="D40" s="253">
        <f>D8+D12+D15+D18+D21+D24+D27+D30+D33+D35+D37</f>
        <v>0</v>
      </c>
      <c r="E40" s="253">
        <f>E8+E12+E15+E18+E21+E24+E27+E30+E33+E35+E37</f>
        <v>0</v>
      </c>
      <c r="F40" s="253">
        <f>F8+F12+F15+F18+F21+F24+F27+F30+F33+F35+F37</f>
        <v>0</v>
      </c>
      <c r="G40" s="253">
        <f>G8+G12+G15+G18+G21+G24+G27+G30+G33+G35+G37</f>
        <v>0</v>
      </c>
      <c r="H40" s="253">
        <f>H8+H12+H15+H18+H21+H24+H27+H30+H33+H35+H37</f>
        <v>0</v>
      </c>
      <c r="I40" s="253">
        <f>IF(E40=0,0,(I8*E8+I12*E12+I15*E15+I18*E18+I21*E21+I24*E24+I27*E27+I30*E30+I33*E33+I35*E35+I37*E37)/E40)</f>
        <v>0</v>
      </c>
      <c r="J40" s="253">
        <f>IF(E40=0,0,(J8*E8+J12*E12+J15*E15+J18*E18+J21*E21+J24*E24+J27*E27+J30*E30+J33*E33+E35*J35+J37*E37)/E40)</f>
        <v>0</v>
      </c>
    </row>
    <row r="41" spans="1:10" ht="15">
      <c r="A41" s="478"/>
      <c r="B41" s="477"/>
      <c r="C41" s="254" t="s">
        <v>154</v>
      </c>
      <c r="D41" s="253">
        <f>D9+D13+D16+D19+D22+D25+D28+D31+D34+D38</f>
        <v>0</v>
      </c>
      <c r="E41" s="253">
        <f>E9+E13+E16+E19+E22+E25+E28+E31+E34+E38</f>
        <v>0</v>
      </c>
      <c r="F41" s="253">
        <f>F9+F13+F16+F19+F22+F25+F28+F31+F34+F38</f>
        <v>0</v>
      </c>
      <c r="G41" s="253">
        <f>G9+G13+G16+G19+G22+G25+G28+G31+G34+G38</f>
        <v>0</v>
      </c>
      <c r="H41" s="253">
        <f>H9+H13+H16+H19+H22+H25+H28+H31+H34+H38</f>
        <v>0</v>
      </c>
      <c r="I41" s="253">
        <f>IF(E41=0,0,(I9*E9+I13*E13+I16*E16+I19*E19+I22*E22+I25*E25+I28*E28+I31*E31+I34*E34+I38*E38)/E41)</f>
        <v>0</v>
      </c>
      <c r="J41" s="253">
        <f>IF(E41=0,0,(J9*E9+J13*E13+J16*E16+J19*E19+J22*E22+J25*E25+J28*E28+J31*E31+J34*E34+J38*E38)/E41)</f>
        <v>0</v>
      </c>
    </row>
    <row r="42" ht="18.75" customHeight="1"/>
    <row r="44" spans="2:6" ht="15">
      <c r="B44" s="22" t="s">
        <v>200</v>
      </c>
      <c r="C44" s="22"/>
      <c r="D44" s="22"/>
      <c r="E44" s="22"/>
      <c r="F44" s="22"/>
    </row>
    <row r="45" spans="2:6" ht="15">
      <c r="B45" s="22"/>
      <c r="C45" s="22"/>
      <c r="D45" s="22" t="s">
        <v>194</v>
      </c>
      <c r="E45" s="22" t="s">
        <v>195</v>
      </c>
      <c r="F45" s="22"/>
    </row>
    <row r="46" spans="2:6" ht="15">
      <c r="B46" s="22"/>
      <c r="C46" s="22"/>
      <c r="D46" s="22" t="s">
        <v>196</v>
      </c>
      <c r="E46" s="22" t="s">
        <v>197</v>
      </c>
      <c r="F46" s="22"/>
    </row>
    <row r="47" spans="2:6" ht="15">
      <c r="B47" s="22" t="s">
        <v>201</v>
      </c>
      <c r="C47" s="22"/>
      <c r="D47" s="22"/>
      <c r="E47" s="22"/>
      <c r="F47" s="22"/>
    </row>
    <row r="48" spans="2:6" ht="15">
      <c r="B48" s="22"/>
      <c r="C48" s="22"/>
      <c r="D48" s="22" t="s">
        <v>194</v>
      </c>
      <c r="E48" s="22" t="s">
        <v>195</v>
      </c>
      <c r="F48" s="22"/>
    </row>
    <row r="49" spans="2:6" ht="15">
      <c r="B49" s="22"/>
      <c r="C49" s="22" t="s">
        <v>198</v>
      </c>
      <c r="D49" s="22" t="s">
        <v>196</v>
      </c>
      <c r="E49" s="22" t="s">
        <v>197</v>
      </c>
      <c r="F49" s="22"/>
    </row>
    <row r="50" spans="3:6" ht="15">
      <c r="C50" s="22"/>
      <c r="D50" s="22"/>
      <c r="E50" s="22"/>
      <c r="F50" s="22"/>
    </row>
  </sheetData>
  <sheetProtection password="C7AC" sheet="1"/>
  <mergeCells count="12">
    <mergeCell ref="B23:B25"/>
    <mergeCell ref="B26:B28"/>
    <mergeCell ref="B29:B31"/>
    <mergeCell ref="B32:B34"/>
    <mergeCell ref="B36:B38"/>
    <mergeCell ref="B39:B41"/>
    <mergeCell ref="A7:A41"/>
    <mergeCell ref="B7:B9"/>
    <mergeCell ref="B11:B13"/>
    <mergeCell ref="B14:B15"/>
    <mergeCell ref="B17:B18"/>
    <mergeCell ref="B20:B22"/>
  </mergeCells>
  <printOptions/>
  <pageMargins left="0.75" right="0.75" top="1" bottom="1" header="0.5" footer="0.5"/>
  <pageSetup horizontalDpi="600" verticalDpi="600" orientation="portrait" paperSize="9" scale="79" r:id="rId1"/>
  <colBreaks count="1" manualBreakCount="1">
    <brk id="10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="80" zoomScaleSheetLayoutView="80" zoomScalePageLayoutView="0" workbookViewId="0" topLeftCell="A7">
      <selection activeCell="D30" sqref="D30"/>
    </sheetView>
  </sheetViews>
  <sheetFormatPr defaultColWidth="9.140625" defaultRowHeight="15"/>
  <cols>
    <col min="1" max="1" width="6.00390625" style="43" customWidth="1"/>
    <col min="2" max="2" width="5.7109375" style="43" customWidth="1"/>
    <col min="3" max="3" width="25.00390625" style="43" customWidth="1"/>
    <col min="4" max="4" width="12.421875" style="43" customWidth="1"/>
    <col min="5" max="5" width="11.140625" style="43" customWidth="1"/>
    <col min="6" max="7" width="10.00390625" style="43" customWidth="1"/>
    <col min="8" max="8" width="11.00390625" style="43" customWidth="1"/>
    <col min="9" max="9" width="11.421875" style="43" customWidth="1"/>
    <col min="10" max="10" width="9.00390625" style="43" customWidth="1"/>
    <col min="11" max="16384" width="9.140625" style="43" customWidth="1"/>
  </cols>
  <sheetData>
    <row r="1" spans="1:10" ht="15">
      <c r="A1" s="236"/>
      <c r="B1" s="3"/>
      <c r="C1" s="14"/>
      <c r="D1" s="14"/>
      <c r="E1" s="3"/>
      <c r="F1" s="14"/>
      <c r="G1" s="14"/>
      <c r="H1" s="14"/>
      <c r="I1" s="14"/>
      <c r="J1" s="14"/>
    </row>
    <row r="2" spans="1:10" ht="15.75">
      <c r="A2" s="313" t="s">
        <v>302</v>
      </c>
      <c r="B2" s="3"/>
      <c r="C2" s="14"/>
      <c r="D2" s="14"/>
      <c r="E2" s="3"/>
      <c r="F2" s="14"/>
      <c r="G2" s="14"/>
      <c r="H2" s="14"/>
      <c r="I2" s="14"/>
      <c r="J2" s="14"/>
    </row>
    <row r="3" spans="1:9" ht="17.25" customHeight="1">
      <c r="A3" s="248" t="s">
        <v>325</v>
      </c>
      <c r="B3" s="14"/>
      <c r="C3" s="14"/>
      <c r="D3" s="14"/>
      <c r="E3" s="14"/>
      <c r="F3" s="14"/>
      <c r="G3" s="14"/>
      <c r="H3" s="14"/>
      <c r="I3" s="14"/>
    </row>
    <row r="4" spans="1:9" ht="17.25" customHeight="1">
      <c r="A4" s="14"/>
      <c r="B4" s="14"/>
      <c r="C4" s="315" t="s">
        <v>426</v>
      </c>
      <c r="D4" s="14"/>
      <c r="E4" s="14"/>
      <c r="F4" s="14"/>
      <c r="G4" s="14"/>
      <c r="H4" s="14"/>
      <c r="I4" s="14"/>
    </row>
    <row r="5" spans="1:9" ht="15.75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10" ht="106.5" customHeight="1">
      <c r="A6" s="258"/>
      <c r="B6" s="256" t="s">
        <v>151</v>
      </c>
      <c r="C6" s="257" t="s">
        <v>37</v>
      </c>
      <c r="D6" s="218" t="s">
        <v>391</v>
      </c>
      <c r="E6" s="218" t="s">
        <v>237</v>
      </c>
      <c r="F6" s="218" t="s">
        <v>238</v>
      </c>
      <c r="G6" s="218" t="s">
        <v>320</v>
      </c>
      <c r="H6" s="218" t="s">
        <v>390</v>
      </c>
      <c r="I6" s="395" t="s">
        <v>368</v>
      </c>
      <c r="J6" s="396" t="s">
        <v>456</v>
      </c>
    </row>
    <row r="7" spans="1:10" ht="15">
      <c r="A7" s="478"/>
      <c r="B7" s="476">
        <v>1</v>
      </c>
      <c r="C7" s="249" t="s">
        <v>152</v>
      </c>
      <c r="D7" s="235">
        <f>D8+D9</f>
        <v>0</v>
      </c>
      <c r="E7" s="235">
        <f>E8+E9</f>
        <v>0</v>
      </c>
      <c r="F7" s="235">
        <f>F8+F9</f>
        <v>0</v>
      </c>
      <c r="G7" s="235">
        <f>G8+G9</f>
        <v>0</v>
      </c>
      <c r="H7" s="235">
        <f>H8+H9</f>
        <v>0</v>
      </c>
      <c r="I7" s="235">
        <f>IF(E7=0,0,(E8*I8+E9*I9)/E7)</f>
        <v>0</v>
      </c>
      <c r="J7" s="235">
        <f>IF(E7=0,0,(E8*J8+E9*J9)/F7)</f>
        <v>0</v>
      </c>
    </row>
    <row r="8" spans="1:10" ht="15">
      <c r="A8" s="478"/>
      <c r="B8" s="476"/>
      <c r="C8" s="5" t="s">
        <v>153</v>
      </c>
      <c r="D8" s="314"/>
      <c r="E8" s="314"/>
      <c r="F8" s="314"/>
      <c r="G8" s="314"/>
      <c r="H8" s="314"/>
      <c r="I8" s="314"/>
      <c r="J8" s="397"/>
    </row>
    <row r="9" spans="1:10" ht="15">
      <c r="A9" s="478"/>
      <c r="B9" s="476"/>
      <c r="C9" s="6" t="s">
        <v>154</v>
      </c>
      <c r="D9" s="314"/>
      <c r="E9" s="314"/>
      <c r="F9" s="314"/>
      <c r="G9" s="314"/>
      <c r="H9" s="314"/>
      <c r="I9" s="314"/>
      <c r="J9" s="397"/>
    </row>
    <row r="10" spans="1:10" ht="15">
      <c r="A10" s="478"/>
      <c r="B10" s="121">
        <v>2</v>
      </c>
      <c r="C10" s="249" t="s">
        <v>155</v>
      </c>
      <c r="D10" s="235">
        <f>D11+D14</f>
        <v>0</v>
      </c>
      <c r="E10" s="235">
        <f>E11+E14</f>
        <v>0</v>
      </c>
      <c r="F10" s="235">
        <f>F11+F14</f>
        <v>0</v>
      </c>
      <c r="G10" s="235">
        <f>G11+G14</f>
        <v>0</v>
      </c>
      <c r="H10" s="235">
        <f>H11+H14</f>
        <v>0</v>
      </c>
      <c r="I10" s="235">
        <f>IF(E10=0,0,(E11*I11+E14*I14)/E10)</f>
        <v>0</v>
      </c>
      <c r="J10" s="235">
        <f>IF(E10=0,0,(E11*J11+E14*J14)/E10)</f>
        <v>0</v>
      </c>
    </row>
    <row r="11" spans="1:10" ht="15">
      <c r="A11" s="478"/>
      <c r="B11" s="476"/>
      <c r="C11" s="255" t="s">
        <v>156</v>
      </c>
      <c r="D11" s="253">
        <f>D12+D13</f>
        <v>0</v>
      </c>
      <c r="E11" s="253">
        <f>E12+E13</f>
        <v>0</v>
      </c>
      <c r="F11" s="253">
        <f>F12+F13</f>
        <v>0</v>
      </c>
      <c r="G11" s="253">
        <f>G12+G13</f>
        <v>0</v>
      </c>
      <c r="H11" s="253">
        <f>H12+H13</f>
        <v>0</v>
      </c>
      <c r="I11" s="253">
        <f>IF(E11=0,0,(E12*I12+E13*I13)/E11)</f>
        <v>0</v>
      </c>
      <c r="J11" s="253">
        <f>IF(E11=0,0,(E12*J12+E13*J13)/E11)</f>
        <v>0</v>
      </c>
    </row>
    <row r="12" spans="1:10" ht="15">
      <c r="A12" s="478"/>
      <c r="B12" s="476"/>
      <c r="C12" s="5" t="s">
        <v>153</v>
      </c>
      <c r="D12" s="314"/>
      <c r="E12" s="314"/>
      <c r="F12" s="314"/>
      <c r="G12" s="314"/>
      <c r="H12" s="314"/>
      <c r="I12" s="314"/>
      <c r="J12" s="397"/>
    </row>
    <row r="13" spans="1:10" ht="15">
      <c r="A13" s="478"/>
      <c r="B13" s="476"/>
      <c r="C13" s="6" t="s">
        <v>154</v>
      </c>
      <c r="D13" s="314"/>
      <c r="E13" s="314"/>
      <c r="F13" s="314"/>
      <c r="G13" s="314"/>
      <c r="H13" s="314"/>
      <c r="I13" s="314"/>
      <c r="J13" s="397"/>
    </row>
    <row r="14" spans="1:10" ht="15">
      <c r="A14" s="478"/>
      <c r="B14" s="477"/>
      <c r="C14" s="255" t="s">
        <v>157</v>
      </c>
      <c r="D14" s="253">
        <f>D15+D16</f>
        <v>0</v>
      </c>
      <c r="E14" s="253">
        <f>E15+E16</f>
        <v>0</v>
      </c>
      <c r="F14" s="253">
        <f>F15+F16</f>
        <v>0</v>
      </c>
      <c r="G14" s="253">
        <f>G15+G16</f>
        <v>0</v>
      </c>
      <c r="H14" s="253">
        <f>H15+H16</f>
        <v>0</v>
      </c>
      <c r="I14" s="253">
        <f>IF(E14=0,0,(E15*I15+E16*I16)/E14)</f>
        <v>0</v>
      </c>
      <c r="J14" s="253">
        <f>IF(E14=0,0,(E15*J15+E16*J16)/E14)</f>
        <v>0</v>
      </c>
    </row>
    <row r="15" spans="1:10" ht="15">
      <c r="A15" s="478"/>
      <c r="B15" s="477"/>
      <c r="C15" s="5" t="s">
        <v>153</v>
      </c>
      <c r="D15" s="314"/>
      <c r="E15" s="314"/>
      <c r="F15" s="314"/>
      <c r="G15" s="314"/>
      <c r="H15" s="314"/>
      <c r="I15" s="314"/>
      <c r="J15" s="397"/>
    </row>
    <row r="16" spans="1:10" ht="20.25">
      <c r="A16" s="478"/>
      <c r="B16" s="7"/>
      <c r="C16" s="8" t="s">
        <v>154</v>
      </c>
      <c r="D16" s="314"/>
      <c r="E16" s="314"/>
      <c r="F16" s="314"/>
      <c r="G16" s="314"/>
      <c r="H16" s="314"/>
      <c r="I16" s="314"/>
      <c r="J16" s="397"/>
    </row>
    <row r="17" spans="1:10" ht="15">
      <c r="A17" s="478"/>
      <c r="B17" s="476">
        <v>3</v>
      </c>
      <c r="C17" s="249" t="s">
        <v>158</v>
      </c>
      <c r="D17" s="235">
        <f>D18+D19</f>
        <v>0</v>
      </c>
      <c r="E17" s="235">
        <f>E18+E19</f>
        <v>0</v>
      </c>
      <c r="F17" s="235">
        <f>F18+F19</f>
        <v>0</v>
      </c>
      <c r="G17" s="235">
        <f>G18+G19</f>
        <v>0</v>
      </c>
      <c r="H17" s="235">
        <f>H18+H19</f>
        <v>0</v>
      </c>
      <c r="I17" s="235">
        <f>IF(E17=0,0,(E18*I18+E19*I19)/E17)</f>
        <v>0</v>
      </c>
      <c r="J17" s="235">
        <f>IF(E17=0,0,(E18*J18+E19*J19)/E17)</f>
        <v>0</v>
      </c>
    </row>
    <row r="18" spans="1:10" ht="15">
      <c r="A18" s="478"/>
      <c r="B18" s="476"/>
      <c r="C18" s="5" t="s">
        <v>153</v>
      </c>
      <c r="D18" s="314"/>
      <c r="E18" s="314"/>
      <c r="F18" s="314"/>
      <c r="G18" s="314"/>
      <c r="H18" s="314"/>
      <c r="I18" s="314"/>
      <c r="J18" s="397"/>
    </row>
    <row r="19" spans="1:10" ht="19.5" customHeight="1">
      <c r="A19" s="478"/>
      <c r="B19" s="9"/>
      <c r="C19" s="10" t="s">
        <v>154</v>
      </c>
      <c r="D19" s="314"/>
      <c r="E19" s="314"/>
      <c r="F19" s="314"/>
      <c r="G19" s="314"/>
      <c r="H19" s="314"/>
      <c r="I19" s="314"/>
      <c r="J19" s="397"/>
    </row>
    <row r="20" spans="1:10" ht="15">
      <c r="A20" s="478"/>
      <c r="B20" s="476">
        <v>4</v>
      </c>
      <c r="C20" s="249" t="s">
        <v>159</v>
      </c>
      <c r="D20" s="235">
        <f>D21+D22</f>
        <v>0</v>
      </c>
      <c r="E20" s="235">
        <f>E21+E22</f>
        <v>0</v>
      </c>
      <c r="F20" s="235">
        <f>F21+F22</f>
        <v>0</v>
      </c>
      <c r="G20" s="235">
        <f>G21+G22</f>
        <v>0</v>
      </c>
      <c r="H20" s="235">
        <f>H21+H22</f>
        <v>0</v>
      </c>
      <c r="I20" s="235">
        <f>IF(E20=0,0,(E21*I21+E22*I22)/E20)</f>
        <v>0</v>
      </c>
      <c r="J20" s="235">
        <f>IF(E20=0,0,(E21*J21+E22*J22)/E20)</f>
        <v>0</v>
      </c>
    </row>
    <row r="21" spans="1:10" ht="15">
      <c r="A21" s="478"/>
      <c r="B21" s="476"/>
      <c r="C21" s="5" t="s">
        <v>153</v>
      </c>
      <c r="D21" s="314"/>
      <c r="E21" s="314"/>
      <c r="F21" s="314"/>
      <c r="G21" s="314"/>
      <c r="H21" s="314"/>
      <c r="I21" s="314"/>
      <c r="J21" s="397"/>
    </row>
    <row r="22" spans="1:10" ht="15">
      <c r="A22" s="478"/>
      <c r="B22" s="476"/>
      <c r="C22" s="6" t="s">
        <v>154</v>
      </c>
      <c r="D22" s="314"/>
      <c r="E22" s="314"/>
      <c r="F22" s="314"/>
      <c r="G22" s="314"/>
      <c r="H22" s="314"/>
      <c r="I22" s="314"/>
      <c r="J22" s="397"/>
    </row>
    <row r="23" spans="1:10" ht="15">
      <c r="A23" s="478"/>
      <c r="B23" s="476">
        <v>5</v>
      </c>
      <c r="C23" s="249" t="s">
        <v>160</v>
      </c>
      <c r="D23" s="235">
        <f>D24+D25</f>
        <v>0</v>
      </c>
      <c r="E23" s="235">
        <f>E24+E25</f>
        <v>0</v>
      </c>
      <c r="F23" s="235">
        <f>F24+F25</f>
        <v>0</v>
      </c>
      <c r="G23" s="235">
        <f>G24+G25</f>
        <v>0</v>
      </c>
      <c r="H23" s="235">
        <f>H24+H25</f>
        <v>0</v>
      </c>
      <c r="I23" s="235">
        <f>IF(E23=0,0,(E24*I24+E25*I25)/E23)</f>
        <v>0</v>
      </c>
      <c r="J23" s="235">
        <f>IF(E23=0,0,(E24*J24+E25*J25)/E23)</f>
        <v>0</v>
      </c>
    </row>
    <row r="24" spans="1:10" ht="15">
      <c r="A24" s="478"/>
      <c r="B24" s="476"/>
      <c r="C24" s="5" t="s">
        <v>153</v>
      </c>
      <c r="D24" s="314"/>
      <c r="E24" s="314"/>
      <c r="F24" s="314"/>
      <c r="G24" s="314"/>
      <c r="H24" s="314"/>
      <c r="I24" s="314"/>
      <c r="J24" s="397"/>
    </row>
    <row r="25" spans="1:10" ht="15">
      <c r="A25" s="478"/>
      <c r="B25" s="476"/>
      <c r="C25" s="6" t="s">
        <v>154</v>
      </c>
      <c r="D25" s="314"/>
      <c r="E25" s="314"/>
      <c r="F25" s="314"/>
      <c r="G25" s="314"/>
      <c r="H25" s="314"/>
      <c r="I25" s="314"/>
      <c r="J25" s="397"/>
    </row>
    <row r="26" spans="1:10" ht="15">
      <c r="A26" s="478"/>
      <c r="B26" s="476">
        <v>6</v>
      </c>
      <c r="C26" s="249" t="s">
        <v>161</v>
      </c>
      <c r="D26" s="235">
        <f>D27+D28</f>
        <v>0</v>
      </c>
      <c r="E26" s="235">
        <f>E27+E28</f>
        <v>0</v>
      </c>
      <c r="F26" s="235">
        <f>F27+F28</f>
        <v>0</v>
      </c>
      <c r="G26" s="235">
        <f>G27+G28</f>
        <v>0</v>
      </c>
      <c r="H26" s="235">
        <f>H27+H28</f>
        <v>0</v>
      </c>
      <c r="I26" s="235">
        <f>IF(E26=0,0,(E27*I27+E28*I28)/E26)</f>
        <v>0</v>
      </c>
      <c r="J26" s="235">
        <f>IF(E26=0,0,(E27*J27+E28*J28)/E26)</f>
        <v>0</v>
      </c>
    </row>
    <row r="27" spans="1:10" ht="15">
      <c r="A27" s="478"/>
      <c r="B27" s="476"/>
      <c r="C27" s="5" t="s">
        <v>153</v>
      </c>
      <c r="D27" s="314"/>
      <c r="E27" s="314"/>
      <c r="F27" s="314"/>
      <c r="G27" s="314"/>
      <c r="H27" s="314"/>
      <c r="I27" s="314"/>
      <c r="J27" s="397"/>
    </row>
    <row r="28" spans="1:10" ht="15">
      <c r="A28" s="478"/>
      <c r="B28" s="476"/>
      <c r="C28" s="6" t="s">
        <v>154</v>
      </c>
      <c r="D28" s="314"/>
      <c r="E28" s="314"/>
      <c r="F28" s="314"/>
      <c r="G28" s="314"/>
      <c r="H28" s="314"/>
      <c r="I28" s="314"/>
      <c r="J28" s="397"/>
    </row>
    <row r="29" spans="1:10" ht="26.25" customHeight="1">
      <c r="A29" s="478"/>
      <c r="B29" s="476">
        <v>7</v>
      </c>
      <c r="C29" s="250" t="s">
        <v>392</v>
      </c>
      <c r="D29" s="235">
        <f>D30+D31</f>
        <v>0</v>
      </c>
      <c r="E29" s="235">
        <f>E30+E31</f>
        <v>0</v>
      </c>
      <c r="F29" s="235">
        <f>F30+F31</f>
        <v>0</v>
      </c>
      <c r="G29" s="235">
        <f>G30+G31</f>
        <v>0</v>
      </c>
      <c r="H29" s="235">
        <f>H30+H31</f>
        <v>0</v>
      </c>
      <c r="I29" s="235">
        <f>IF(E29=0,0,(E30*I30+E31*I31)/E29)</f>
        <v>0</v>
      </c>
      <c r="J29" s="235">
        <f>IF(E29=0,0,(E30*J30+E31*J31)/E29)</f>
        <v>0</v>
      </c>
    </row>
    <row r="30" spans="1:10" ht="15">
      <c r="A30" s="478"/>
      <c r="B30" s="476"/>
      <c r="C30" s="5" t="s">
        <v>153</v>
      </c>
      <c r="D30" s="314"/>
      <c r="E30" s="314"/>
      <c r="F30" s="314"/>
      <c r="G30" s="314"/>
      <c r="H30" s="314"/>
      <c r="I30" s="314"/>
      <c r="J30" s="397"/>
    </row>
    <row r="31" spans="1:10" ht="15">
      <c r="A31" s="478"/>
      <c r="B31" s="476"/>
      <c r="C31" s="6" t="s">
        <v>154</v>
      </c>
      <c r="D31" s="314"/>
      <c r="E31" s="314"/>
      <c r="F31" s="314"/>
      <c r="G31" s="314"/>
      <c r="H31" s="314"/>
      <c r="I31" s="314"/>
      <c r="J31" s="397"/>
    </row>
    <row r="32" spans="1:10" ht="25.5" customHeight="1">
      <c r="A32" s="478"/>
      <c r="B32" s="476">
        <v>8</v>
      </c>
      <c r="C32" s="250" t="s">
        <v>236</v>
      </c>
      <c r="D32" s="235">
        <f>D33+D34</f>
        <v>0</v>
      </c>
      <c r="E32" s="235">
        <f>E33+E34</f>
        <v>0</v>
      </c>
      <c r="F32" s="235">
        <f>F33+F34</f>
        <v>0</v>
      </c>
      <c r="G32" s="235">
        <f>G33+G34</f>
        <v>0</v>
      </c>
      <c r="H32" s="235">
        <f>H33+H34</f>
        <v>0</v>
      </c>
      <c r="I32" s="235">
        <f>IF(E32=0,0,(E33*I33+E34*I34)/E32)</f>
        <v>0</v>
      </c>
      <c r="J32" s="235">
        <f>IF(E32=0,0,(E33*J33+E34*J34)/E32)</f>
        <v>0</v>
      </c>
    </row>
    <row r="33" spans="1:10" ht="15">
      <c r="A33" s="478"/>
      <c r="B33" s="476"/>
      <c r="C33" s="5" t="s">
        <v>153</v>
      </c>
      <c r="D33" s="314"/>
      <c r="E33" s="314"/>
      <c r="F33" s="314"/>
      <c r="G33" s="314"/>
      <c r="H33" s="314"/>
      <c r="I33" s="314"/>
      <c r="J33" s="397"/>
    </row>
    <row r="34" spans="1:10" ht="15">
      <c r="A34" s="478"/>
      <c r="B34" s="476"/>
      <c r="C34" s="6" t="s">
        <v>154</v>
      </c>
      <c r="D34" s="314"/>
      <c r="E34" s="314"/>
      <c r="F34" s="314"/>
      <c r="G34" s="314"/>
      <c r="H34" s="314"/>
      <c r="I34" s="314"/>
      <c r="J34" s="397"/>
    </row>
    <row r="35" spans="1:10" ht="15">
      <c r="A35" s="478"/>
      <c r="B35" s="121" t="s">
        <v>443</v>
      </c>
      <c r="C35" s="340" t="s">
        <v>466</v>
      </c>
      <c r="D35" s="341"/>
      <c r="E35" s="341"/>
      <c r="F35" s="341"/>
      <c r="G35" s="341"/>
      <c r="H35" s="341"/>
      <c r="I35" s="341"/>
      <c r="J35" s="364"/>
    </row>
    <row r="36" spans="1:10" ht="15">
      <c r="A36" s="478"/>
      <c r="B36" s="476">
        <v>9</v>
      </c>
      <c r="C36" s="249" t="s">
        <v>235</v>
      </c>
      <c r="D36" s="235">
        <f>D37+D38</f>
        <v>0</v>
      </c>
      <c r="E36" s="235">
        <f>E37+E38</f>
        <v>0</v>
      </c>
      <c r="F36" s="235">
        <f>F37+F38</f>
        <v>0</v>
      </c>
      <c r="G36" s="235">
        <f>G37+G38</f>
        <v>0</v>
      </c>
      <c r="H36" s="235">
        <f>H37+H38</f>
        <v>0</v>
      </c>
      <c r="I36" s="235">
        <f>IF(E36=0,0,(E37*I37+E38*I38)/E36)</f>
        <v>0</v>
      </c>
      <c r="J36" s="235">
        <f>IF(E36=0,0,(E37*J37+E38*J38)/E36)</f>
        <v>0</v>
      </c>
    </row>
    <row r="37" spans="1:10" ht="15">
      <c r="A37" s="478"/>
      <c r="B37" s="476"/>
      <c r="C37" s="5" t="s">
        <v>153</v>
      </c>
      <c r="D37" s="314"/>
      <c r="E37" s="314"/>
      <c r="F37" s="314"/>
      <c r="G37" s="314"/>
      <c r="H37" s="314"/>
      <c r="I37" s="314"/>
      <c r="J37" s="397"/>
    </row>
    <row r="38" spans="1:10" ht="15">
      <c r="A38" s="478"/>
      <c r="B38" s="476"/>
      <c r="C38" s="6" t="s">
        <v>154</v>
      </c>
      <c r="D38" s="314"/>
      <c r="E38" s="314"/>
      <c r="F38" s="314"/>
      <c r="G38" s="314"/>
      <c r="H38" s="314"/>
      <c r="I38" s="314"/>
      <c r="J38" s="397"/>
    </row>
    <row r="39" spans="1:10" ht="15">
      <c r="A39" s="478"/>
      <c r="B39" s="477">
        <v>10</v>
      </c>
      <c r="C39" s="251" t="s">
        <v>239</v>
      </c>
      <c r="D39" s="235">
        <f>D40+D41</f>
        <v>0</v>
      </c>
      <c r="E39" s="235">
        <f>E40+E41</f>
        <v>0</v>
      </c>
      <c r="F39" s="235">
        <f>F40+F41</f>
        <v>0</v>
      </c>
      <c r="G39" s="235">
        <f>G40+G41</f>
        <v>0</v>
      </c>
      <c r="H39" s="235">
        <f>H40+H41</f>
        <v>0</v>
      </c>
      <c r="I39" s="235">
        <f>IF(E39=0,0,(E40*I40+E41*I41)/E39)</f>
        <v>0</v>
      </c>
      <c r="J39" s="235">
        <f>IF(E39=0,0,(E40*J40+E41*J41)/E39)</f>
        <v>0</v>
      </c>
    </row>
    <row r="40" spans="1:10" ht="15">
      <c r="A40" s="478"/>
      <c r="B40" s="477"/>
      <c r="C40" s="252" t="s">
        <v>153</v>
      </c>
      <c r="D40" s="253">
        <f>D8+D12+D15+D18+D21+D24+D27+D30+D33+D35+D37</f>
        <v>0</v>
      </c>
      <c r="E40" s="253">
        <f>E8+E12+E15+E18+E21+E24+E27+E30+E33+E35+E37</f>
        <v>0</v>
      </c>
      <c r="F40" s="253">
        <f>F8+F12+F15+F18+F21+F24+F27+F30+F33+F35+F37</f>
        <v>0</v>
      </c>
      <c r="G40" s="253">
        <f>G8+G12+G15+G18+G21+G24+G27+G30+G33+G35+G37</f>
        <v>0</v>
      </c>
      <c r="H40" s="253">
        <f>H8+H12+H15+H18+H21+H24+H27+H30+H33+H35+H37</f>
        <v>0</v>
      </c>
      <c r="I40" s="253">
        <f>IF(E40=0,0,(I8*E8+I12*E12+I15*E15+I18*E18+I21*E21+I24*E24+I27*E27+I30*E30+I33*E33+I35*E35+I37*E37)/E40)</f>
        <v>0</v>
      </c>
      <c r="J40" s="253">
        <f>IF(E40=0,0,(J8*E8+J12*E12+J15*E15+J18*E18+J21*E21+J24*E24+J27*E27+J30*E30+J33*E33+E35*J35+J37*E37)/E40)</f>
        <v>0</v>
      </c>
    </row>
    <row r="41" spans="1:10" ht="15">
      <c r="A41" s="478"/>
      <c r="B41" s="477"/>
      <c r="C41" s="254" t="s">
        <v>154</v>
      </c>
      <c r="D41" s="253">
        <f>D9+D13+D16+D19+D22+D25+D28+D31+D34+D38</f>
        <v>0</v>
      </c>
      <c r="E41" s="253">
        <f>E9+E13+E16+E19+E22+E25+E28+E31+E34+E38</f>
        <v>0</v>
      </c>
      <c r="F41" s="253">
        <f>F9+F13+F16+F19+F22+F25+F28+F31+F34+F38</f>
        <v>0</v>
      </c>
      <c r="G41" s="253">
        <f>G9+G13+G16+G19+G22+G25+G28+G31+G34+G38</f>
        <v>0</v>
      </c>
      <c r="H41" s="253">
        <f>H9+H13+H16+H19+H22+H25+H28+H31+H34+H38</f>
        <v>0</v>
      </c>
      <c r="I41" s="253">
        <f>IF(E41=0,0,(I9*E9+I13*E13+I16*E16+I19*E19+I22*E22+I25*E25+I28*E28+I31*E31+I34*E34+I38*E38)/E41)</f>
        <v>0</v>
      </c>
      <c r="J41" s="253">
        <f>IF(E41=0,0,(J9*E9+J13*E13+J16*E16+J19*E19+J22*E22+J25*E25+J28*E28+J31*E31+J34*E34+J38*E38)/E41)</f>
        <v>0</v>
      </c>
    </row>
    <row r="42" ht="18.75" customHeight="1"/>
    <row r="44" spans="2:6" ht="15">
      <c r="B44" s="22" t="s">
        <v>200</v>
      </c>
      <c r="C44" s="22"/>
      <c r="D44" s="22"/>
      <c r="E44" s="22"/>
      <c r="F44" s="22"/>
    </row>
    <row r="45" spans="2:6" ht="15">
      <c r="B45" s="22"/>
      <c r="C45" s="22"/>
      <c r="D45" s="22" t="s">
        <v>194</v>
      </c>
      <c r="E45" s="22" t="s">
        <v>195</v>
      </c>
      <c r="F45" s="22"/>
    </row>
    <row r="46" spans="2:6" ht="15">
      <c r="B46" s="22"/>
      <c r="C46" s="22"/>
      <c r="D46" s="22" t="s">
        <v>196</v>
      </c>
      <c r="E46" s="22" t="s">
        <v>197</v>
      </c>
      <c r="F46" s="22"/>
    </row>
    <row r="47" spans="2:6" ht="15">
      <c r="B47" s="22" t="s">
        <v>201</v>
      </c>
      <c r="C47" s="22"/>
      <c r="D47" s="22"/>
      <c r="E47" s="22"/>
      <c r="F47" s="22"/>
    </row>
    <row r="48" spans="2:6" ht="15">
      <c r="B48" s="22"/>
      <c r="C48" s="22"/>
      <c r="D48" s="22" t="s">
        <v>194</v>
      </c>
      <c r="E48" s="22" t="s">
        <v>195</v>
      </c>
      <c r="F48" s="22"/>
    </row>
    <row r="49" spans="2:6" ht="15">
      <c r="B49" s="22"/>
      <c r="C49" s="22" t="s">
        <v>198</v>
      </c>
      <c r="D49" s="22" t="s">
        <v>196</v>
      </c>
      <c r="E49" s="22" t="s">
        <v>197</v>
      </c>
      <c r="F49" s="22"/>
    </row>
    <row r="50" spans="3:6" ht="15">
      <c r="C50" s="22"/>
      <c r="D50" s="22"/>
      <c r="E50" s="22"/>
      <c r="F50" s="22"/>
    </row>
  </sheetData>
  <sheetProtection password="C7AC" sheet="1"/>
  <mergeCells count="12">
    <mergeCell ref="B23:B25"/>
    <mergeCell ref="B26:B28"/>
    <mergeCell ref="B29:B31"/>
    <mergeCell ref="B32:B34"/>
    <mergeCell ref="B36:B38"/>
    <mergeCell ref="B39:B41"/>
    <mergeCell ref="A7:A41"/>
    <mergeCell ref="B7:B9"/>
    <mergeCell ref="B11:B13"/>
    <mergeCell ref="B14:B15"/>
    <mergeCell ref="B17:B18"/>
    <mergeCell ref="B20:B22"/>
  </mergeCells>
  <printOptions/>
  <pageMargins left="0.75" right="0.75" top="1" bottom="1" header="0.5" footer="0.5"/>
  <pageSetup horizontalDpi="600" verticalDpi="600" orientation="portrait" paperSize="9" scale="77" r:id="rId1"/>
  <rowBreaks count="1" manualBreakCount="1">
    <brk id="49" max="255" man="1"/>
  </rowBreaks>
  <colBreaks count="1" manualBreakCount="1">
    <brk id="10" max="47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="90" zoomScaleSheetLayoutView="90" zoomScalePageLayoutView="0" workbookViewId="0" topLeftCell="A13">
      <selection activeCell="D27" sqref="D27"/>
    </sheetView>
  </sheetViews>
  <sheetFormatPr defaultColWidth="9.140625" defaultRowHeight="15"/>
  <cols>
    <col min="1" max="1" width="6.00390625" style="43" customWidth="1"/>
    <col min="2" max="2" width="5.7109375" style="43" customWidth="1"/>
    <col min="3" max="3" width="25.00390625" style="43" customWidth="1"/>
    <col min="4" max="4" width="12.421875" style="43" customWidth="1"/>
    <col min="5" max="5" width="11.140625" style="43" customWidth="1"/>
    <col min="6" max="7" width="10.00390625" style="43" customWidth="1"/>
    <col min="8" max="8" width="11.00390625" style="43" customWidth="1"/>
    <col min="9" max="9" width="11.421875" style="43" customWidth="1"/>
    <col min="10" max="10" width="9.00390625" style="43" customWidth="1"/>
    <col min="11" max="16384" width="9.140625" style="43" customWidth="1"/>
  </cols>
  <sheetData>
    <row r="1" spans="1:10" ht="15">
      <c r="A1" s="236"/>
      <c r="B1" s="3"/>
      <c r="C1" s="14"/>
      <c r="D1" s="14"/>
      <c r="E1" s="3"/>
      <c r="F1" s="14"/>
      <c r="G1" s="14"/>
      <c r="H1" s="14"/>
      <c r="I1" s="14"/>
      <c r="J1" s="14"/>
    </row>
    <row r="2" spans="1:10" ht="15.75">
      <c r="A2" s="313" t="s">
        <v>302</v>
      </c>
      <c r="B2" s="3"/>
      <c r="C2" s="14"/>
      <c r="D2" s="14"/>
      <c r="E2" s="3"/>
      <c r="F2" s="14"/>
      <c r="G2" s="14"/>
      <c r="H2" s="14"/>
      <c r="I2" s="14"/>
      <c r="J2" s="14"/>
    </row>
    <row r="3" spans="1:9" ht="17.25" customHeight="1">
      <c r="A3" s="248" t="s">
        <v>325</v>
      </c>
      <c r="B3" s="14"/>
      <c r="C3" s="14"/>
      <c r="D3" s="14"/>
      <c r="E3" s="14"/>
      <c r="F3" s="14"/>
      <c r="G3" s="14"/>
      <c r="H3" s="14"/>
      <c r="I3" s="14"/>
    </row>
    <row r="4" spans="1:9" ht="17.25" customHeight="1">
      <c r="A4" s="14"/>
      <c r="B4" s="14"/>
      <c r="C4" s="315" t="s">
        <v>17</v>
      </c>
      <c r="D4" s="14"/>
      <c r="E4" s="14"/>
      <c r="F4" s="14"/>
      <c r="G4" s="14"/>
      <c r="H4" s="14"/>
      <c r="I4" s="14"/>
    </row>
    <row r="5" spans="1:9" ht="15.75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10" ht="106.5" customHeight="1">
      <c r="A6" s="258"/>
      <c r="B6" s="256" t="s">
        <v>151</v>
      </c>
      <c r="C6" s="257" t="s">
        <v>37</v>
      </c>
      <c r="D6" s="218" t="s">
        <v>391</v>
      </c>
      <c r="E6" s="218" t="s">
        <v>237</v>
      </c>
      <c r="F6" s="218" t="s">
        <v>238</v>
      </c>
      <c r="G6" s="218" t="s">
        <v>320</v>
      </c>
      <c r="H6" s="218" t="s">
        <v>390</v>
      </c>
      <c r="I6" s="395" t="s">
        <v>368</v>
      </c>
      <c r="J6" s="396" t="s">
        <v>456</v>
      </c>
    </row>
    <row r="7" spans="1:10" ht="15">
      <c r="A7" s="478"/>
      <c r="B7" s="476">
        <v>1</v>
      </c>
      <c r="C7" s="249" t="s">
        <v>152</v>
      </c>
      <c r="D7" s="235">
        <f>D8+D9</f>
        <v>0</v>
      </c>
      <c r="E7" s="235">
        <f>E8+E9</f>
        <v>0</v>
      </c>
      <c r="F7" s="235">
        <f>F8+F9</f>
        <v>0</v>
      </c>
      <c r="G7" s="235">
        <f>G8+G9</f>
        <v>0</v>
      </c>
      <c r="H7" s="235">
        <f>H8+H9</f>
        <v>0</v>
      </c>
      <c r="I7" s="235">
        <f>IF(E7=0,0,(E8*I8+E9*I9)/E7)</f>
        <v>0</v>
      </c>
      <c r="J7" s="235">
        <f>IF(E7=0,0,(E8*J8+E9*J9)/F7)</f>
        <v>0</v>
      </c>
    </row>
    <row r="8" spans="1:10" ht="15">
      <c r="A8" s="478"/>
      <c r="B8" s="476"/>
      <c r="C8" s="5" t="s">
        <v>153</v>
      </c>
      <c r="D8" s="314"/>
      <c r="E8" s="314"/>
      <c r="F8" s="314"/>
      <c r="G8" s="314"/>
      <c r="H8" s="314"/>
      <c r="I8" s="314"/>
      <c r="J8" s="397"/>
    </row>
    <row r="9" spans="1:10" ht="15">
      <c r="A9" s="478"/>
      <c r="B9" s="476"/>
      <c r="C9" s="6" t="s">
        <v>154</v>
      </c>
      <c r="D9" s="314"/>
      <c r="E9" s="314"/>
      <c r="F9" s="314"/>
      <c r="G9" s="314"/>
      <c r="H9" s="314"/>
      <c r="I9" s="314"/>
      <c r="J9" s="397"/>
    </row>
    <row r="10" spans="1:10" ht="15">
      <c r="A10" s="478"/>
      <c r="B10" s="121">
        <v>2</v>
      </c>
      <c r="C10" s="249" t="s">
        <v>155</v>
      </c>
      <c r="D10" s="235">
        <f>D11+D14</f>
        <v>0</v>
      </c>
      <c r="E10" s="235">
        <f>E11+E14</f>
        <v>0</v>
      </c>
      <c r="F10" s="235">
        <f>F11+F14</f>
        <v>0</v>
      </c>
      <c r="G10" s="235">
        <f>G11+G14</f>
        <v>0</v>
      </c>
      <c r="H10" s="235">
        <f>H11+H14</f>
        <v>0</v>
      </c>
      <c r="I10" s="235">
        <f>IF(E10=0,0,(E11*I11+E14*I14)/E10)</f>
        <v>0</v>
      </c>
      <c r="J10" s="235">
        <f>IF(E10=0,0,(E11*J11+E14*J14)/E10)</f>
        <v>0</v>
      </c>
    </row>
    <row r="11" spans="1:10" ht="15">
      <c r="A11" s="478"/>
      <c r="B11" s="476"/>
      <c r="C11" s="255" t="s">
        <v>156</v>
      </c>
      <c r="D11" s="253">
        <f>D12+D13</f>
        <v>0</v>
      </c>
      <c r="E11" s="253">
        <f>E12+E13</f>
        <v>0</v>
      </c>
      <c r="F11" s="253">
        <f>F12+F13</f>
        <v>0</v>
      </c>
      <c r="G11" s="253">
        <f>G12+G13</f>
        <v>0</v>
      </c>
      <c r="H11" s="253">
        <f>H12+H13</f>
        <v>0</v>
      </c>
      <c r="I11" s="253">
        <f>IF(E11=0,0,(E12*I12+E13*I13)/E11)</f>
        <v>0</v>
      </c>
      <c r="J11" s="253">
        <f>IF(E11=0,0,(E12*J12+E13*J13)/E11)</f>
        <v>0</v>
      </c>
    </row>
    <row r="12" spans="1:10" ht="15">
      <c r="A12" s="478"/>
      <c r="B12" s="476"/>
      <c r="C12" s="5" t="s">
        <v>153</v>
      </c>
      <c r="D12" s="314"/>
      <c r="E12" s="314"/>
      <c r="F12" s="314"/>
      <c r="G12" s="314"/>
      <c r="H12" s="314"/>
      <c r="I12" s="314"/>
      <c r="J12" s="397"/>
    </row>
    <row r="13" spans="1:10" ht="15">
      <c r="A13" s="478"/>
      <c r="B13" s="476"/>
      <c r="C13" s="6" t="s">
        <v>154</v>
      </c>
      <c r="D13" s="314"/>
      <c r="E13" s="314"/>
      <c r="F13" s="314"/>
      <c r="G13" s="314"/>
      <c r="H13" s="314"/>
      <c r="I13" s="314"/>
      <c r="J13" s="397"/>
    </row>
    <row r="14" spans="1:10" ht="15">
      <c r="A14" s="478"/>
      <c r="B14" s="477"/>
      <c r="C14" s="255" t="s">
        <v>157</v>
      </c>
      <c r="D14" s="253">
        <f>D15+D16</f>
        <v>0</v>
      </c>
      <c r="E14" s="253">
        <f>E15+E16</f>
        <v>0</v>
      </c>
      <c r="F14" s="253">
        <f>F15+F16</f>
        <v>0</v>
      </c>
      <c r="G14" s="253">
        <f>G15+G16</f>
        <v>0</v>
      </c>
      <c r="H14" s="253">
        <f>H15+H16</f>
        <v>0</v>
      </c>
      <c r="I14" s="253">
        <f>IF(E14=0,0,(E15*I15+E16*I16)/E14)</f>
        <v>0</v>
      </c>
      <c r="J14" s="253">
        <f>IF(E14=0,0,(E15*J15+E16*J16)/E14)</f>
        <v>0</v>
      </c>
    </row>
    <row r="15" spans="1:10" ht="15">
      <c r="A15" s="478"/>
      <c r="B15" s="477"/>
      <c r="C15" s="5" t="s">
        <v>153</v>
      </c>
      <c r="D15" s="314"/>
      <c r="E15" s="314"/>
      <c r="F15" s="314"/>
      <c r="G15" s="314"/>
      <c r="H15" s="314"/>
      <c r="I15" s="314"/>
      <c r="J15" s="397"/>
    </row>
    <row r="16" spans="1:10" ht="20.25">
      <c r="A16" s="478"/>
      <c r="B16" s="7"/>
      <c r="C16" s="8" t="s">
        <v>154</v>
      </c>
      <c r="D16" s="314"/>
      <c r="E16" s="314"/>
      <c r="F16" s="314"/>
      <c r="G16" s="314"/>
      <c r="H16" s="314"/>
      <c r="I16" s="314"/>
      <c r="J16" s="397"/>
    </row>
    <row r="17" spans="1:10" ht="15">
      <c r="A17" s="478"/>
      <c r="B17" s="476">
        <v>3</v>
      </c>
      <c r="C17" s="249" t="s">
        <v>158</v>
      </c>
      <c r="D17" s="235">
        <f>D18+D19</f>
        <v>0</v>
      </c>
      <c r="E17" s="235">
        <f>E18+E19</f>
        <v>0</v>
      </c>
      <c r="F17" s="235">
        <f>F18+F19</f>
        <v>0</v>
      </c>
      <c r="G17" s="235">
        <f>G18+G19</f>
        <v>0</v>
      </c>
      <c r="H17" s="235">
        <f>H18+H19</f>
        <v>0</v>
      </c>
      <c r="I17" s="235">
        <f>IF(E17=0,0,(E18*I18+E19*I19)/E17)</f>
        <v>0</v>
      </c>
      <c r="J17" s="235">
        <f>IF(E17=0,0,(E18*J18+E19*J19)/E17)</f>
        <v>0</v>
      </c>
    </row>
    <row r="18" spans="1:10" ht="15">
      <c r="A18" s="478"/>
      <c r="B18" s="476"/>
      <c r="C18" s="5" t="s">
        <v>153</v>
      </c>
      <c r="D18" s="314"/>
      <c r="E18" s="314"/>
      <c r="F18" s="314"/>
      <c r="G18" s="314"/>
      <c r="H18" s="314"/>
      <c r="I18" s="314"/>
      <c r="J18" s="397"/>
    </row>
    <row r="19" spans="1:10" ht="19.5" customHeight="1">
      <c r="A19" s="478"/>
      <c r="B19" s="9"/>
      <c r="C19" s="10" t="s">
        <v>154</v>
      </c>
      <c r="D19" s="314"/>
      <c r="E19" s="314"/>
      <c r="F19" s="314"/>
      <c r="G19" s="314"/>
      <c r="H19" s="314"/>
      <c r="I19" s="314"/>
      <c r="J19" s="397"/>
    </row>
    <row r="20" spans="1:10" ht="15">
      <c r="A20" s="478"/>
      <c r="B20" s="476">
        <v>4</v>
      </c>
      <c r="C20" s="249" t="s">
        <v>159</v>
      </c>
      <c r="D20" s="235">
        <f>D21+D22</f>
        <v>0</v>
      </c>
      <c r="E20" s="235">
        <f>E21+E22</f>
        <v>0</v>
      </c>
      <c r="F20" s="235">
        <f>F21+F22</f>
        <v>0</v>
      </c>
      <c r="G20" s="235">
        <f>G21+G22</f>
        <v>0</v>
      </c>
      <c r="H20" s="235">
        <f>H21+H22</f>
        <v>0</v>
      </c>
      <c r="I20" s="235">
        <f>IF(E20=0,0,(E21*I21+E22*I22)/E20)</f>
        <v>0</v>
      </c>
      <c r="J20" s="235">
        <f>IF(E20=0,0,(E21*J21+E22*J22)/E20)</f>
        <v>0</v>
      </c>
    </row>
    <row r="21" spans="1:10" ht="15">
      <c r="A21" s="478"/>
      <c r="B21" s="476"/>
      <c r="C21" s="5" t="s">
        <v>153</v>
      </c>
      <c r="D21" s="314"/>
      <c r="E21" s="314"/>
      <c r="F21" s="314"/>
      <c r="G21" s="314"/>
      <c r="H21" s="314"/>
      <c r="I21" s="314"/>
      <c r="J21" s="397"/>
    </row>
    <row r="22" spans="1:10" ht="15">
      <c r="A22" s="478"/>
      <c r="B22" s="476"/>
      <c r="C22" s="6" t="s">
        <v>154</v>
      </c>
      <c r="D22" s="314"/>
      <c r="E22" s="314"/>
      <c r="F22" s="314"/>
      <c r="G22" s="314"/>
      <c r="H22" s="314"/>
      <c r="I22" s="314"/>
      <c r="J22" s="397"/>
    </row>
    <row r="23" spans="1:10" ht="15">
      <c r="A23" s="478"/>
      <c r="B23" s="476">
        <v>5</v>
      </c>
      <c r="C23" s="249" t="s">
        <v>160</v>
      </c>
      <c r="D23" s="235">
        <f>D24+D25</f>
        <v>0</v>
      </c>
      <c r="E23" s="235">
        <f>E24+E25</f>
        <v>0</v>
      </c>
      <c r="F23" s="235">
        <f>F24+F25</f>
        <v>0</v>
      </c>
      <c r="G23" s="235">
        <f>G24+G25</f>
        <v>0</v>
      </c>
      <c r="H23" s="235">
        <f>H24+H25</f>
        <v>0</v>
      </c>
      <c r="I23" s="235">
        <f>IF(E23=0,0,(E24*I24+E25*I25)/E23)</f>
        <v>0</v>
      </c>
      <c r="J23" s="235">
        <f>IF(E23=0,0,(E24*J24+E25*J25)/E23)</f>
        <v>0</v>
      </c>
    </row>
    <row r="24" spans="1:10" ht="15">
      <c r="A24" s="478"/>
      <c r="B24" s="476"/>
      <c r="C24" s="5" t="s">
        <v>153</v>
      </c>
      <c r="D24" s="314"/>
      <c r="E24" s="314"/>
      <c r="F24" s="314"/>
      <c r="G24" s="314"/>
      <c r="H24" s="314"/>
      <c r="I24" s="314"/>
      <c r="J24" s="397"/>
    </row>
    <row r="25" spans="1:10" ht="15">
      <c r="A25" s="478"/>
      <c r="B25" s="476"/>
      <c r="C25" s="6" t="s">
        <v>154</v>
      </c>
      <c r="D25" s="314"/>
      <c r="E25" s="314"/>
      <c r="F25" s="314"/>
      <c r="G25" s="314"/>
      <c r="H25" s="314"/>
      <c r="I25" s="314"/>
      <c r="J25" s="397"/>
    </row>
    <row r="26" spans="1:10" ht="15">
      <c r="A26" s="478"/>
      <c r="B26" s="476">
        <v>6</v>
      </c>
      <c r="C26" s="249" t="s">
        <v>161</v>
      </c>
      <c r="D26" s="235">
        <f>D27+D28</f>
        <v>0</v>
      </c>
      <c r="E26" s="235">
        <f>E27+E28</f>
        <v>0</v>
      </c>
      <c r="F26" s="235">
        <f>F27+F28</f>
        <v>0</v>
      </c>
      <c r="G26" s="235">
        <f>G27+G28</f>
        <v>0</v>
      </c>
      <c r="H26" s="235">
        <f>H27+H28</f>
        <v>0</v>
      </c>
      <c r="I26" s="235">
        <f>IF(E26=0,0,(E27*I27+E28*I28)/E26)</f>
        <v>0</v>
      </c>
      <c r="J26" s="235">
        <f>IF(E26=0,0,(E27*J27+E28*J28)/E26)</f>
        <v>0</v>
      </c>
    </row>
    <row r="27" spans="1:10" ht="15">
      <c r="A27" s="478"/>
      <c r="B27" s="476"/>
      <c r="C27" s="5" t="s">
        <v>153</v>
      </c>
      <c r="D27" s="314"/>
      <c r="E27" s="314"/>
      <c r="F27" s="314"/>
      <c r="G27" s="314"/>
      <c r="H27" s="314"/>
      <c r="I27" s="314"/>
      <c r="J27" s="397"/>
    </row>
    <row r="28" spans="1:10" ht="15">
      <c r="A28" s="478"/>
      <c r="B28" s="476"/>
      <c r="C28" s="6" t="s">
        <v>154</v>
      </c>
      <c r="D28" s="314"/>
      <c r="E28" s="314"/>
      <c r="F28" s="314"/>
      <c r="G28" s="314"/>
      <c r="H28" s="314"/>
      <c r="I28" s="314"/>
      <c r="J28" s="397"/>
    </row>
    <row r="29" spans="1:10" ht="26.25" customHeight="1">
      <c r="A29" s="478"/>
      <c r="B29" s="476">
        <v>7</v>
      </c>
      <c r="C29" s="250" t="s">
        <v>392</v>
      </c>
      <c r="D29" s="235">
        <f>D30+D31</f>
        <v>0</v>
      </c>
      <c r="E29" s="235">
        <f>E30+E31</f>
        <v>0</v>
      </c>
      <c r="F29" s="235">
        <f>F30+F31</f>
        <v>0</v>
      </c>
      <c r="G29" s="235">
        <f>G30+G31</f>
        <v>0</v>
      </c>
      <c r="H29" s="235">
        <f>H30+H31</f>
        <v>0</v>
      </c>
      <c r="I29" s="235">
        <f>IF(E29=0,0,(E30*I30+E31*I31)/E29)</f>
        <v>0</v>
      </c>
      <c r="J29" s="235">
        <f>IF(E29=0,0,(E30*J30+E31*J31)/E29)</f>
        <v>0</v>
      </c>
    </row>
    <row r="30" spans="1:10" ht="15">
      <c r="A30" s="478"/>
      <c r="B30" s="476"/>
      <c r="C30" s="5" t="s">
        <v>153</v>
      </c>
      <c r="D30" s="314"/>
      <c r="E30" s="314"/>
      <c r="F30" s="314"/>
      <c r="G30" s="314"/>
      <c r="H30" s="314"/>
      <c r="I30" s="314"/>
      <c r="J30" s="397"/>
    </row>
    <row r="31" spans="1:10" ht="15">
      <c r="A31" s="478"/>
      <c r="B31" s="476"/>
      <c r="C31" s="6" t="s">
        <v>154</v>
      </c>
      <c r="D31" s="314"/>
      <c r="E31" s="314"/>
      <c r="F31" s="314"/>
      <c r="G31" s="314"/>
      <c r="H31" s="314"/>
      <c r="I31" s="314"/>
      <c r="J31" s="397"/>
    </row>
    <row r="32" spans="1:10" ht="25.5" customHeight="1">
      <c r="A32" s="478"/>
      <c r="B32" s="476">
        <v>8</v>
      </c>
      <c r="C32" s="250" t="s">
        <v>236</v>
      </c>
      <c r="D32" s="235">
        <f>D33+D34</f>
        <v>0</v>
      </c>
      <c r="E32" s="235">
        <f>E33+E34</f>
        <v>0</v>
      </c>
      <c r="F32" s="235">
        <f>F33+F34</f>
        <v>0</v>
      </c>
      <c r="G32" s="235">
        <f>G33+G34</f>
        <v>0</v>
      </c>
      <c r="H32" s="235">
        <f>H33+H34</f>
        <v>0</v>
      </c>
      <c r="I32" s="235">
        <f>IF(E32=0,0,(E33*I33+E34*I34)/E32)</f>
        <v>0</v>
      </c>
      <c r="J32" s="235">
        <f>IF(E32=0,0,(E33*J33+E34*J34)/E32)</f>
        <v>0</v>
      </c>
    </row>
    <row r="33" spans="1:10" ht="15">
      <c r="A33" s="478"/>
      <c r="B33" s="476"/>
      <c r="C33" s="5" t="s">
        <v>153</v>
      </c>
      <c r="D33" s="314"/>
      <c r="E33" s="314"/>
      <c r="F33" s="314"/>
      <c r="G33" s="314"/>
      <c r="H33" s="314"/>
      <c r="I33" s="314"/>
      <c r="J33" s="397"/>
    </row>
    <row r="34" spans="1:10" ht="15">
      <c r="A34" s="478"/>
      <c r="B34" s="476"/>
      <c r="C34" s="6" t="s">
        <v>154</v>
      </c>
      <c r="D34" s="314"/>
      <c r="E34" s="314"/>
      <c r="F34" s="314"/>
      <c r="G34" s="314"/>
      <c r="H34" s="314"/>
      <c r="I34" s="314"/>
      <c r="J34" s="397"/>
    </row>
    <row r="35" spans="1:10" ht="15">
      <c r="A35" s="478"/>
      <c r="B35" s="121" t="s">
        <v>443</v>
      </c>
      <c r="C35" s="340" t="s">
        <v>466</v>
      </c>
      <c r="D35" s="341"/>
      <c r="E35" s="341"/>
      <c r="F35" s="341"/>
      <c r="G35" s="341"/>
      <c r="H35" s="341"/>
      <c r="I35" s="341"/>
      <c r="J35" s="364"/>
    </row>
    <row r="36" spans="1:10" ht="15">
      <c r="A36" s="478"/>
      <c r="B36" s="476">
        <v>9</v>
      </c>
      <c r="C36" s="249" t="s">
        <v>235</v>
      </c>
      <c r="D36" s="235">
        <f>D37+D38</f>
        <v>0</v>
      </c>
      <c r="E36" s="235">
        <f>E37+E38</f>
        <v>0</v>
      </c>
      <c r="F36" s="235">
        <f>F37+F38</f>
        <v>0</v>
      </c>
      <c r="G36" s="235">
        <f>G37+G38</f>
        <v>0</v>
      </c>
      <c r="H36" s="235">
        <f>H37+H38</f>
        <v>0</v>
      </c>
      <c r="I36" s="235">
        <f>IF(E36=0,0,(E37*I37+E38*I38)/E36)</f>
        <v>0</v>
      </c>
      <c r="J36" s="235">
        <f>IF(E36=0,0,(E37*J37+E38*J38)/E36)</f>
        <v>0</v>
      </c>
    </row>
    <row r="37" spans="1:10" ht="15">
      <c r="A37" s="478"/>
      <c r="B37" s="476"/>
      <c r="C37" s="5" t="s">
        <v>153</v>
      </c>
      <c r="D37" s="314"/>
      <c r="E37" s="314"/>
      <c r="F37" s="314"/>
      <c r="G37" s="314"/>
      <c r="H37" s="314"/>
      <c r="I37" s="314"/>
      <c r="J37" s="397"/>
    </row>
    <row r="38" spans="1:10" ht="15">
      <c r="A38" s="478"/>
      <c r="B38" s="476"/>
      <c r="C38" s="6" t="s">
        <v>154</v>
      </c>
      <c r="D38" s="314"/>
      <c r="E38" s="314"/>
      <c r="F38" s="314"/>
      <c r="G38" s="314"/>
      <c r="H38" s="314"/>
      <c r="I38" s="314"/>
      <c r="J38" s="397"/>
    </row>
    <row r="39" spans="1:10" ht="15">
      <c r="A39" s="478"/>
      <c r="B39" s="477">
        <v>10</v>
      </c>
      <c r="C39" s="251" t="s">
        <v>239</v>
      </c>
      <c r="D39" s="235">
        <f>D40+D41</f>
        <v>0</v>
      </c>
      <c r="E39" s="235">
        <f>E40+E41</f>
        <v>0</v>
      </c>
      <c r="F39" s="235">
        <f>F40+F41</f>
        <v>0</v>
      </c>
      <c r="G39" s="235">
        <f>G40+G41</f>
        <v>0</v>
      </c>
      <c r="H39" s="235">
        <f>H40+H41</f>
        <v>0</v>
      </c>
      <c r="I39" s="235">
        <f>IF(E39=0,0,(E40*I40+E41*I41)/E39)</f>
        <v>0</v>
      </c>
      <c r="J39" s="235">
        <f>IF(E39=0,0,(E40*J40+E41*J41)/E39)</f>
        <v>0</v>
      </c>
    </row>
    <row r="40" spans="1:10" ht="15">
      <c r="A40" s="478"/>
      <c r="B40" s="477"/>
      <c r="C40" s="252" t="s">
        <v>153</v>
      </c>
      <c r="D40" s="253">
        <f>D8+D12+D15+D18+D21+D24+D27+D30+D33+D35+D37</f>
        <v>0</v>
      </c>
      <c r="E40" s="253">
        <f>E8+E12+E15+E18+E21+E24+E27+E30+E33+E35+E37</f>
        <v>0</v>
      </c>
      <c r="F40" s="253">
        <f>F8+F12+F15+F18+F21+F24+F27+F30+F33+F35+F37</f>
        <v>0</v>
      </c>
      <c r="G40" s="253">
        <f>G8+G12+G15+G18+G21+G24+G27+G30+G33+G35+G37</f>
        <v>0</v>
      </c>
      <c r="H40" s="253">
        <f>H8+H12+H15+H18+H21+H24+H27+H30+H33+H35+H37</f>
        <v>0</v>
      </c>
      <c r="I40" s="253">
        <f>IF(E40=0,0,(I8*E8+I12*E12+I15*E15+I18*E18+I21*E21+I24*E24+I27*E27+I30*E30+I33*E33+I35*E35+I37*E37)/E40)</f>
        <v>0</v>
      </c>
      <c r="J40" s="253">
        <f>IF(E40=0,0,(J8*E8+J12*E12+J15*E15+J18*E18+J21*E21+J24*E24+J27*E27+J30*E30+J33*E33+E35*J35+J37*E37)/E40)</f>
        <v>0</v>
      </c>
    </row>
    <row r="41" spans="1:10" ht="15">
      <c r="A41" s="478"/>
      <c r="B41" s="477"/>
      <c r="C41" s="254" t="s">
        <v>154</v>
      </c>
      <c r="D41" s="253">
        <f>D9+D13+D16+D19+D22+D25+D28+D31+D34+D38</f>
        <v>0</v>
      </c>
      <c r="E41" s="253">
        <f>E9+E13+E16+E19+E22+E25+E28+E31+E34+E38</f>
        <v>0</v>
      </c>
      <c r="F41" s="253">
        <f>F9+F13+F16+F19+F22+F25+F28+F31+F34+F38</f>
        <v>0</v>
      </c>
      <c r="G41" s="253">
        <f>G9+G13+G16+G19+G22+G25+G28+G31+G34+G38</f>
        <v>0</v>
      </c>
      <c r="H41" s="253">
        <f>H9+H13+H16+H19+H22+H25+H28+H31+H34+H38</f>
        <v>0</v>
      </c>
      <c r="I41" s="253">
        <f>IF(E41=0,0,(I9*E9+I13*E13+I16*E16+I19*E19+I22*E22+I25*E25+I28*E28+I31*E31+I34*E34+I38*E38)/E41)</f>
        <v>0</v>
      </c>
      <c r="J41" s="253">
        <f>IF(E41=0,0,(J9*E9+J13*E13+J16*E16+J19*E19+J22*E22+J25*E25+J28*E28+J31*E31+J34*E34+J38*E38)/E41)</f>
        <v>0</v>
      </c>
    </row>
    <row r="42" ht="18.75" customHeight="1"/>
    <row r="44" spans="2:6" ht="15">
      <c r="B44" s="22" t="s">
        <v>200</v>
      </c>
      <c r="C44" s="22"/>
      <c r="D44" s="22"/>
      <c r="E44" s="22"/>
      <c r="F44" s="22"/>
    </row>
    <row r="45" spans="2:6" ht="15">
      <c r="B45" s="22"/>
      <c r="C45" s="22"/>
      <c r="D45" s="22" t="s">
        <v>194</v>
      </c>
      <c r="E45" s="22" t="s">
        <v>195</v>
      </c>
      <c r="F45" s="22"/>
    </row>
    <row r="46" spans="2:6" ht="15">
      <c r="B46" s="22"/>
      <c r="C46" s="22"/>
      <c r="D46" s="22" t="s">
        <v>196</v>
      </c>
      <c r="E46" s="22" t="s">
        <v>197</v>
      </c>
      <c r="F46" s="22"/>
    </row>
    <row r="47" spans="2:6" ht="15">
      <c r="B47" s="22" t="s">
        <v>201</v>
      </c>
      <c r="C47" s="22"/>
      <c r="D47" s="22"/>
      <c r="E47" s="22"/>
      <c r="F47" s="22"/>
    </row>
    <row r="48" spans="2:6" ht="15">
      <c r="B48" s="22"/>
      <c r="C48" s="22"/>
      <c r="D48" s="22" t="s">
        <v>194</v>
      </c>
      <c r="E48" s="22" t="s">
        <v>195</v>
      </c>
      <c r="F48" s="22"/>
    </row>
    <row r="49" spans="2:6" ht="15">
      <c r="B49" s="22"/>
      <c r="C49" s="22" t="s">
        <v>198</v>
      </c>
      <c r="D49" s="22" t="s">
        <v>196</v>
      </c>
      <c r="E49" s="22" t="s">
        <v>197</v>
      </c>
      <c r="F49" s="22"/>
    </row>
    <row r="50" spans="3:6" ht="15">
      <c r="C50" s="22"/>
      <c r="D50" s="22"/>
      <c r="E50" s="22"/>
      <c r="F50" s="22"/>
    </row>
  </sheetData>
  <sheetProtection password="C7AC" sheet="1"/>
  <mergeCells count="12">
    <mergeCell ref="B23:B25"/>
    <mergeCell ref="B26:B28"/>
    <mergeCell ref="B29:B31"/>
    <mergeCell ref="B32:B34"/>
    <mergeCell ref="B36:B38"/>
    <mergeCell ref="B39:B41"/>
    <mergeCell ref="A7:A41"/>
    <mergeCell ref="B7:B9"/>
    <mergeCell ref="B11:B13"/>
    <mergeCell ref="B14:B15"/>
    <mergeCell ref="B17:B18"/>
    <mergeCell ref="B20:B22"/>
  </mergeCells>
  <printOptions/>
  <pageMargins left="0.75" right="0.75" top="1" bottom="1" header="0.5" footer="0.5"/>
  <pageSetup horizontalDpi="600" verticalDpi="600" orientation="portrait" paperSize="9" scale="77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22">
      <selection activeCell="A38" sqref="A38:I38"/>
    </sheetView>
  </sheetViews>
  <sheetFormatPr defaultColWidth="9.140625" defaultRowHeight="15"/>
  <cols>
    <col min="1" max="1" width="9.140625" style="17" customWidth="1"/>
    <col min="2" max="2" width="14.140625" style="17" customWidth="1"/>
    <col min="3" max="3" width="17.57421875" style="17" customWidth="1"/>
    <col min="4" max="16384" width="9.140625" style="17" customWidth="1"/>
  </cols>
  <sheetData>
    <row r="1" spans="1:10" ht="12.75">
      <c r="A1" s="93"/>
      <c r="B1" s="93"/>
      <c r="C1" s="93"/>
      <c r="D1" s="93"/>
      <c r="E1" s="93"/>
      <c r="F1" s="93"/>
      <c r="G1" s="93"/>
      <c r="H1" s="93"/>
      <c r="I1" s="93"/>
      <c r="J1" s="93"/>
    </row>
    <row r="2" spans="1:9" ht="12.75">
      <c r="A2" s="450" t="s">
        <v>1</v>
      </c>
      <c r="B2" s="450"/>
      <c r="C2" s="450"/>
      <c r="D2" s="450"/>
      <c r="E2" s="450"/>
      <c r="F2" s="450"/>
      <c r="G2" s="450"/>
      <c r="H2" s="450"/>
      <c r="I2" s="450"/>
    </row>
    <row r="3" spans="1:9" ht="12.75">
      <c r="A3" s="450" t="s">
        <v>262</v>
      </c>
      <c r="B3" s="450"/>
      <c r="C3" s="450"/>
      <c r="D3" s="450"/>
      <c r="E3" s="450"/>
      <c r="F3" s="450"/>
      <c r="G3" s="450"/>
      <c r="H3" s="450"/>
      <c r="I3" s="450"/>
    </row>
    <row r="4" spans="1:9" ht="12.75">
      <c r="A4" s="451" t="s">
        <v>109</v>
      </c>
      <c r="B4" s="451"/>
      <c r="C4" s="451"/>
      <c r="D4" s="451"/>
      <c r="E4" s="451"/>
      <c r="F4" s="451"/>
      <c r="G4" s="451"/>
      <c r="H4" s="451"/>
      <c r="I4" s="26"/>
    </row>
    <row r="5" spans="1:9" ht="12.75">
      <c r="A5" s="452" t="s">
        <v>110</v>
      </c>
      <c r="B5" s="452"/>
      <c r="C5" s="452"/>
      <c r="D5" s="453"/>
      <c r="E5" s="453"/>
      <c r="F5" s="453"/>
      <c r="G5" s="453"/>
      <c r="H5" s="453"/>
      <c r="I5" s="454"/>
    </row>
    <row r="6" spans="1:9" ht="12.75">
      <c r="A6" s="452" t="s">
        <v>111</v>
      </c>
      <c r="B6" s="452"/>
      <c r="C6" s="452"/>
      <c r="D6" s="455"/>
      <c r="E6" s="455"/>
      <c r="F6" s="455"/>
      <c r="G6" s="455"/>
      <c r="H6" s="455"/>
      <c r="I6" s="125"/>
    </row>
    <row r="7" spans="1:9" ht="12.75">
      <c r="A7" s="452" t="s">
        <v>112</v>
      </c>
      <c r="B7" s="452"/>
      <c r="C7" s="452"/>
      <c r="D7" s="455"/>
      <c r="E7" s="455"/>
      <c r="F7" s="455"/>
      <c r="G7" s="455"/>
      <c r="H7" s="455"/>
      <c r="I7" s="26"/>
    </row>
    <row r="8" spans="1:9" ht="12.75">
      <c r="A8" s="452" t="s">
        <v>113</v>
      </c>
      <c r="B8" s="452"/>
      <c r="C8" s="452"/>
      <c r="D8" s="455"/>
      <c r="E8" s="455"/>
      <c r="F8" s="455"/>
      <c r="G8" s="455"/>
      <c r="H8" s="455"/>
      <c r="I8" s="26"/>
    </row>
    <row r="9" spans="1:9" ht="38.25" customHeight="1">
      <c r="A9" s="451" t="s">
        <v>2</v>
      </c>
      <c r="B9" s="451"/>
      <c r="C9" s="451"/>
      <c r="D9" s="449"/>
      <c r="E9" s="449"/>
      <c r="F9" s="449"/>
      <c r="G9" s="449"/>
      <c r="H9" s="449"/>
      <c r="I9" s="26"/>
    </row>
    <row r="10" spans="1:8" ht="12.75">
      <c r="A10" s="452" t="s">
        <v>114</v>
      </c>
      <c r="B10" s="452"/>
      <c r="C10" s="452"/>
      <c r="D10" s="173"/>
      <c r="E10" s="173"/>
      <c r="F10" s="173"/>
      <c r="G10" s="173"/>
      <c r="H10" s="173"/>
    </row>
    <row r="11" spans="1:9" ht="12.75">
      <c r="A11" s="452" t="s">
        <v>111</v>
      </c>
      <c r="B11" s="452"/>
      <c r="C11" s="452"/>
      <c r="D11" s="453"/>
      <c r="E11" s="453"/>
      <c r="F11" s="453"/>
      <c r="G11" s="453"/>
      <c r="H11" s="453"/>
      <c r="I11" s="125"/>
    </row>
    <row r="12" spans="1:9" ht="12.75">
      <c r="A12" s="452" t="s">
        <v>112</v>
      </c>
      <c r="B12" s="452"/>
      <c r="C12" s="452"/>
      <c r="D12" s="455"/>
      <c r="E12" s="455"/>
      <c r="F12" s="455"/>
      <c r="G12" s="455"/>
      <c r="H12" s="455"/>
      <c r="I12" s="125"/>
    </row>
    <row r="13" spans="1:9" ht="12.75">
      <c r="A13" s="452" t="s">
        <v>113</v>
      </c>
      <c r="B13" s="452"/>
      <c r="C13" s="452"/>
      <c r="D13" s="455"/>
      <c r="E13" s="455"/>
      <c r="F13" s="455"/>
      <c r="G13" s="455"/>
      <c r="H13" s="455"/>
      <c r="I13" s="26"/>
    </row>
    <row r="14" spans="1:9" ht="25.5" customHeight="1">
      <c r="A14" s="451" t="s">
        <v>115</v>
      </c>
      <c r="B14" s="451"/>
      <c r="C14" s="451"/>
      <c r="D14" s="449"/>
      <c r="E14" s="449"/>
      <c r="F14" s="449"/>
      <c r="G14" s="449"/>
      <c r="H14" s="449"/>
      <c r="I14" s="26"/>
    </row>
    <row r="15" spans="1:9" ht="12.75">
      <c r="A15" s="452" t="s">
        <v>114</v>
      </c>
      <c r="B15" s="452"/>
      <c r="C15" s="452"/>
      <c r="D15" s="453"/>
      <c r="E15" s="453"/>
      <c r="F15" s="453"/>
      <c r="G15" s="453"/>
      <c r="H15" s="453"/>
      <c r="I15" s="125"/>
    </row>
    <row r="16" spans="1:9" ht="12.75">
      <c r="A16" s="452" t="s">
        <v>111</v>
      </c>
      <c r="B16" s="452"/>
      <c r="C16" s="452"/>
      <c r="D16" s="455"/>
      <c r="E16" s="455"/>
      <c r="F16" s="455"/>
      <c r="G16" s="455"/>
      <c r="H16" s="455"/>
      <c r="I16" s="125"/>
    </row>
    <row r="17" spans="1:9" ht="12.75">
      <c r="A17" s="452" t="s">
        <v>112</v>
      </c>
      <c r="B17" s="452"/>
      <c r="C17" s="452"/>
      <c r="D17" s="455"/>
      <c r="E17" s="455"/>
      <c r="F17" s="455"/>
      <c r="G17" s="455"/>
      <c r="H17" s="455"/>
      <c r="I17" s="26"/>
    </row>
    <row r="18" spans="1:9" ht="12.75">
      <c r="A18" s="452" t="s">
        <v>113</v>
      </c>
      <c r="B18" s="452"/>
      <c r="C18" s="452"/>
      <c r="D18" s="455"/>
      <c r="E18" s="455"/>
      <c r="F18" s="455"/>
      <c r="G18" s="455"/>
      <c r="H18" s="455"/>
      <c r="I18" s="26"/>
    </row>
    <row r="19" spans="1:9" ht="12.75">
      <c r="A19" s="130"/>
      <c r="B19" s="130"/>
      <c r="C19" s="130"/>
      <c r="D19" s="125"/>
      <c r="E19" s="125"/>
      <c r="F19" s="125"/>
      <c r="G19" s="125"/>
      <c r="H19" s="125"/>
      <c r="I19" s="26"/>
    </row>
    <row r="20" spans="1:9" ht="12.75">
      <c r="A20" s="15" t="s">
        <v>116</v>
      </c>
      <c r="B20" s="15"/>
      <c r="C20" s="15"/>
      <c r="D20" s="124"/>
      <c r="E20" s="124"/>
      <c r="F20" s="124"/>
      <c r="G20" s="124"/>
      <c r="H20" s="124"/>
      <c r="I20" s="1"/>
    </row>
    <row r="21" spans="1:9" ht="12.75">
      <c r="A21" s="457" t="s">
        <v>117</v>
      </c>
      <c r="B21" s="457"/>
      <c r="C21" s="457"/>
      <c r="D21" s="457"/>
      <c r="E21" s="457"/>
      <c r="F21" s="457"/>
      <c r="G21" s="457"/>
      <c r="H21" s="457"/>
      <c r="I21" s="457"/>
    </row>
    <row r="22" spans="1:9" ht="12.75">
      <c r="A22" s="450" t="s">
        <v>336</v>
      </c>
      <c r="B22" s="450"/>
      <c r="C22" s="450"/>
      <c r="D22" s="450"/>
      <c r="E22" s="450"/>
      <c r="F22" s="450"/>
      <c r="G22" s="450"/>
      <c r="H22" s="450"/>
      <c r="I22" s="450"/>
    </row>
    <row r="23" spans="1:9" ht="12.75">
      <c r="A23" s="456"/>
      <c r="B23" s="456"/>
      <c r="C23" s="456"/>
      <c r="D23" s="456"/>
      <c r="E23" s="456"/>
      <c r="F23" s="456"/>
      <c r="G23" s="456"/>
      <c r="H23" s="456"/>
      <c r="I23" s="456"/>
    </row>
    <row r="24" spans="1:9" ht="12.75">
      <c r="A24" s="457" t="s">
        <v>118</v>
      </c>
      <c r="B24" s="457"/>
      <c r="C24" s="457"/>
      <c r="D24" s="457"/>
      <c r="E24" s="15"/>
      <c r="F24" s="15"/>
      <c r="G24" s="15"/>
      <c r="H24" s="457"/>
      <c r="I24" s="457"/>
    </row>
    <row r="25" spans="1:9" ht="12.75">
      <c r="A25" s="457" t="s">
        <v>119</v>
      </c>
      <c r="B25" s="457"/>
      <c r="C25" s="457"/>
      <c r="D25" s="457"/>
      <c r="E25" s="458" t="s">
        <v>120</v>
      </c>
      <c r="F25" s="458"/>
      <c r="G25" s="458"/>
      <c r="H25" s="458"/>
      <c r="I25" s="458"/>
    </row>
    <row r="26" spans="1:9" ht="12.75">
      <c r="A26" s="15" t="s">
        <v>121</v>
      </c>
      <c r="B26" s="15"/>
      <c r="C26" s="457"/>
      <c r="D26" s="457"/>
      <c r="E26" s="15"/>
      <c r="F26" s="15"/>
      <c r="G26" s="15"/>
      <c r="H26" s="459"/>
      <c r="I26" s="459"/>
    </row>
    <row r="27" spans="1:9" ht="12.75">
      <c r="A27" s="15" t="s">
        <v>122</v>
      </c>
      <c r="B27" s="15"/>
      <c r="C27" s="457"/>
      <c r="D27" s="457"/>
      <c r="E27" s="458"/>
      <c r="F27" s="458"/>
      <c r="G27" s="458"/>
      <c r="H27" s="458"/>
      <c r="I27" s="458"/>
    </row>
    <row r="28" spans="1:9" ht="12.75">
      <c r="A28" s="457" t="s">
        <v>123</v>
      </c>
      <c r="B28" s="457"/>
      <c r="C28" s="457"/>
      <c r="D28" s="457"/>
      <c r="E28" s="460"/>
      <c r="F28" s="460"/>
      <c r="G28" s="460"/>
      <c r="H28" s="460"/>
      <c r="I28" s="460"/>
    </row>
    <row r="29" spans="1:9" ht="12.75">
      <c r="A29" s="457" t="s">
        <v>124</v>
      </c>
      <c r="B29" s="457"/>
      <c r="C29" s="457"/>
      <c r="D29" s="457"/>
      <c r="E29" s="460"/>
      <c r="F29" s="460"/>
      <c r="G29" s="460"/>
      <c r="H29" s="460"/>
      <c r="I29" s="460"/>
    </row>
    <row r="30" spans="1:9" ht="12.75">
      <c r="A30" s="15"/>
      <c r="B30" s="15"/>
      <c r="C30" s="457"/>
      <c r="D30" s="457"/>
      <c r="E30" s="15"/>
      <c r="F30" s="15"/>
      <c r="G30" s="15"/>
      <c r="H30" s="459"/>
      <c r="I30" s="459"/>
    </row>
    <row r="31" spans="1:9" ht="12.75">
      <c r="A31" s="457" t="s">
        <v>125</v>
      </c>
      <c r="B31" s="457"/>
      <c r="C31" s="457"/>
      <c r="D31" s="457"/>
      <c r="E31" s="15"/>
      <c r="F31" s="15"/>
      <c r="G31" s="15"/>
      <c r="H31" s="457"/>
      <c r="I31" s="457"/>
    </row>
    <row r="32" spans="1:9" ht="12.75">
      <c r="A32" s="457" t="s">
        <v>126</v>
      </c>
      <c r="B32" s="457"/>
      <c r="C32" s="457"/>
      <c r="D32" s="457"/>
      <c r="E32" s="458"/>
      <c r="F32" s="458"/>
      <c r="G32" s="458"/>
      <c r="H32" s="458"/>
      <c r="I32" s="458"/>
    </row>
    <row r="33" spans="1:9" ht="12.75">
      <c r="A33" s="15" t="s">
        <v>127</v>
      </c>
      <c r="B33" s="15"/>
      <c r="C33" s="457"/>
      <c r="D33" s="457"/>
      <c r="E33" s="460"/>
      <c r="F33" s="460"/>
      <c r="G33" s="460"/>
      <c r="H33" s="460"/>
      <c r="I33" s="460"/>
    </row>
    <row r="34" spans="1:9" ht="12.75">
      <c r="A34" s="457" t="s">
        <v>128</v>
      </c>
      <c r="B34" s="457"/>
      <c r="C34" s="457"/>
      <c r="D34" s="457"/>
      <c r="E34" s="460"/>
      <c r="F34" s="460"/>
      <c r="G34" s="460"/>
      <c r="H34" s="460"/>
      <c r="I34" s="460"/>
    </row>
    <row r="35" spans="1:9" ht="12.75">
      <c r="A35" s="1" t="s">
        <v>248</v>
      </c>
      <c r="B35" s="15"/>
      <c r="C35" s="15"/>
      <c r="D35" s="15"/>
      <c r="E35" s="460"/>
      <c r="F35" s="460"/>
      <c r="G35" s="460"/>
      <c r="H35" s="460"/>
      <c r="I35" s="460"/>
    </row>
    <row r="36" spans="1:9" ht="12.75">
      <c r="A36" s="15"/>
      <c r="B36" s="15"/>
      <c r="C36" s="457"/>
      <c r="D36" s="457"/>
      <c r="E36" s="15"/>
      <c r="F36" s="15"/>
      <c r="G36" s="15"/>
      <c r="H36" s="459"/>
      <c r="I36" s="459"/>
    </row>
    <row r="37" spans="1:9" ht="12.75">
      <c r="A37" s="457" t="s">
        <v>249</v>
      </c>
      <c r="B37" s="457"/>
      <c r="C37" s="457"/>
      <c r="D37" s="457"/>
      <c r="E37" s="133"/>
      <c r="F37" s="133"/>
      <c r="G37" s="133"/>
      <c r="H37" s="458"/>
      <c r="I37" s="458"/>
    </row>
    <row r="38" spans="1:9" ht="12.75">
      <c r="A38" s="459"/>
      <c r="B38" s="459"/>
      <c r="C38" s="459"/>
      <c r="D38" s="459"/>
      <c r="E38" s="459"/>
      <c r="F38" s="459"/>
      <c r="G38" s="459"/>
      <c r="H38" s="459"/>
      <c r="I38" s="459"/>
    </row>
    <row r="39" spans="1:9" ht="12.75">
      <c r="A39" s="15" t="s">
        <v>129</v>
      </c>
      <c r="B39" s="1"/>
      <c r="C39" s="1"/>
      <c r="D39" s="1"/>
      <c r="E39" s="1"/>
      <c r="F39" s="1"/>
      <c r="G39" s="1"/>
      <c r="H39" s="1"/>
      <c r="I39" s="1"/>
    </row>
  </sheetData>
  <sheetProtection/>
  <mergeCells count="62">
    <mergeCell ref="A38:I38"/>
    <mergeCell ref="E35:I35"/>
    <mergeCell ref="C36:D36"/>
    <mergeCell ref="H36:I36"/>
    <mergeCell ref="A37:D37"/>
    <mergeCell ref="H37:I37"/>
    <mergeCell ref="A34:D34"/>
    <mergeCell ref="E34:I34"/>
    <mergeCell ref="C27:D27"/>
    <mergeCell ref="E27:I27"/>
    <mergeCell ref="C33:D33"/>
    <mergeCell ref="E33:I33"/>
    <mergeCell ref="A28:D28"/>
    <mergeCell ref="E28:I28"/>
    <mergeCell ref="A32:B32"/>
    <mergeCell ref="C32:D32"/>
    <mergeCell ref="H26:I26"/>
    <mergeCell ref="A24:D24"/>
    <mergeCell ref="H24:I24"/>
    <mergeCell ref="E32:I32"/>
    <mergeCell ref="A29:D29"/>
    <mergeCell ref="E29:I29"/>
    <mergeCell ref="A31:D31"/>
    <mergeCell ref="H31:I31"/>
    <mergeCell ref="C30:D30"/>
    <mergeCell ref="H30:I30"/>
    <mergeCell ref="C26:D26"/>
    <mergeCell ref="D16:H16"/>
    <mergeCell ref="A12:C12"/>
    <mergeCell ref="D12:H12"/>
    <mergeCell ref="A22:I22"/>
    <mergeCell ref="A18:C18"/>
    <mergeCell ref="D18:H18"/>
    <mergeCell ref="A15:C15"/>
    <mergeCell ref="A21:I21"/>
    <mergeCell ref="A14:C14"/>
    <mergeCell ref="A11:C11"/>
    <mergeCell ref="D15:H15"/>
    <mergeCell ref="A23:I23"/>
    <mergeCell ref="A25:D25"/>
    <mergeCell ref="E25:I25"/>
    <mergeCell ref="D14:H14"/>
    <mergeCell ref="A17:C17"/>
    <mergeCell ref="D17:H17"/>
    <mergeCell ref="A16:C16"/>
    <mergeCell ref="A13:C13"/>
    <mergeCell ref="D13:H13"/>
    <mergeCell ref="A6:C6"/>
    <mergeCell ref="D6:H6"/>
    <mergeCell ref="D7:H7"/>
    <mergeCell ref="A8:C8"/>
    <mergeCell ref="D8:H8"/>
    <mergeCell ref="A10:C10"/>
    <mergeCell ref="D11:H11"/>
    <mergeCell ref="A7:C7"/>
    <mergeCell ref="A9:C9"/>
    <mergeCell ref="D9:H9"/>
    <mergeCell ref="A2:I2"/>
    <mergeCell ref="A3:I3"/>
    <mergeCell ref="A4:H4"/>
    <mergeCell ref="A5:C5"/>
    <mergeCell ref="D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="90" zoomScaleSheetLayoutView="90" zoomScalePageLayoutView="0" workbookViewId="0" topLeftCell="A13">
      <selection activeCell="D27" sqref="D27"/>
    </sheetView>
  </sheetViews>
  <sheetFormatPr defaultColWidth="9.140625" defaultRowHeight="15"/>
  <cols>
    <col min="1" max="1" width="6.00390625" style="43" customWidth="1"/>
    <col min="2" max="2" width="5.7109375" style="43" customWidth="1"/>
    <col min="3" max="3" width="25.00390625" style="43" customWidth="1"/>
    <col min="4" max="4" width="12.421875" style="43" customWidth="1"/>
    <col min="5" max="5" width="11.140625" style="43" customWidth="1"/>
    <col min="6" max="7" width="10.00390625" style="43" customWidth="1"/>
    <col min="8" max="8" width="11.00390625" style="43" customWidth="1"/>
    <col min="9" max="9" width="11.421875" style="43" customWidth="1"/>
    <col min="10" max="10" width="9.00390625" style="43" customWidth="1"/>
    <col min="11" max="16384" width="9.140625" style="43" customWidth="1"/>
  </cols>
  <sheetData>
    <row r="1" spans="1:10" ht="15">
      <c r="A1" s="236"/>
      <c r="B1" s="3"/>
      <c r="C1" s="14"/>
      <c r="D1" s="14"/>
      <c r="E1" s="3"/>
      <c r="F1" s="14"/>
      <c r="G1" s="14"/>
      <c r="H1" s="14"/>
      <c r="I1" s="14"/>
      <c r="J1" s="14"/>
    </row>
    <row r="2" spans="1:10" ht="15.75">
      <c r="A2" s="313" t="s">
        <v>302</v>
      </c>
      <c r="B2" s="3"/>
      <c r="C2" s="14"/>
      <c r="D2" s="14"/>
      <c r="E2" s="3"/>
      <c r="F2" s="14"/>
      <c r="G2" s="14"/>
      <c r="H2" s="14"/>
      <c r="I2" s="14"/>
      <c r="J2" s="14"/>
    </row>
    <row r="3" spans="1:9" ht="17.25" customHeight="1">
      <c r="A3" s="248" t="s">
        <v>325</v>
      </c>
      <c r="B3" s="14"/>
      <c r="C3" s="14"/>
      <c r="D3" s="14"/>
      <c r="E3" s="14"/>
      <c r="F3" s="14"/>
      <c r="G3" s="14"/>
      <c r="H3" s="14"/>
      <c r="I3" s="14"/>
    </row>
    <row r="4" spans="1:9" ht="17.25" customHeight="1">
      <c r="A4" s="14"/>
      <c r="B4" s="14"/>
      <c r="C4" s="315" t="s">
        <v>18</v>
      </c>
      <c r="D4" s="14"/>
      <c r="E4" s="14"/>
      <c r="F4" s="14"/>
      <c r="G4" s="14"/>
      <c r="H4" s="14"/>
      <c r="I4" s="14"/>
    </row>
    <row r="5" spans="1:9" ht="15.75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10" ht="106.5" customHeight="1">
      <c r="A6" s="258"/>
      <c r="B6" s="256" t="s">
        <v>151</v>
      </c>
      <c r="C6" s="257" t="s">
        <v>37</v>
      </c>
      <c r="D6" s="218" t="s">
        <v>391</v>
      </c>
      <c r="E6" s="218" t="s">
        <v>237</v>
      </c>
      <c r="F6" s="218" t="s">
        <v>238</v>
      </c>
      <c r="G6" s="218" t="s">
        <v>320</v>
      </c>
      <c r="H6" s="218" t="s">
        <v>390</v>
      </c>
      <c r="I6" s="395" t="s">
        <v>368</v>
      </c>
      <c r="J6" s="396" t="s">
        <v>456</v>
      </c>
    </row>
    <row r="7" spans="1:10" ht="15">
      <c r="A7" s="478"/>
      <c r="B7" s="476">
        <v>1</v>
      </c>
      <c r="C7" s="249" t="s">
        <v>152</v>
      </c>
      <c r="D7" s="235">
        <f>D8+D9</f>
        <v>0</v>
      </c>
      <c r="E7" s="235">
        <f>E8+E9</f>
        <v>0</v>
      </c>
      <c r="F7" s="235">
        <f>F8+F9</f>
        <v>0</v>
      </c>
      <c r="G7" s="235">
        <f>G8+G9</f>
        <v>0</v>
      </c>
      <c r="H7" s="235">
        <f>H8+H9</f>
        <v>0</v>
      </c>
      <c r="I7" s="235">
        <f>IF(E7=0,0,(E8*I8+E9*I9)/E7)</f>
        <v>0</v>
      </c>
      <c r="J7" s="235">
        <f>IF(E7=0,0,(E8*J8+E9*J9)/F7)</f>
        <v>0</v>
      </c>
    </row>
    <row r="8" spans="1:10" ht="15">
      <c r="A8" s="478"/>
      <c r="B8" s="476"/>
      <c r="C8" s="5" t="s">
        <v>153</v>
      </c>
      <c r="D8" s="314"/>
      <c r="E8" s="314"/>
      <c r="F8" s="314"/>
      <c r="G8" s="314"/>
      <c r="H8" s="314"/>
      <c r="I8" s="314"/>
      <c r="J8" s="397"/>
    </row>
    <row r="9" spans="1:10" ht="15">
      <c r="A9" s="478"/>
      <c r="B9" s="476"/>
      <c r="C9" s="6" t="s">
        <v>154</v>
      </c>
      <c r="D9" s="314"/>
      <c r="E9" s="314"/>
      <c r="F9" s="314"/>
      <c r="G9" s="314"/>
      <c r="H9" s="314"/>
      <c r="I9" s="314"/>
      <c r="J9" s="397"/>
    </row>
    <row r="10" spans="1:10" ht="15">
      <c r="A10" s="478"/>
      <c r="B10" s="121">
        <v>2</v>
      </c>
      <c r="C10" s="249" t="s">
        <v>155</v>
      </c>
      <c r="D10" s="235">
        <f>D11+D14</f>
        <v>0</v>
      </c>
      <c r="E10" s="235">
        <f>E11+E14</f>
        <v>0</v>
      </c>
      <c r="F10" s="235">
        <f>F11+F14</f>
        <v>0</v>
      </c>
      <c r="G10" s="235">
        <f>G11+G14</f>
        <v>0</v>
      </c>
      <c r="H10" s="235">
        <f>H11+H14</f>
        <v>0</v>
      </c>
      <c r="I10" s="235">
        <f>IF(E10=0,0,(E11*I11+E14*I14)/E10)</f>
        <v>0</v>
      </c>
      <c r="J10" s="235">
        <f>IF(E10=0,0,(E11*J11+E14*J14)/E10)</f>
        <v>0</v>
      </c>
    </row>
    <row r="11" spans="1:10" ht="15">
      <c r="A11" s="478"/>
      <c r="B11" s="476"/>
      <c r="C11" s="255" t="s">
        <v>156</v>
      </c>
      <c r="D11" s="253">
        <f>D12+D13</f>
        <v>0</v>
      </c>
      <c r="E11" s="253">
        <f>E12+E13</f>
        <v>0</v>
      </c>
      <c r="F11" s="253">
        <f>F12+F13</f>
        <v>0</v>
      </c>
      <c r="G11" s="253">
        <f>G12+G13</f>
        <v>0</v>
      </c>
      <c r="H11" s="253">
        <f>H12+H13</f>
        <v>0</v>
      </c>
      <c r="I11" s="253">
        <f>IF(E11=0,0,(E12*I12+E13*I13)/E11)</f>
        <v>0</v>
      </c>
      <c r="J11" s="253">
        <f>IF(E11=0,0,(E12*J12+E13*J13)/E11)</f>
        <v>0</v>
      </c>
    </row>
    <row r="12" spans="1:10" ht="15">
      <c r="A12" s="478"/>
      <c r="B12" s="476"/>
      <c r="C12" s="5" t="s">
        <v>153</v>
      </c>
      <c r="D12" s="314"/>
      <c r="E12" s="314"/>
      <c r="F12" s="314"/>
      <c r="G12" s="314"/>
      <c r="H12" s="314"/>
      <c r="I12" s="314"/>
      <c r="J12" s="397"/>
    </row>
    <row r="13" spans="1:10" ht="15">
      <c r="A13" s="478"/>
      <c r="B13" s="476"/>
      <c r="C13" s="6" t="s">
        <v>154</v>
      </c>
      <c r="D13" s="314"/>
      <c r="E13" s="314"/>
      <c r="F13" s="314"/>
      <c r="G13" s="314"/>
      <c r="H13" s="314"/>
      <c r="I13" s="314"/>
      <c r="J13" s="397"/>
    </row>
    <row r="14" spans="1:10" ht="15">
      <c r="A14" s="478"/>
      <c r="B14" s="477"/>
      <c r="C14" s="255" t="s">
        <v>157</v>
      </c>
      <c r="D14" s="253">
        <f>D15+D16</f>
        <v>0</v>
      </c>
      <c r="E14" s="253">
        <f>E15+E16</f>
        <v>0</v>
      </c>
      <c r="F14" s="253">
        <f>F15+F16</f>
        <v>0</v>
      </c>
      <c r="G14" s="253">
        <f>G15+G16</f>
        <v>0</v>
      </c>
      <c r="H14" s="253">
        <f>H15+H16</f>
        <v>0</v>
      </c>
      <c r="I14" s="253">
        <f>IF(E14=0,0,(E15*I15+E16*I16)/E14)</f>
        <v>0</v>
      </c>
      <c r="J14" s="253">
        <f>IF(E14=0,0,(E15*J15+E16*J16)/E14)</f>
        <v>0</v>
      </c>
    </row>
    <row r="15" spans="1:10" ht="15">
      <c r="A15" s="478"/>
      <c r="B15" s="477"/>
      <c r="C15" s="5" t="s">
        <v>153</v>
      </c>
      <c r="D15" s="314"/>
      <c r="E15" s="314"/>
      <c r="F15" s="314"/>
      <c r="G15" s="314"/>
      <c r="H15" s="314"/>
      <c r="I15" s="314"/>
      <c r="J15" s="397"/>
    </row>
    <row r="16" spans="1:10" ht="20.25">
      <c r="A16" s="478"/>
      <c r="B16" s="7"/>
      <c r="C16" s="8" t="s">
        <v>154</v>
      </c>
      <c r="D16" s="314"/>
      <c r="E16" s="314"/>
      <c r="F16" s="314"/>
      <c r="G16" s="314"/>
      <c r="H16" s="314"/>
      <c r="I16" s="314"/>
      <c r="J16" s="397"/>
    </row>
    <row r="17" spans="1:10" ht="15">
      <c r="A17" s="478"/>
      <c r="B17" s="476">
        <v>3</v>
      </c>
      <c r="C17" s="249" t="s">
        <v>158</v>
      </c>
      <c r="D17" s="235">
        <f>D18+D19</f>
        <v>0</v>
      </c>
      <c r="E17" s="235">
        <f>E18+E19</f>
        <v>0</v>
      </c>
      <c r="F17" s="235">
        <f>F18+F19</f>
        <v>0</v>
      </c>
      <c r="G17" s="235">
        <f>G18+G19</f>
        <v>0</v>
      </c>
      <c r="H17" s="235">
        <f>H18+H19</f>
        <v>0</v>
      </c>
      <c r="I17" s="235">
        <f>IF(E17=0,0,(E18*I18+E19*I19)/E17)</f>
        <v>0</v>
      </c>
      <c r="J17" s="235">
        <f>IF(E17=0,0,(E18*J18+E19*J19)/E17)</f>
        <v>0</v>
      </c>
    </row>
    <row r="18" spans="1:10" ht="15">
      <c r="A18" s="478"/>
      <c r="B18" s="476"/>
      <c r="C18" s="5" t="s">
        <v>153</v>
      </c>
      <c r="D18" s="314"/>
      <c r="E18" s="314"/>
      <c r="F18" s="314"/>
      <c r="G18" s="314"/>
      <c r="H18" s="314"/>
      <c r="I18" s="314"/>
      <c r="J18" s="397"/>
    </row>
    <row r="19" spans="1:10" ht="19.5" customHeight="1">
      <c r="A19" s="478"/>
      <c r="B19" s="9"/>
      <c r="C19" s="10" t="s">
        <v>154</v>
      </c>
      <c r="D19" s="314"/>
      <c r="E19" s="314"/>
      <c r="F19" s="314"/>
      <c r="G19" s="314"/>
      <c r="H19" s="314"/>
      <c r="I19" s="314"/>
      <c r="J19" s="397"/>
    </row>
    <row r="20" spans="1:10" ht="15">
      <c r="A20" s="478"/>
      <c r="B20" s="476">
        <v>4</v>
      </c>
      <c r="C20" s="249" t="s">
        <v>159</v>
      </c>
      <c r="D20" s="235">
        <f>D21+D22</f>
        <v>0</v>
      </c>
      <c r="E20" s="235">
        <f>E21+E22</f>
        <v>0</v>
      </c>
      <c r="F20" s="235">
        <f>F21+F22</f>
        <v>0</v>
      </c>
      <c r="G20" s="235">
        <f>G21+G22</f>
        <v>0</v>
      </c>
      <c r="H20" s="235">
        <f>H21+H22</f>
        <v>0</v>
      </c>
      <c r="I20" s="235">
        <f>IF(E20=0,0,(E21*I21+E22*I22)/E20)</f>
        <v>0</v>
      </c>
      <c r="J20" s="235">
        <f>IF(E20=0,0,(E21*J21+E22*J22)/E20)</f>
        <v>0</v>
      </c>
    </row>
    <row r="21" spans="1:10" ht="15">
      <c r="A21" s="478"/>
      <c r="B21" s="476"/>
      <c r="C21" s="5" t="s">
        <v>153</v>
      </c>
      <c r="D21" s="314"/>
      <c r="E21" s="314"/>
      <c r="F21" s="314"/>
      <c r="G21" s="314"/>
      <c r="H21" s="314"/>
      <c r="I21" s="314"/>
      <c r="J21" s="397"/>
    </row>
    <row r="22" spans="1:10" ht="15">
      <c r="A22" s="478"/>
      <c r="B22" s="476"/>
      <c r="C22" s="6" t="s">
        <v>154</v>
      </c>
      <c r="D22" s="314"/>
      <c r="E22" s="314"/>
      <c r="F22" s="314"/>
      <c r="G22" s="314"/>
      <c r="H22" s="314"/>
      <c r="I22" s="314"/>
      <c r="J22" s="397"/>
    </row>
    <row r="23" spans="1:10" ht="15">
      <c r="A23" s="478"/>
      <c r="B23" s="476">
        <v>5</v>
      </c>
      <c r="C23" s="249" t="s">
        <v>160</v>
      </c>
      <c r="D23" s="235">
        <f>D24+D25</f>
        <v>0</v>
      </c>
      <c r="E23" s="235">
        <f>E24+E25</f>
        <v>0</v>
      </c>
      <c r="F23" s="235">
        <f>F24+F25</f>
        <v>0</v>
      </c>
      <c r="G23" s="235">
        <f>G24+G25</f>
        <v>0</v>
      </c>
      <c r="H23" s="235">
        <f>H24+H25</f>
        <v>0</v>
      </c>
      <c r="I23" s="235">
        <f>IF(E23=0,0,(E24*I24+E25*I25)/E23)</f>
        <v>0</v>
      </c>
      <c r="J23" s="235">
        <f>IF(E23=0,0,(E24*J24+E25*J25)/E23)</f>
        <v>0</v>
      </c>
    </row>
    <row r="24" spans="1:10" ht="15">
      <c r="A24" s="478"/>
      <c r="B24" s="476"/>
      <c r="C24" s="5" t="s">
        <v>153</v>
      </c>
      <c r="D24" s="314"/>
      <c r="E24" s="314"/>
      <c r="F24" s="314"/>
      <c r="G24" s="314"/>
      <c r="H24" s="314"/>
      <c r="I24" s="314"/>
      <c r="J24" s="397"/>
    </row>
    <row r="25" spans="1:10" ht="15">
      <c r="A25" s="478"/>
      <c r="B25" s="476"/>
      <c r="C25" s="6" t="s">
        <v>154</v>
      </c>
      <c r="D25" s="314"/>
      <c r="E25" s="314"/>
      <c r="F25" s="314"/>
      <c r="G25" s="314"/>
      <c r="H25" s="314"/>
      <c r="I25" s="314"/>
      <c r="J25" s="397"/>
    </row>
    <row r="26" spans="1:10" ht="15">
      <c r="A26" s="478"/>
      <c r="B26" s="476">
        <v>6</v>
      </c>
      <c r="C26" s="249" t="s">
        <v>161</v>
      </c>
      <c r="D26" s="235">
        <f>D27+D28</f>
        <v>0</v>
      </c>
      <c r="E26" s="235">
        <f>E27+E28</f>
        <v>0</v>
      </c>
      <c r="F26" s="235">
        <f>F27+F28</f>
        <v>0</v>
      </c>
      <c r="G26" s="235">
        <f>G27+G28</f>
        <v>0</v>
      </c>
      <c r="H26" s="235">
        <f>H27+H28</f>
        <v>0</v>
      </c>
      <c r="I26" s="235">
        <f>IF(E26=0,0,(E27*I27+E28*I28)/E26)</f>
        <v>0</v>
      </c>
      <c r="J26" s="235">
        <f>IF(E26=0,0,(E27*J27+E28*J28)/E26)</f>
        <v>0</v>
      </c>
    </row>
    <row r="27" spans="1:10" ht="15">
      <c r="A27" s="478"/>
      <c r="B27" s="476"/>
      <c r="C27" s="5" t="s">
        <v>153</v>
      </c>
      <c r="D27" s="314"/>
      <c r="E27" s="314"/>
      <c r="F27" s="314"/>
      <c r="G27" s="314"/>
      <c r="H27" s="314"/>
      <c r="I27" s="314"/>
      <c r="J27" s="397"/>
    </row>
    <row r="28" spans="1:10" ht="15">
      <c r="A28" s="478"/>
      <c r="B28" s="476"/>
      <c r="C28" s="6" t="s">
        <v>154</v>
      </c>
      <c r="D28" s="314"/>
      <c r="E28" s="314"/>
      <c r="F28" s="314"/>
      <c r="G28" s="314"/>
      <c r="H28" s="314"/>
      <c r="I28" s="314"/>
      <c r="J28" s="397"/>
    </row>
    <row r="29" spans="1:10" ht="26.25" customHeight="1">
      <c r="A29" s="478"/>
      <c r="B29" s="476">
        <v>7</v>
      </c>
      <c r="C29" s="250" t="s">
        <v>392</v>
      </c>
      <c r="D29" s="235">
        <f>D30+D31</f>
        <v>0</v>
      </c>
      <c r="E29" s="235">
        <f>E30+E31</f>
        <v>0</v>
      </c>
      <c r="F29" s="235">
        <f>F30+F31</f>
        <v>0</v>
      </c>
      <c r="G29" s="235">
        <f>G30+G31</f>
        <v>0</v>
      </c>
      <c r="H29" s="235">
        <f>H30+H31</f>
        <v>0</v>
      </c>
      <c r="I29" s="235">
        <f>IF(E29=0,0,(E30*I30+E31*I31)/E29)</f>
        <v>0</v>
      </c>
      <c r="J29" s="235">
        <f>IF(E29=0,0,(E30*J30+E31*J31)/E29)</f>
        <v>0</v>
      </c>
    </row>
    <row r="30" spans="1:10" ht="15">
      <c r="A30" s="478"/>
      <c r="B30" s="476"/>
      <c r="C30" s="5" t="s">
        <v>153</v>
      </c>
      <c r="D30" s="314"/>
      <c r="E30" s="314"/>
      <c r="F30" s="314"/>
      <c r="G30" s="314"/>
      <c r="H30" s="314"/>
      <c r="I30" s="314"/>
      <c r="J30" s="397"/>
    </row>
    <row r="31" spans="1:10" ht="15">
      <c r="A31" s="478"/>
      <c r="B31" s="476"/>
      <c r="C31" s="6" t="s">
        <v>154</v>
      </c>
      <c r="D31" s="314"/>
      <c r="E31" s="314"/>
      <c r="F31" s="314"/>
      <c r="G31" s="314"/>
      <c r="H31" s="314"/>
      <c r="I31" s="314"/>
      <c r="J31" s="397"/>
    </row>
    <row r="32" spans="1:10" ht="25.5" customHeight="1">
      <c r="A32" s="478"/>
      <c r="B32" s="476">
        <v>8</v>
      </c>
      <c r="C32" s="250" t="s">
        <v>236</v>
      </c>
      <c r="D32" s="235">
        <f>D33+D34</f>
        <v>0</v>
      </c>
      <c r="E32" s="235">
        <f>E33+E34</f>
        <v>0</v>
      </c>
      <c r="F32" s="235">
        <f>F33+F34</f>
        <v>0</v>
      </c>
      <c r="G32" s="235">
        <f>G33+G34</f>
        <v>0</v>
      </c>
      <c r="H32" s="235">
        <f>H33+H34</f>
        <v>0</v>
      </c>
      <c r="I32" s="235">
        <f>IF(E32=0,0,(E33*I33+E34*I34)/E32)</f>
        <v>0</v>
      </c>
      <c r="J32" s="235">
        <f>IF(E32=0,0,(E33*J33+E34*J34)/E32)</f>
        <v>0</v>
      </c>
    </row>
    <row r="33" spans="1:10" ht="15">
      <c r="A33" s="478"/>
      <c r="B33" s="476"/>
      <c r="C33" s="5" t="s">
        <v>153</v>
      </c>
      <c r="D33" s="314"/>
      <c r="E33" s="314"/>
      <c r="F33" s="314"/>
      <c r="G33" s="314"/>
      <c r="H33" s="314"/>
      <c r="I33" s="314"/>
      <c r="J33" s="397"/>
    </row>
    <row r="34" spans="1:10" ht="15">
      <c r="A34" s="478"/>
      <c r="B34" s="476"/>
      <c r="C34" s="6" t="s">
        <v>154</v>
      </c>
      <c r="D34" s="314"/>
      <c r="E34" s="314"/>
      <c r="F34" s="314"/>
      <c r="G34" s="314"/>
      <c r="H34" s="314"/>
      <c r="I34" s="314"/>
      <c r="J34" s="397"/>
    </row>
    <row r="35" spans="1:10" ht="15">
      <c r="A35" s="478"/>
      <c r="B35" s="121" t="s">
        <v>443</v>
      </c>
      <c r="C35" s="340" t="s">
        <v>466</v>
      </c>
      <c r="D35" s="341"/>
      <c r="E35" s="341"/>
      <c r="F35" s="341"/>
      <c r="G35" s="341"/>
      <c r="H35" s="341"/>
      <c r="I35" s="341"/>
      <c r="J35" s="364"/>
    </row>
    <row r="36" spans="1:10" ht="15">
      <c r="A36" s="478"/>
      <c r="B36" s="476">
        <v>9</v>
      </c>
      <c r="C36" s="249" t="s">
        <v>235</v>
      </c>
      <c r="D36" s="235">
        <f>D37+D38</f>
        <v>0</v>
      </c>
      <c r="E36" s="235">
        <f>E37+E38</f>
        <v>0</v>
      </c>
      <c r="F36" s="235">
        <f>F37+F38</f>
        <v>0</v>
      </c>
      <c r="G36" s="235">
        <f>G37+G38</f>
        <v>0</v>
      </c>
      <c r="H36" s="235">
        <f>H37+H38</f>
        <v>0</v>
      </c>
      <c r="I36" s="235">
        <f>IF(E36=0,0,(E37*I37+E38*I38)/E36)</f>
        <v>0</v>
      </c>
      <c r="J36" s="235">
        <f>IF(E36=0,0,(E37*J37+E38*J38)/E36)</f>
        <v>0</v>
      </c>
    </row>
    <row r="37" spans="1:10" ht="15">
      <c r="A37" s="478"/>
      <c r="B37" s="476"/>
      <c r="C37" s="5" t="s">
        <v>153</v>
      </c>
      <c r="D37" s="314"/>
      <c r="E37" s="314"/>
      <c r="F37" s="314"/>
      <c r="G37" s="314"/>
      <c r="H37" s="314"/>
      <c r="I37" s="314"/>
      <c r="J37" s="397"/>
    </row>
    <row r="38" spans="1:10" ht="15">
      <c r="A38" s="478"/>
      <c r="B38" s="476"/>
      <c r="C38" s="6" t="s">
        <v>154</v>
      </c>
      <c r="D38" s="314"/>
      <c r="E38" s="314"/>
      <c r="F38" s="314"/>
      <c r="G38" s="314"/>
      <c r="H38" s="314"/>
      <c r="I38" s="314"/>
      <c r="J38" s="397"/>
    </row>
    <row r="39" spans="1:10" ht="15">
      <c r="A39" s="478"/>
      <c r="B39" s="477">
        <v>10</v>
      </c>
      <c r="C39" s="251" t="s">
        <v>239</v>
      </c>
      <c r="D39" s="235">
        <f>D40+D41</f>
        <v>0</v>
      </c>
      <c r="E39" s="235">
        <f>E40+E41</f>
        <v>0</v>
      </c>
      <c r="F39" s="235">
        <f>F40+F41</f>
        <v>0</v>
      </c>
      <c r="G39" s="235">
        <f>G40+G41</f>
        <v>0</v>
      </c>
      <c r="H39" s="235">
        <f>H40+H41</f>
        <v>0</v>
      </c>
      <c r="I39" s="235">
        <f>IF(E39=0,0,(E40*I40+E41*I41)/E39)</f>
        <v>0</v>
      </c>
      <c r="J39" s="235">
        <f>IF(E39=0,0,(E40*J40+E41*J41)/E39)</f>
        <v>0</v>
      </c>
    </row>
    <row r="40" spans="1:10" ht="15">
      <c r="A40" s="478"/>
      <c r="B40" s="477"/>
      <c r="C40" s="252" t="s">
        <v>153</v>
      </c>
      <c r="D40" s="253">
        <f>D8+D12+D15+D18+D21+D24+D27+D30+D33+D35+D37</f>
        <v>0</v>
      </c>
      <c r="E40" s="253">
        <f>E8+E12+E15+E18+E21+E24+E27+E30+E33+E35+E37</f>
        <v>0</v>
      </c>
      <c r="F40" s="253">
        <f>F8+F12+F15+F18+F21+F24+F27+F30+F33+F35+F37</f>
        <v>0</v>
      </c>
      <c r="G40" s="253">
        <f>G8+G12+G15+G18+G21+G24+G27+G30+G33+G35+G37</f>
        <v>0</v>
      </c>
      <c r="H40" s="253">
        <f>H8+H12+H15+H18+H21+H24+H27+H30+H33+H35+H37</f>
        <v>0</v>
      </c>
      <c r="I40" s="253">
        <f>IF(E40=0,0,(I8*E8+I12*E12+I15*E15+I18*E18+I21*E21+I24*E24+I27*E27+I30*E30+I33*E33+I35*E35+I37*E37)/E40)</f>
        <v>0</v>
      </c>
      <c r="J40" s="253">
        <f>IF(E40=0,0,(J8*E8+J12*E12+J15*E15+J18*E18+J21*E21+J24*E24+J27*E27+J30*E30+J33*E33+E35*J35+J37*E37)/E40)</f>
        <v>0</v>
      </c>
    </row>
    <row r="41" spans="1:10" ht="15">
      <c r="A41" s="478"/>
      <c r="B41" s="477"/>
      <c r="C41" s="254" t="s">
        <v>154</v>
      </c>
      <c r="D41" s="253">
        <f>D9+D13+D16+D19+D22+D25+D28+D31+D34+D38</f>
        <v>0</v>
      </c>
      <c r="E41" s="253">
        <f>E9+E13+E16+E19+E22+E25+E28+E31+E34+E38</f>
        <v>0</v>
      </c>
      <c r="F41" s="253">
        <f>F9+F13+F16+F19+F22+F25+F28+F31+F34+F38</f>
        <v>0</v>
      </c>
      <c r="G41" s="253">
        <f>G9+G13+G16+G19+G22+G25+G28+G31+G34+G38</f>
        <v>0</v>
      </c>
      <c r="H41" s="253">
        <f>H9+H13+H16+H19+H22+H25+H28+H31+H34+H38</f>
        <v>0</v>
      </c>
      <c r="I41" s="253">
        <f>IF(E41=0,0,(I9*E9+I13*E13+I16*E16+I19*E19+I22*E22+I25*E25+I28*E28+I31*E31+I34*E34+I38*E38)/E41)</f>
        <v>0</v>
      </c>
      <c r="J41" s="253">
        <f>IF(E41=0,0,(J9*E9+J13*E13+J16*E16+J19*E19+J22*E22+J25*E25+J28*E28+J31*E31+J34*E34+J38*E38)/E41)</f>
        <v>0</v>
      </c>
    </row>
    <row r="42" ht="18.75" customHeight="1"/>
    <row r="44" spans="2:6" ht="15">
      <c r="B44" s="22" t="s">
        <v>200</v>
      </c>
      <c r="C44" s="22"/>
      <c r="D44" s="22"/>
      <c r="E44" s="22"/>
      <c r="F44" s="22"/>
    </row>
    <row r="45" spans="2:6" ht="15">
      <c r="B45" s="22"/>
      <c r="C45" s="22"/>
      <c r="D45" s="22" t="s">
        <v>194</v>
      </c>
      <c r="E45" s="22" t="s">
        <v>195</v>
      </c>
      <c r="F45" s="22"/>
    </row>
    <row r="46" spans="2:6" ht="15">
      <c r="B46" s="22"/>
      <c r="C46" s="22"/>
      <c r="D46" s="22" t="s">
        <v>196</v>
      </c>
      <c r="E46" s="22" t="s">
        <v>197</v>
      </c>
      <c r="F46" s="22"/>
    </row>
    <row r="47" spans="2:6" ht="15">
      <c r="B47" s="22" t="s">
        <v>201</v>
      </c>
      <c r="C47" s="22"/>
      <c r="D47" s="22"/>
      <c r="E47" s="22"/>
      <c r="F47" s="22"/>
    </row>
    <row r="48" spans="2:6" ht="15">
      <c r="B48" s="22"/>
      <c r="C48" s="22"/>
      <c r="D48" s="22" t="s">
        <v>194</v>
      </c>
      <c r="E48" s="22" t="s">
        <v>195</v>
      </c>
      <c r="F48" s="22"/>
    </row>
    <row r="49" spans="2:6" ht="15">
      <c r="B49" s="22"/>
      <c r="C49" s="22" t="s">
        <v>198</v>
      </c>
      <c r="D49" s="22" t="s">
        <v>196</v>
      </c>
      <c r="E49" s="22" t="s">
        <v>197</v>
      </c>
      <c r="F49" s="22"/>
    </row>
    <row r="50" spans="3:6" ht="15">
      <c r="C50" s="22"/>
      <c r="D50" s="22"/>
      <c r="E50" s="22"/>
      <c r="F50" s="22"/>
    </row>
  </sheetData>
  <sheetProtection password="C7AC" sheet="1"/>
  <mergeCells count="12">
    <mergeCell ref="B23:B25"/>
    <mergeCell ref="B26:B28"/>
    <mergeCell ref="B29:B31"/>
    <mergeCell ref="B32:B34"/>
    <mergeCell ref="B36:B38"/>
    <mergeCell ref="B39:B41"/>
    <mergeCell ref="A7:A41"/>
    <mergeCell ref="B7:B9"/>
    <mergeCell ref="B11:B13"/>
    <mergeCell ref="B14:B15"/>
    <mergeCell ref="B17:B18"/>
    <mergeCell ref="B20:B22"/>
  </mergeCells>
  <printOptions/>
  <pageMargins left="0.75" right="0.75" top="1" bottom="1" header="0.5" footer="0.5"/>
  <pageSetup horizontalDpi="600" verticalDpi="600" orientation="portrait" paperSize="9" scale="77" r:id="rId1"/>
  <colBreaks count="1" manualBreakCount="1">
    <brk id="10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="130" zoomScaleSheetLayoutView="130" zoomScalePageLayoutView="0" workbookViewId="0" topLeftCell="A1">
      <selection activeCell="G8" sqref="G8"/>
    </sheetView>
  </sheetViews>
  <sheetFormatPr defaultColWidth="9.140625" defaultRowHeight="15"/>
  <cols>
    <col min="1" max="1" width="4.8515625" style="38" customWidth="1"/>
    <col min="2" max="2" width="20.140625" style="38" customWidth="1"/>
    <col min="3" max="8" width="9.140625" style="38" customWidth="1"/>
    <col min="9" max="9" width="17.140625" style="38" customWidth="1"/>
    <col min="10" max="13" width="9.140625" style="38" customWidth="1"/>
    <col min="14" max="14" width="15.28125" style="38" customWidth="1"/>
    <col min="15" max="19" width="9.140625" style="38" customWidth="1"/>
    <col min="20" max="20" width="1.7109375" style="38" customWidth="1"/>
    <col min="21" max="16384" width="9.140625" style="38" customWidth="1"/>
  </cols>
  <sheetData>
    <row r="1" spans="1:20" ht="12.7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479"/>
      <c r="Q1" s="479"/>
      <c r="R1" s="479"/>
      <c r="S1" s="479"/>
      <c r="T1" s="95"/>
    </row>
    <row r="2" spans="1:20" ht="15.75">
      <c r="A2" s="95"/>
      <c r="B2" s="265" t="s">
        <v>302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10" ht="12.75">
      <c r="A3" s="108"/>
      <c r="B3" s="264" t="s">
        <v>326</v>
      </c>
      <c r="C3" s="109"/>
      <c r="D3" s="109"/>
      <c r="E3" s="108"/>
      <c r="F3" s="108"/>
      <c r="G3" s="108"/>
      <c r="H3" s="108"/>
      <c r="I3" s="108"/>
      <c r="J3" s="108"/>
    </row>
    <row r="4" spans="1:10" ht="12.75">
      <c r="A4" s="108"/>
      <c r="B4" s="110"/>
      <c r="C4" s="110"/>
      <c r="D4" s="110"/>
      <c r="E4" s="108"/>
      <c r="F4" s="108"/>
      <c r="G4" s="108"/>
      <c r="H4" s="108"/>
      <c r="I4" s="108"/>
      <c r="J4" s="108"/>
    </row>
    <row r="5" spans="1:19" ht="12.75">
      <c r="A5" s="108"/>
      <c r="B5" s="111"/>
      <c r="C5" s="108"/>
      <c r="D5" s="108"/>
      <c r="E5" s="108"/>
      <c r="F5" s="108"/>
      <c r="G5" s="108"/>
      <c r="H5" s="108"/>
      <c r="I5" s="108"/>
      <c r="J5" s="108"/>
      <c r="S5" s="38" t="s">
        <v>318</v>
      </c>
    </row>
    <row r="6" spans="1:19" ht="15" customHeight="1">
      <c r="A6" s="480" t="s">
        <v>144</v>
      </c>
      <c r="B6" s="480" t="s">
        <v>418</v>
      </c>
      <c r="C6" s="480" t="s">
        <v>331</v>
      </c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</row>
    <row r="7" spans="1:19" ht="21" customHeight="1">
      <c r="A7" s="480"/>
      <c r="B7" s="480"/>
      <c r="C7" s="480" t="s">
        <v>218</v>
      </c>
      <c r="D7" s="480"/>
      <c r="E7" s="480"/>
      <c r="F7" s="480"/>
      <c r="G7" s="480"/>
      <c r="H7" s="480"/>
      <c r="I7" s="480" t="s">
        <v>280</v>
      </c>
      <c r="J7" s="480" t="s">
        <v>146</v>
      </c>
      <c r="K7" s="480"/>
      <c r="L7" s="480"/>
      <c r="M7" s="480"/>
      <c r="N7" s="480" t="s">
        <v>285</v>
      </c>
      <c r="O7" s="480"/>
      <c r="P7" s="480"/>
      <c r="Q7" s="480"/>
      <c r="R7" s="480"/>
      <c r="S7" s="480"/>
    </row>
    <row r="8" spans="1:19" ht="79.5" customHeight="1">
      <c r="A8" s="480"/>
      <c r="B8" s="480"/>
      <c r="C8" s="365" t="s">
        <v>278</v>
      </c>
      <c r="D8" s="365" t="s">
        <v>277</v>
      </c>
      <c r="E8" s="365" t="s">
        <v>284</v>
      </c>
      <c r="F8" s="388" t="s">
        <v>395</v>
      </c>
      <c r="G8" s="394" t="s">
        <v>456</v>
      </c>
      <c r="H8" s="365" t="s">
        <v>147</v>
      </c>
      <c r="I8" s="480"/>
      <c r="J8" s="365" t="s">
        <v>286</v>
      </c>
      <c r="K8" s="388" t="s">
        <v>382</v>
      </c>
      <c r="L8" s="394" t="s">
        <v>456</v>
      </c>
      <c r="M8" s="365" t="s">
        <v>149</v>
      </c>
      <c r="N8" s="365" t="s">
        <v>282</v>
      </c>
      <c r="O8" s="365" t="s">
        <v>281</v>
      </c>
      <c r="P8" s="365" t="s">
        <v>287</v>
      </c>
      <c r="Q8" s="388" t="s">
        <v>396</v>
      </c>
      <c r="R8" s="394" t="s">
        <v>456</v>
      </c>
      <c r="S8" s="365" t="s">
        <v>283</v>
      </c>
    </row>
    <row r="9" spans="1:19" s="368" customFormat="1" ht="12.75">
      <c r="A9" s="366"/>
      <c r="B9" s="367">
        <v>1</v>
      </c>
      <c r="C9" s="367">
        <v>2</v>
      </c>
      <c r="D9" s="367">
        <v>3</v>
      </c>
      <c r="E9" s="367">
        <v>4</v>
      </c>
      <c r="F9" s="367">
        <v>5</v>
      </c>
      <c r="G9" s="367">
        <v>6</v>
      </c>
      <c r="H9" s="367">
        <v>7</v>
      </c>
      <c r="I9" s="367">
        <v>8</v>
      </c>
      <c r="J9" s="367">
        <v>9</v>
      </c>
      <c r="K9" s="367">
        <v>10</v>
      </c>
      <c r="L9" s="367">
        <v>11</v>
      </c>
      <c r="M9" s="367">
        <v>12</v>
      </c>
      <c r="N9" s="367">
        <v>13</v>
      </c>
      <c r="O9" s="367">
        <v>14</v>
      </c>
      <c r="P9" s="367">
        <v>15</v>
      </c>
      <c r="Q9" s="367">
        <v>16</v>
      </c>
      <c r="R9" s="367">
        <v>17</v>
      </c>
      <c r="S9" s="367">
        <v>18</v>
      </c>
    </row>
    <row r="10" spans="1:19" ht="12.75">
      <c r="A10" s="112">
        <v>1</v>
      </c>
      <c r="B10" s="261"/>
      <c r="C10" s="262"/>
      <c r="D10" s="318"/>
      <c r="E10" s="261"/>
      <c r="F10" s="261"/>
      <c r="G10" s="373"/>
      <c r="H10" s="374"/>
      <c r="I10" s="373"/>
      <c r="J10" s="373"/>
      <c r="K10" s="373"/>
      <c r="L10" s="373"/>
      <c r="M10" s="373"/>
      <c r="N10" s="374"/>
      <c r="O10" s="374"/>
      <c r="P10" s="373"/>
      <c r="Q10" s="373"/>
      <c r="R10" s="373"/>
      <c r="S10" s="375"/>
    </row>
    <row r="11" spans="1:19" ht="12.75">
      <c r="A11" s="112">
        <v>2</v>
      </c>
      <c r="B11" s="261"/>
      <c r="C11" s="262"/>
      <c r="D11" s="318"/>
      <c r="E11" s="261"/>
      <c r="F11" s="261"/>
      <c r="G11" s="373"/>
      <c r="H11" s="374"/>
      <c r="I11" s="373"/>
      <c r="J11" s="373"/>
      <c r="K11" s="373"/>
      <c r="L11" s="373"/>
      <c r="M11" s="373"/>
      <c r="N11" s="374"/>
      <c r="O11" s="374"/>
      <c r="P11" s="373"/>
      <c r="Q11" s="373"/>
      <c r="R11" s="373"/>
      <c r="S11" s="375"/>
    </row>
    <row r="12" spans="1:19" ht="12.75">
      <c r="A12" s="112">
        <v>3</v>
      </c>
      <c r="B12" s="261"/>
      <c r="C12" s="262"/>
      <c r="D12" s="318"/>
      <c r="E12" s="261"/>
      <c r="F12" s="261"/>
      <c r="G12" s="373"/>
      <c r="H12" s="374"/>
      <c r="I12" s="373"/>
      <c r="J12" s="373"/>
      <c r="K12" s="373"/>
      <c r="L12" s="373"/>
      <c r="M12" s="373"/>
      <c r="N12" s="374"/>
      <c r="O12" s="374"/>
      <c r="P12" s="373"/>
      <c r="Q12" s="373"/>
      <c r="R12" s="373"/>
      <c r="S12" s="375"/>
    </row>
    <row r="13" spans="1:19" ht="12.75">
      <c r="A13" s="112">
        <v>4</v>
      </c>
      <c r="B13" s="261"/>
      <c r="C13" s="262"/>
      <c r="D13" s="318"/>
      <c r="E13" s="261"/>
      <c r="F13" s="261"/>
      <c r="G13" s="373"/>
      <c r="H13" s="374"/>
      <c r="I13" s="373"/>
      <c r="J13" s="373"/>
      <c r="K13" s="373"/>
      <c r="L13" s="373"/>
      <c r="M13" s="373"/>
      <c r="N13" s="374"/>
      <c r="O13" s="374"/>
      <c r="P13" s="373"/>
      <c r="Q13" s="373"/>
      <c r="R13" s="373"/>
      <c r="S13" s="375"/>
    </row>
    <row r="14" spans="1:19" ht="12.75">
      <c r="A14" s="112">
        <v>5</v>
      </c>
      <c r="B14" s="261"/>
      <c r="C14" s="262"/>
      <c r="D14" s="318"/>
      <c r="E14" s="261"/>
      <c r="F14" s="261"/>
      <c r="G14" s="373"/>
      <c r="H14" s="374"/>
      <c r="I14" s="373"/>
      <c r="J14" s="373"/>
      <c r="K14" s="373"/>
      <c r="L14" s="373"/>
      <c r="M14" s="373"/>
      <c r="N14" s="374"/>
      <c r="O14" s="374"/>
      <c r="P14" s="373"/>
      <c r="Q14" s="373"/>
      <c r="R14" s="373"/>
      <c r="S14" s="375"/>
    </row>
    <row r="15" spans="1:19" ht="12.75">
      <c r="A15" s="112">
        <v>6</v>
      </c>
      <c r="B15" s="261"/>
      <c r="C15" s="262"/>
      <c r="D15" s="318"/>
      <c r="E15" s="261"/>
      <c r="F15" s="261"/>
      <c r="G15" s="373"/>
      <c r="H15" s="374"/>
      <c r="I15" s="373"/>
      <c r="J15" s="373"/>
      <c r="K15" s="373"/>
      <c r="L15" s="373"/>
      <c r="M15" s="373"/>
      <c r="N15" s="374"/>
      <c r="O15" s="374"/>
      <c r="P15" s="373"/>
      <c r="Q15" s="373"/>
      <c r="R15" s="373"/>
      <c r="S15" s="375"/>
    </row>
    <row r="16" spans="1:19" ht="12.75">
      <c r="A16" s="112">
        <v>7</v>
      </c>
      <c r="B16" s="261"/>
      <c r="C16" s="262"/>
      <c r="D16" s="318"/>
      <c r="E16" s="261"/>
      <c r="F16" s="261"/>
      <c r="G16" s="373"/>
      <c r="H16" s="374"/>
      <c r="I16" s="373"/>
      <c r="J16" s="373"/>
      <c r="K16" s="373"/>
      <c r="L16" s="373"/>
      <c r="M16" s="373"/>
      <c r="N16" s="374"/>
      <c r="O16" s="374"/>
      <c r="P16" s="373"/>
      <c r="Q16" s="373"/>
      <c r="R16" s="373"/>
      <c r="S16" s="375"/>
    </row>
    <row r="17" spans="1:19" ht="12.75">
      <c r="A17" s="112">
        <v>8</v>
      </c>
      <c r="B17" s="261"/>
      <c r="C17" s="262"/>
      <c r="D17" s="318"/>
      <c r="E17" s="261"/>
      <c r="F17" s="261"/>
      <c r="G17" s="373"/>
      <c r="H17" s="374"/>
      <c r="I17" s="373"/>
      <c r="J17" s="373"/>
      <c r="K17" s="373"/>
      <c r="L17" s="373"/>
      <c r="M17" s="373"/>
      <c r="N17" s="374"/>
      <c r="O17" s="374"/>
      <c r="P17" s="373"/>
      <c r="Q17" s="373"/>
      <c r="R17" s="373"/>
      <c r="S17" s="375"/>
    </row>
    <row r="18" spans="1:19" ht="12.75">
      <c r="A18" s="112">
        <v>9</v>
      </c>
      <c r="B18" s="261"/>
      <c r="C18" s="262"/>
      <c r="D18" s="318"/>
      <c r="E18" s="261"/>
      <c r="F18" s="261"/>
      <c r="G18" s="373"/>
      <c r="H18" s="374"/>
      <c r="I18" s="373"/>
      <c r="J18" s="373"/>
      <c r="K18" s="373"/>
      <c r="L18" s="373"/>
      <c r="M18" s="373"/>
      <c r="N18" s="374"/>
      <c r="O18" s="374"/>
      <c r="P18" s="373"/>
      <c r="Q18" s="373"/>
      <c r="R18" s="373"/>
      <c r="S18" s="375"/>
    </row>
    <row r="19" spans="1:19" ht="12.75">
      <c r="A19" s="112">
        <v>10</v>
      </c>
      <c r="B19" s="261"/>
      <c r="C19" s="262"/>
      <c r="D19" s="318"/>
      <c r="E19" s="261"/>
      <c r="F19" s="261"/>
      <c r="G19" s="373"/>
      <c r="H19" s="374"/>
      <c r="I19" s="373"/>
      <c r="J19" s="373"/>
      <c r="K19" s="373"/>
      <c r="L19" s="373"/>
      <c r="M19" s="373"/>
      <c r="N19" s="374"/>
      <c r="O19" s="374"/>
      <c r="P19" s="373"/>
      <c r="Q19" s="373"/>
      <c r="R19" s="373"/>
      <c r="S19" s="375"/>
    </row>
    <row r="20" spans="1:19" ht="12.75">
      <c r="A20" s="259"/>
      <c r="B20" s="260" t="s">
        <v>73</v>
      </c>
      <c r="C20" s="266"/>
      <c r="D20" s="266"/>
      <c r="E20" s="267"/>
      <c r="F20" s="266"/>
      <c r="G20" s="369"/>
      <c r="H20" s="369"/>
      <c r="I20" s="370"/>
      <c r="J20" s="371"/>
      <c r="K20" s="371"/>
      <c r="L20" s="371"/>
      <c r="M20" s="372"/>
      <c r="N20" s="372"/>
      <c r="O20" s="372"/>
      <c r="P20" s="372"/>
      <c r="Q20" s="372"/>
      <c r="R20" s="372"/>
      <c r="S20" s="269"/>
    </row>
    <row r="22" spans="2:5" ht="12.75">
      <c r="B22" s="22" t="s">
        <v>200</v>
      </c>
      <c r="C22" s="22"/>
      <c r="D22" s="22"/>
      <c r="E22" s="22"/>
    </row>
    <row r="23" spans="2:5" ht="12.75">
      <c r="B23" s="22"/>
      <c r="C23" s="22"/>
      <c r="D23" s="22" t="s">
        <v>194</v>
      </c>
      <c r="E23" s="22" t="s">
        <v>195</v>
      </c>
    </row>
    <row r="24" spans="2:5" ht="12.75">
      <c r="B24" s="22"/>
      <c r="C24" s="22"/>
      <c r="D24" s="22" t="s">
        <v>196</v>
      </c>
      <c r="E24" s="22" t="s">
        <v>197</v>
      </c>
    </row>
    <row r="25" spans="2:5" ht="12.75">
      <c r="B25" s="22" t="s">
        <v>201</v>
      </c>
      <c r="C25" s="22"/>
      <c r="D25" s="22"/>
      <c r="E25" s="22"/>
    </row>
    <row r="26" spans="2:5" ht="12.75">
      <c r="B26" s="22"/>
      <c r="C26" s="22"/>
      <c r="D26" s="22" t="s">
        <v>194</v>
      </c>
      <c r="E26" s="22" t="s">
        <v>195</v>
      </c>
    </row>
    <row r="27" spans="2:5" ht="12.75">
      <c r="B27" s="22"/>
      <c r="C27" s="22" t="s">
        <v>198</v>
      </c>
      <c r="D27" s="22" t="s">
        <v>196</v>
      </c>
      <c r="E27" s="22" t="s">
        <v>197</v>
      </c>
    </row>
  </sheetData>
  <sheetProtection password="C7AC" sheet="1"/>
  <mergeCells count="8">
    <mergeCell ref="P1:S1"/>
    <mergeCell ref="J7:M7"/>
    <mergeCell ref="N7:S7"/>
    <mergeCell ref="A6:A8"/>
    <mergeCell ref="B6:B8"/>
    <mergeCell ref="C6:S6"/>
    <mergeCell ref="C7:H7"/>
    <mergeCell ref="I7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27"/>
  <sheetViews>
    <sheetView view="pageBreakPreview" zoomScale="130" zoomScaleNormal="85" zoomScaleSheetLayoutView="130" zoomScalePageLayoutView="0" workbookViewId="0" topLeftCell="A1">
      <selection activeCell="A9" sqref="A9"/>
    </sheetView>
  </sheetViews>
  <sheetFormatPr defaultColWidth="9.140625" defaultRowHeight="15"/>
  <cols>
    <col min="1" max="1" width="48.57421875" style="172" customWidth="1"/>
    <col min="2" max="2" width="15.57421875" style="172" customWidth="1"/>
    <col min="3" max="3" width="14.28125" style="172" customWidth="1"/>
    <col min="4" max="4" width="15.140625" style="172" customWidth="1"/>
    <col min="5" max="5" width="14.28125" style="172" customWidth="1"/>
    <col min="6" max="6" width="15.00390625" style="172" customWidth="1"/>
    <col min="7" max="7" width="13.421875" style="172" customWidth="1"/>
    <col min="8" max="8" width="15.00390625" style="172" customWidth="1"/>
    <col min="9" max="9" width="10.8515625" style="172" customWidth="1"/>
    <col min="10" max="16384" width="9.140625" style="172" customWidth="1"/>
  </cols>
  <sheetData>
    <row r="2" spans="1:9" ht="15.75">
      <c r="A2" s="272" t="s">
        <v>302</v>
      </c>
      <c r="B2" s="273"/>
      <c r="C2" s="273"/>
      <c r="D2" s="273"/>
      <c r="E2" s="273"/>
      <c r="F2" s="273"/>
      <c r="G2" s="97"/>
      <c r="H2" s="97"/>
      <c r="I2" s="97"/>
    </row>
    <row r="3" spans="1:9" ht="15">
      <c r="A3" s="481" t="s">
        <v>338</v>
      </c>
      <c r="B3" s="481"/>
      <c r="C3" s="481"/>
      <c r="D3" s="481"/>
      <c r="E3" s="481"/>
      <c r="F3" s="481"/>
      <c r="G3" s="481"/>
      <c r="H3" s="481"/>
      <c r="I3" s="481"/>
    </row>
    <row r="4" spans="1:9" ht="15">
      <c r="A4" s="62"/>
      <c r="B4" s="25"/>
      <c r="C4" s="98"/>
      <c r="D4" s="25"/>
      <c r="E4" s="25"/>
      <c r="F4" s="25"/>
      <c r="G4" s="25"/>
      <c r="H4" s="482" t="s">
        <v>339</v>
      </c>
      <c r="I4" s="482"/>
    </row>
    <row r="5" spans="1:9" ht="15">
      <c r="A5" s="483" t="s">
        <v>47</v>
      </c>
      <c r="B5" s="483" t="s">
        <v>340</v>
      </c>
      <c r="C5" s="483"/>
      <c r="D5" s="483"/>
      <c r="E5" s="483"/>
      <c r="F5" s="483"/>
      <c r="G5" s="483"/>
      <c r="H5" s="483"/>
      <c r="I5" s="483" t="s">
        <v>34</v>
      </c>
    </row>
    <row r="6" spans="1:9" ht="15">
      <c r="A6" s="483"/>
      <c r="B6" s="135" t="s">
        <v>341</v>
      </c>
      <c r="C6" s="135" t="s">
        <v>342</v>
      </c>
      <c r="D6" s="135" t="s">
        <v>343</v>
      </c>
      <c r="E6" s="135" t="s">
        <v>344</v>
      </c>
      <c r="F6" s="135" t="s">
        <v>345</v>
      </c>
      <c r="G6" s="135" t="s">
        <v>346</v>
      </c>
      <c r="H6" s="135" t="s">
        <v>347</v>
      </c>
      <c r="I6" s="483"/>
    </row>
    <row r="7" spans="1:9" ht="15">
      <c r="A7" s="99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99">
        <v>9</v>
      </c>
    </row>
    <row r="8" spans="1:9" ht="15">
      <c r="A8" s="99" t="s">
        <v>348</v>
      </c>
      <c r="B8" s="100"/>
      <c r="C8" s="100"/>
      <c r="D8" s="100"/>
      <c r="E8" s="100"/>
      <c r="F8" s="100"/>
      <c r="G8" s="100"/>
      <c r="H8" s="100"/>
      <c r="I8" s="100"/>
    </row>
    <row r="9" spans="1:9" ht="15">
      <c r="A9" s="101" t="s">
        <v>349</v>
      </c>
      <c r="B9" s="276"/>
      <c r="C9" s="276"/>
      <c r="D9" s="276"/>
      <c r="E9" s="276"/>
      <c r="F9" s="276"/>
      <c r="G9" s="276"/>
      <c r="H9" s="276"/>
      <c r="I9" s="277">
        <f aca="true" t="shared" si="0" ref="I9:I20">SUM(B9:H9)</f>
        <v>0</v>
      </c>
    </row>
    <row r="10" spans="1:9" ht="15">
      <c r="A10" s="102" t="s">
        <v>350</v>
      </c>
      <c r="B10" s="276"/>
      <c r="C10" s="276"/>
      <c r="D10" s="276"/>
      <c r="E10" s="276"/>
      <c r="F10" s="276"/>
      <c r="G10" s="276"/>
      <c r="H10" s="276"/>
      <c r="I10" s="277">
        <f t="shared" si="0"/>
        <v>0</v>
      </c>
    </row>
    <row r="11" spans="1:9" ht="15">
      <c r="A11" s="101" t="s">
        <v>351</v>
      </c>
      <c r="B11" s="276"/>
      <c r="C11" s="276"/>
      <c r="D11" s="276"/>
      <c r="E11" s="276"/>
      <c r="F11" s="276"/>
      <c r="G11" s="276"/>
      <c r="H11" s="276"/>
      <c r="I11" s="277">
        <f t="shared" si="0"/>
        <v>0</v>
      </c>
    </row>
    <row r="12" spans="1:9" ht="15">
      <c r="A12" s="102" t="s">
        <v>350</v>
      </c>
      <c r="B12" s="276"/>
      <c r="C12" s="276"/>
      <c r="D12" s="276"/>
      <c r="E12" s="276"/>
      <c r="F12" s="276"/>
      <c r="G12" s="276"/>
      <c r="H12" s="276"/>
      <c r="I12" s="277">
        <f t="shared" si="0"/>
        <v>0</v>
      </c>
    </row>
    <row r="13" spans="1:9" ht="15">
      <c r="A13" s="101" t="s">
        <v>352</v>
      </c>
      <c r="B13" s="276"/>
      <c r="C13" s="276"/>
      <c r="D13" s="276"/>
      <c r="E13" s="276"/>
      <c r="F13" s="276"/>
      <c r="G13" s="276"/>
      <c r="H13" s="276"/>
      <c r="I13" s="277">
        <f t="shared" si="0"/>
        <v>0</v>
      </c>
    </row>
    <row r="14" spans="1:9" ht="15">
      <c r="A14" s="102" t="s">
        <v>350</v>
      </c>
      <c r="B14" s="276"/>
      <c r="C14" s="276"/>
      <c r="D14" s="276"/>
      <c r="E14" s="276"/>
      <c r="F14" s="276"/>
      <c r="G14" s="276"/>
      <c r="H14" s="276"/>
      <c r="I14" s="277"/>
    </row>
    <row r="15" spans="1:9" ht="15">
      <c r="A15" s="101" t="s">
        <v>467</v>
      </c>
      <c r="B15" s="276"/>
      <c r="C15" s="276"/>
      <c r="D15" s="276"/>
      <c r="E15" s="276"/>
      <c r="F15" s="276"/>
      <c r="G15" s="276"/>
      <c r="H15" s="276"/>
      <c r="I15" s="277">
        <f t="shared" si="0"/>
        <v>0</v>
      </c>
    </row>
    <row r="16" spans="1:9" ht="15">
      <c r="A16" s="102" t="s">
        <v>350</v>
      </c>
      <c r="B16" s="276"/>
      <c r="C16" s="276"/>
      <c r="D16" s="276"/>
      <c r="E16" s="276"/>
      <c r="F16" s="276"/>
      <c r="G16" s="276"/>
      <c r="H16" s="276"/>
      <c r="I16" s="277"/>
    </row>
    <row r="17" spans="1:9" ht="26.25">
      <c r="A17" s="27" t="s">
        <v>353</v>
      </c>
      <c r="B17" s="276"/>
      <c r="C17" s="276"/>
      <c r="D17" s="276"/>
      <c r="E17" s="276"/>
      <c r="F17" s="276"/>
      <c r="G17" s="276"/>
      <c r="H17" s="276"/>
      <c r="I17" s="277">
        <f t="shared" si="0"/>
        <v>0</v>
      </c>
    </row>
    <row r="18" spans="1:9" ht="15">
      <c r="A18" s="103" t="s">
        <v>350</v>
      </c>
      <c r="B18" s="276"/>
      <c r="C18" s="276"/>
      <c r="D18" s="276"/>
      <c r="E18" s="276"/>
      <c r="F18" s="276"/>
      <c r="G18" s="276"/>
      <c r="H18" s="276"/>
      <c r="I18" s="277">
        <f t="shared" si="0"/>
        <v>0</v>
      </c>
    </row>
    <row r="19" spans="1:9" ht="26.25">
      <c r="A19" s="187" t="s">
        <v>354</v>
      </c>
      <c r="B19" s="277">
        <f>B9+B11+B13+B15+B17</f>
        <v>0</v>
      </c>
      <c r="C19" s="277">
        <f aca="true" t="shared" si="1" ref="C19:H19">C9+C11+C13+C15+C17</f>
        <v>0</v>
      </c>
      <c r="D19" s="277">
        <f t="shared" si="1"/>
        <v>0</v>
      </c>
      <c r="E19" s="277">
        <f t="shared" si="1"/>
        <v>0</v>
      </c>
      <c r="F19" s="277">
        <f t="shared" si="1"/>
        <v>0</v>
      </c>
      <c r="G19" s="277">
        <f t="shared" si="1"/>
        <v>0</v>
      </c>
      <c r="H19" s="277">
        <f t="shared" si="1"/>
        <v>0</v>
      </c>
      <c r="I19" s="277">
        <f t="shared" si="0"/>
        <v>0</v>
      </c>
    </row>
    <row r="20" spans="1:9" ht="15">
      <c r="A20" s="271" t="s">
        <v>350</v>
      </c>
      <c r="B20" s="279">
        <f>B10+B12+B14+B16+B18</f>
        <v>0</v>
      </c>
      <c r="C20" s="279">
        <f aca="true" t="shared" si="2" ref="C20:H20">C10+C12+C14+C16+C18</f>
        <v>0</v>
      </c>
      <c r="D20" s="279">
        <f t="shared" si="2"/>
        <v>0</v>
      </c>
      <c r="E20" s="279">
        <f t="shared" si="2"/>
        <v>0</v>
      </c>
      <c r="F20" s="279">
        <f t="shared" si="2"/>
        <v>0</v>
      </c>
      <c r="G20" s="279">
        <f t="shared" si="2"/>
        <v>0</v>
      </c>
      <c r="H20" s="279">
        <f t="shared" si="2"/>
        <v>0</v>
      </c>
      <c r="I20" s="277">
        <f t="shared" si="0"/>
        <v>0</v>
      </c>
    </row>
    <row r="22" spans="1:4" ht="15">
      <c r="A22" s="22" t="s">
        <v>200</v>
      </c>
      <c r="B22" s="22"/>
      <c r="C22" s="22"/>
      <c r="D22" s="22"/>
    </row>
    <row r="23" spans="1:4" ht="15">
      <c r="A23" s="22"/>
      <c r="B23" s="22"/>
      <c r="C23" s="22" t="s">
        <v>194</v>
      </c>
      <c r="D23" s="22" t="s">
        <v>195</v>
      </c>
    </row>
    <row r="24" spans="1:4" ht="15">
      <c r="A24" s="22"/>
      <c r="B24" s="22"/>
      <c r="C24" s="22" t="s">
        <v>196</v>
      </c>
      <c r="D24" s="22" t="s">
        <v>197</v>
      </c>
    </row>
    <row r="25" spans="1:4" ht="15">
      <c r="A25" s="22" t="s">
        <v>201</v>
      </c>
      <c r="B25" s="22"/>
      <c r="C25" s="22"/>
      <c r="D25" s="22"/>
    </row>
    <row r="26" spans="1:4" ht="15">
      <c r="A26" s="22"/>
      <c r="B26" s="22"/>
      <c r="C26" s="22" t="s">
        <v>194</v>
      </c>
      <c r="D26" s="22" t="s">
        <v>195</v>
      </c>
    </row>
    <row r="27" spans="1:4" ht="15">
      <c r="A27" s="22"/>
      <c r="B27" s="22" t="s">
        <v>198</v>
      </c>
      <c r="C27" s="22" t="s">
        <v>196</v>
      </c>
      <c r="D27" s="22" t="s">
        <v>197</v>
      </c>
    </row>
  </sheetData>
  <sheetProtection password="C7AC" sheet="1"/>
  <mergeCells count="5">
    <mergeCell ref="A3:I3"/>
    <mergeCell ref="H4:I4"/>
    <mergeCell ref="A5:A6"/>
    <mergeCell ref="B5:H5"/>
    <mergeCell ref="I5:I6"/>
  </mergeCells>
  <dataValidations count="1">
    <dataValidation operator="greaterThanOrEqual" allowBlank="1" showInputMessage="1" showErrorMessage="1" sqref="B9:I20"/>
  </dataValidations>
  <printOptions/>
  <pageMargins left="0.75" right="0.75" top="1" bottom="1" header="0.5" footer="0.5"/>
  <pageSetup horizontalDpi="600" verticalDpi="600" orientation="landscape" paperSize="9" scale="72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I35"/>
  <sheetViews>
    <sheetView view="pageBreakPreview" zoomScale="90" zoomScaleSheetLayoutView="90" zoomScalePageLayoutView="0" workbookViewId="0" topLeftCell="A1">
      <selection activeCell="A16" sqref="A16"/>
    </sheetView>
  </sheetViews>
  <sheetFormatPr defaultColWidth="9.140625" defaultRowHeight="15"/>
  <cols>
    <col min="1" max="1" width="49.8515625" style="0" customWidth="1"/>
    <col min="2" max="2" width="15.57421875" style="0" customWidth="1"/>
    <col min="3" max="3" width="14.28125" style="0" customWidth="1"/>
    <col min="4" max="4" width="15.140625" style="0" customWidth="1"/>
    <col min="5" max="5" width="14.28125" style="0" customWidth="1"/>
    <col min="6" max="6" width="15.00390625" style="0" customWidth="1"/>
    <col min="7" max="7" width="13.421875" style="0" customWidth="1"/>
    <col min="8" max="8" width="15.00390625" style="0" customWidth="1"/>
    <col min="9" max="9" width="10.8515625" style="0" customWidth="1"/>
  </cols>
  <sheetData>
    <row r="2" ht="15.75">
      <c r="A2" s="272" t="s">
        <v>302</v>
      </c>
    </row>
    <row r="3" spans="1:9" ht="15">
      <c r="A3" s="481" t="s">
        <v>355</v>
      </c>
      <c r="B3" s="481"/>
      <c r="C3" s="481"/>
      <c r="D3" s="481"/>
      <c r="E3" s="481"/>
      <c r="F3" s="481"/>
      <c r="G3" s="481"/>
      <c r="H3" s="481"/>
      <c r="I3" s="481"/>
    </row>
    <row r="4" spans="1:9" ht="15">
      <c r="A4" s="62"/>
      <c r="B4" s="25"/>
      <c r="C4" s="98"/>
      <c r="D4" s="25"/>
      <c r="E4" s="25"/>
      <c r="F4" s="25"/>
      <c r="G4" s="25"/>
      <c r="H4" s="484" t="s">
        <v>339</v>
      </c>
      <c r="I4" s="484"/>
    </row>
    <row r="5" spans="1:9" ht="15">
      <c r="A5" s="483" t="s">
        <v>47</v>
      </c>
      <c r="B5" s="483" t="s">
        <v>340</v>
      </c>
      <c r="C5" s="483"/>
      <c r="D5" s="483"/>
      <c r="E5" s="483"/>
      <c r="F5" s="483"/>
      <c r="G5" s="483"/>
      <c r="H5" s="483"/>
      <c r="I5" s="483" t="s">
        <v>34</v>
      </c>
    </row>
    <row r="6" spans="1:9" ht="15">
      <c r="A6" s="483"/>
      <c r="B6" s="135" t="s">
        <v>341</v>
      </c>
      <c r="C6" s="135" t="s">
        <v>342</v>
      </c>
      <c r="D6" s="135" t="s">
        <v>343</v>
      </c>
      <c r="E6" s="135" t="s">
        <v>344</v>
      </c>
      <c r="F6" s="135" t="s">
        <v>345</v>
      </c>
      <c r="G6" s="135" t="s">
        <v>346</v>
      </c>
      <c r="H6" s="135" t="s">
        <v>347</v>
      </c>
      <c r="I6" s="483"/>
    </row>
    <row r="7" spans="1:9" ht="15">
      <c r="A7" s="99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99">
        <v>9</v>
      </c>
    </row>
    <row r="8" spans="1:9" ht="15">
      <c r="A8" s="99" t="s">
        <v>356</v>
      </c>
      <c r="B8" s="104"/>
      <c r="C8" s="104"/>
      <c r="D8" s="104"/>
      <c r="E8" s="104"/>
      <c r="F8" s="104"/>
      <c r="G8" s="104"/>
      <c r="H8" s="104"/>
      <c r="I8" s="105"/>
    </row>
    <row r="9" spans="1:9" ht="15">
      <c r="A9" s="179" t="s">
        <v>420</v>
      </c>
      <c r="B9" s="275">
        <f>B11+B13+B15+B17+B19</f>
        <v>0</v>
      </c>
      <c r="C9" s="275">
        <f aca="true" t="shared" si="0" ref="C9:H10">C11+C13+C15+C17+C19</f>
        <v>0</v>
      </c>
      <c r="D9" s="275">
        <f t="shared" si="0"/>
        <v>0</v>
      </c>
      <c r="E9" s="275">
        <f t="shared" si="0"/>
        <v>0</v>
      </c>
      <c r="F9" s="275">
        <f t="shared" si="0"/>
        <v>0</v>
      </c>
      <c r="G9" s="275">
        <f t="shared" si="0"/>
        <v>0</v>
      </c>
      <c r="H9" s="275">
        <f t="shared" si="0"/>
        <v>0</v>
      </c>
      <c r="I9" s="275">
        <f aca="true" t="shared" si="1" ref="I9:I24">SUM(B9:H9)</f>
        <v>0</v>
      </c>
    </row>
    <row r="10" spans="1:9" ht="15">
      <c r="A10" s="274" t="s">
        <v>350</v>
      </c>
      <c r="B10" s="275">
        <f>B12+B14+B16+B18+B20</f>
        <v>0</v>
      </c>
      <c r="C10" s="275">
        <f t="shared" si="0"/>
        <v>0</v>
      </c>
      <c r="D10" s="275">
        <f t="shared" si="0"/>
        <v>0</v>
      </c>
      <c r="E10" s="275">
        <f t="shared" si="0"/>
        <v>0</v>
      </c>
      <c r="F10" s="275">
        <f t="shared" si="0"/>
        <v>0</v>
      </c>
      <c r="G10" s="275">
        <f t="shared" si="0"/>
        <v>0</v>
      </c>
      <c r="H10" s="275">
        <f t="shared" si="0"/>
        <v>0</v>
      </c>
      <c r="I10" s="275">
        <f t="shared" si="1"/>
        <v>0</v>
      </c>
    </row>
    <row r="11" spans="1:9" ht="15">
      <c r="A11" s="106" t="s">
        <v>357</v>
      </c>
      <c r="B11" s="276"/>
      <c r="C11" s="276"/>
      <c r="D11" s="276"/>
      <c r="E11" s="276"/>
      <c r="F11" s="276"/>
      <c r="G11" s="276"/>
      <c r="H11" s="276"/>
      <c r="I11" s="275">
        <f t="shared" si="1"/>
        <v>0</v>
      </c>
    </row>
    <row r="12" spans="1:9" ht="15">
      <c r="A12" s="102" t="s">
        <v>350</v>
      </c>
      <c r="B12" s="276"/>
      <c r="C12" s="276"/>
      <c r="D12" s="276"/>
      <c r="E12" s="276"/>
      <c r="F12" s="276"/>
      <c r="G12" s="276"/>
      <c r="H12" s="276"/>
      <c r="I12" s="275">
        <f t="shared" si="1"/>
        <v>0</v>
      </c>
    </row>
    <row r="13" spans="1:9" ht="15">
      <c r="A13" s="106" t="s">
        <v>468</v>
      </c>
      <c r="B13" s="276"/>
      <c r="C13" s="276"/>
      <c r="D13" s="276"/>
      <c r="E13" s="276"/>
      <c r="F13" s="276"/>
      <c r="G13" s="276"/>
      <c r="H13" s="276"/>
      <c r="I13" s="275">
        <f t="shared" si="1"/>
        <v>0</v>
      </c>
    </row>
    <row r="14" spans="1:9" ht="15">
      <c r="A14" s="102" t="s">
        <v>350</v>
      </c>
      <c r="B14" s="276"/>
      <c r="C14" s="276"/>
      <c r="D14" s="276"/>
      <c r="E14" s="276"/>
      <c r="F14" s="276"/>
      <c r="G14" s="276"/>
      <c r="H14" s="276"/>
      <c r="I14" s="275">
        <f t="shared" si="1"/>
        <v>0</v>
      </c>
    </row>
    <row r="15" spans="1:9" ht="15">
      <c r="A15" s="101" t="s">
        <v>358</v>
      </c>
      <c r="B15" s="276"/>
      <c r="C15" s="276"/>
      <c r="D15" s="276"/>
      <c r="E15" s="276"/>
      <c r="F15" s="276"/>
      <c r="G15" s="276"/>
      <c r="H15" s="276"/>
      <c r="I15" s="275">
        <f t="shared" si="1"/>
        <v>0</v>
      </c>
    </row>
    <row r="16" spans="1:9" ht="15">
      <c r="A16" s="102" t="s">
        <v>350</v>
      </c>
      <c r="B16" s="276"/>
      <c r="C16" s="276"/>
      <c r="D16" s="276"/>
      <c r="E16" s="276"/>
      <c r="F16" s="276"/>
      <c r="G16" s="276"/>
      <c r="H16" s="276"/>
      <c r="I16" s="275">
        <f t="shared" si="1"/>
        <v>0</v>
      </c>
    </row>
    <row r="17" spans="1:9" ht="15">
      <c r="A17" s="101" t="s">
        <v>469</v>
      </c>
      <c r="B17" s="276"/>
      <c r="C17" s="276"/>
      <c r="D17" s="276"/>
      <c r="E17" s="276"/>
      <c r="F17" s="276"/>
      <c r="G17" s="276"/>
      <c r="H17" s="276"/>
      <c r="I17" s="275">
        <f t="shared" si="1"/>
        <v>0</v>
      </c>
    </row>
    <row r="18" spans="1:9" ht="15">
      <c r="A18" s="102" t="s">
        <v>350</v>
      </c>
      <c r="B18" s="276"/>
      <c r="C18" s="276"/>
      <c r="D18" s="276"/>
      <c r="E18" s="276"/>
      <c r="F18" s="276"/>
      <c r="G18" s="276"/>
      <c r="H18" s="276"/>
      <c r="I18" s="275">
        <f t="shared" si="1"/>
        <v>0</v>
      </c>
    </row>
    <row r="19" spans="1:9" ht="15">
      <c r="A19" s="101" t="s">
        <v>359</v>
      </c>
      <c r="B19" s="276"/>
      <c r="C19" s="276"/>
      <c r="D19" s="276"/>
      <c r="E19" s="276"/>
      <c r="F19" s="276"/>
      <c r="G19" s="276"/>
      <c r="H19" s="276"/>
      <c r="I19" s="275">
        <f t="shared" si="1"/>
        <v>0</v>
      </c>
    </row>
    <row r="20" spans="1:9" ht="15">
      <c r="A20" s="102" t="s">
        <v>350</v>
      </c>
      <c r="B20" s="276"/>
      <c r="C20" s="276"/>
      <c r="D20" s="276"/>
      <c r="E20" s="276"/>
      <c r="F20" s="276"/>
      <c r="G20" s="276"/>
      <c r="H20" s="276"/>
      <c r="I20" s="275">
        <f t="shared" si="1"/>
        <v>0</v>
      </c>
    </row>
    <row r="21" spans="1:9" ht="26.25">
      <c r="A21" s="101" t="s">
        <v>421</v>
      </c>
      <c r="B21" s="276"/>
      <c r="C21" s="276"/>
      <c r="D21" s="276"/>
      <c r="E21" s="276"/>
      <c r="F21" s="276"/>
      <c r="G21" s="276"/>
      <c r="H21" s="276"/>
      <c r="I21" s="275">
        <f t="shared" si="1"/>
        <v>0</v>
      </c>
    </row>
    <row r="22" spans="1:9" ht="15">
      <c r="A22" s="102" t="s">
        <v>350</v>
      </c>
      <c r="B22" s="276"/>
      <c r="C22" s="276"/>
      <c r="D22" s="276"/>
      <c r="E22" s="276"/>
      <c r="F22" s="276"/>
      <c r="G22" s="276"/>
      <c r="H22" s="276"/>
      <c r="I22" s="275">
        <f t="shared" si="1"/>
        <v>0</v>
      </c>
    </row>
    <row r="23" spans="1:9" ht="26.25">
      <c r="A23" s="187" t="s">
        <v>422</v>
      </c>
      <c r="B23" s="277">
        <f>B9+B21</f>
        <v>0</v>
      </c>
      <c r="C23" s="277">
        <f aca="true" t="shared" si="2" ref="C23:H23">C9+C21</f>
        <v>0</v>
      </c>
      <c r="D23" s="277">
        <f t="shared" si="2"/>
        <v>0</v>
      </c>
      <c r="E23" s="277">
        <f t="shared" si="2"/>
        <v>0</v>
      </c>
      <c r="F23" s="277">
        <f t="shared" si="2"/>
        <v>0</v>
      </c>
      <c r="G23" s="277">
        <f t="shared" si="2"/>
        <v>0</v>
      </c>
      <c r="H23" s="277">
        <f t="shared" si="2"/>
        <v>0</v>
      </c>
      <c r="I23" s="277">
        <f t="shared" si="1"/>
        <v>0</v>
      </c>
    </row>
    <row r="24" spans="1:9" ht="15">
      <c r="A24" s="274" t="s">
        <v>350</v>
      </c>
      <c r="B24" s="278">
        <f>B10+B22</f>
        <v>0</v>
      </c>
      <c r="C24" s="278">
        <f aca="true" t="shared" si="3" ref="C24:H24">C10+C22</f>
        <v>0</v>
      </c>
      <c r="D24" s="278">
        <f t="shared" si="3"/>
        <v>0</v>
      </c>
      <c r="E24" s="278">
        <f t="shared" si="3"/>
        <v>0</v>
      </c>
      <c r="F24" s="278">
        <f t="shared" si="3"/>
        <v>0</v>
      </c>
      <c r="G24" s="278">
        <f t="shared" si="3"/>
        <v>0</v>
      </c>
      <c r="H24" s="278">
        <f t="shared" si="3"/>
        <v>0</v>
      </c>
      <c r="I24" s="275">
        <f t="shared" si="1"/>
        <v>0</v>
      </c>
    </row>
    <row r="25" spans="1:9" ht="15">
      <c r="A25" s="187" t="s">
        <v>423</v>
      </c>
      <c r="B25" s="277">
        <f>'R0309'!B19-'R0310'!B23</f>
        <v>0</v>
      </c>
      <c r="C25" s="277">
        <f>'R0309'!C19-'R0310'!C23</f>
        <v>0</v>
      </c>
      <c r="D25" s="277">
        <f>'R0309'!D19-'R0310'!D23</f>
        <v>0</v>
      </c>
      <c r="E25" s="277">
        <f>'R0309'!E19-'R0310'!E23</f>
        <v>0</v>
      </c>
      <c r="F25" s="277">
        <f>'R0309'!F19-'R0310'!F23</f>
        <v>0</v>
      </c>
      <c r="G25" s="277">
        <f>'R0309'!G19-'R0310'!G23</f>
        <v>0</v>
      </c>
      <c r="H25" s="277">
        <f>'R0309'!H19-'R0310'!H23</f>
        <v>0</v>
      </c>
      <c r="I25" s="277">
        <v>0</v>
      </c>
    </row>
    <row r="26" spans="1:9" ht="15">
      <c r="A26" s="274" t="s">
        <v>350</v>
      </c>
      <c r="B26" s="278">
        <f>'R0309'!B20-'R0310'!B24</f>
        <v>0</v>
      </c>
      <c r="C26" s="278">
        <f>'R0309'!C20-'R0310'!C24</f>
        <v>0</v>
      </c>
      <c r="D26" s="278">
        <f>'R0309'!D20-'R0310'!D24</f>
        <v>0</v>
      </c>
      <c r="E26" s="278">
        <f>'R0309'!E20-'R0310'!E24</f>
        <v>0</v>
      </c>
      <c r="F26" s="278">
        <f>'R0309'!F20-'R0310'!F24</f>
        <v>0</v>
      </c>
      <c r="G26" s="278">
        <f>'R0309'!G20-'R0310'!G24</f>
        <v>0</v>
      </c>
      <c r="H26" s="278">
        <f>'R0309'!H20-'R0310'!H24</f>
        <v>0</v>
      </c>
      <c r="I26" s="275">
        <v>0</v>
      </c>
    </row>
    <row r="27" spans="1:9" ht="15">
      <c r="A27" s="187" t="s">
        <v>424</v>
      </c>
      <c r="B27" s="277">
        <f>B25</f>
        <v>0</v>
      </c>
      <c r="C27" s="277">
        <f aca="true" t="shared" si="4" ref="C27:H28">B27+C25</f>
        <v>0</v>
      </c>
      <c r="D27" s="277">
        <f t="shared" si="4"/>
        <v>0</v>
      </c>
      <c r="E27" s="277">
        <f t="shared" si="4"/>
        <v>0</v>
      </c>
      <c r="F27" s="277">
        <f t="shared" si="4"/>
        <v>0</v>
      </c>
      <c r="G27" s="277">
        <f t="shared" si="4"/>
        <v>0</v>
      </c>
      <c r="H27" s="277">
        <f t="shared" si="4"/>
        <v>0</v>
      </c>
      <c r="I27" s="277">
        <v>0</v>
      </c>
    </row>
    <row r="28" spans="1:9" ht="15">
      <c r="A28" s="274" t="s">
        <v>350</v>
      </c>
      <c r="B28" s="278">
        <f>B26</f>
        <v>0</v>
      </c>
      <c r="C28" s="278">
        <f t="shared" si="4"/>
        <v>0</v>
      </c>
      <c r="D28" s="278">
        <f t="shared" si="4"/>
        <v>0</v>
      </c>
      <c r="E28" s="278">
        <f t="shared" si="4"/>
        <v>0</v>
      </c>
      <c r="F28" s="278">
        <f t="shared" si="4"/>
        <v>0</v>
      </c>
      <c r="G28" s="278">
        <f t="shared" si="4"/>
        <v>0</v>
      </c>
      <c r="H28" s="278">
        <f t="shared" si="4"/>
        <v>0</v>
      </c>
      <c r="I28" s="278">
        <v>0</v>
      </c>
    </row>
    <row r="30" spans="1:4" ht="15">
      <c r="A30" s="22" t="s">
        <v>200</v>
      </c>
      <c r="B30" s="22"/>
      <c r="C30" s="22"/>
      <c r="D30" s="22"/>
    </row>
    <row r="31" spans="1:4" ht="15">
      <c r="A31" s="22"/>
      <c r="B31" s="22"/>
      <c r="C31" s="22" t="s">
        <v>194</v>
      </c>
      <c r="D31" s="22" t="s">
        <v>195</v>
      </c>
    </row>
    <row r="32" spans="1:4" ht="15">
      <c r="A32" s="22"/>
      <c r="B32" s="22"/>
      <c r="C32" s="22" t="s">
        <v>196</v>
      </c>
      <c r="D32" s="22" t="s">
        <v>197</v>
      </c>
    </row>
    <row r="33" spans="1:4" ht="15">
      <c r="A33" s="22" t="s">
        <v>201</v>
      </c>
      <c r="B33" s="22"/>
      <c r="C33" s="22"/>
      <c r="D33" s="22"/>
    </row>
    <row r="34" spans="1:4" ht="15">
      <c r="A34" s="22"/>
      <c r="B34" s="22"/>
      <c r="C34" s="22" t="s">
        <v>194</v>
      </c>
      <c r="D34" s="22" t="s">
        <v>195</v>
      </c>
    </row>
    <row r="35" spans="1:4" ht="15">
      <c r="A35" s="22"/>
      <c r="B35" s="22" t="s">
        <v>198</v>
      </c>
      <c r="C35" s="22" t="s">
        <v>196</v>
      </c>
      <c r="D35" s="22" t="s">
        <v>197</v>
      </c>
    </row>
  </sheetData>
  <sheetProtection password="C7AC" sheet="1"/>
  <mergeCells count="5">
    <mergeCell ref="A3:I3"/>
    <mergeCell ref="H4:I4"/>
    <mergeCell ref="A5:A6"/>
    <mergeCell ref="B5:H5"/>
    <mergeCell ref="I5:I6"/>
  </mergeCells>
  <dataValidations count="1">
    <dataValidation operator="greaterThanOrEqual" allowBlank="1" showInputMessage="1" showErrorMessage="1" sqref="B9:I28"/>
  </dataValidations>
  <printOptions/>
  <pageMargins left="0.75" right="0.75" top="1" bottom="1" header="0.5" footer="0.5"/>
  <pageSetup horizontalDpi="600" verticalDpi="600" orientation="landscape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27"/>
  <sheetViews>
    <sheetView view="pageBreakPreview" zoomScale="145" zoomScaleSheetLayoutView="145" zoomScalePageLayoutView="0" workbookViewId="0" topLeftCell="A7">
      <selection activeCell="A12" sqref="A12"/>
    </sheetView>
  </sheetViews>
  <sheetFormatPr defaultColWidth="9.140625" defaultRowHeight="15"/>
  <cols>
    <col min="1" max="1" width="41.140625" style="172" customWidth="1"/>
    <col min="2" max="2" width="15.57421875" style="172" customWidth="1"/>
    <col min="3" max="3" width="14.28125" style="172" customWidth="1"/>
    <col min="4" max="4" width="15.140625" style="172" customWidth="1"/>
    <col min="5" max="5" width="14.28125" style="172" customWidth="1"/>
    <col min="6" max="6" width="15.00390625" style="172" customWidth="1"/>
    <col min="7" max="7" width="13.421875" style="172" customWidth="1"/>
    <col min="8" max="8" width="15.00390625" style="172" customWidth="1"/>
    <col min="9" max="9" width="10.8515625" style="172" customWidth="1"/>
    <col min="10" max="16384" width="9.140625" style="172" customWidth="1"/>
  </cols>
  <sheetData>
    <row r="2" spans="1:9" ht="15.75">
      <c r="A2" s="272" t="s">
        <v>302</v>
      </c>
      <c r="B2" s="273"/>
      <c r="C2" s="273"/>
      <c r="D2" s="273"/>
      <c r="E2" s="273"/>
      <c r="F2" s="273"/>
      <c r="G2" s="97"/>
      <c r="H2" s="97"/>
      <c r="I2" s="97"/>
    </row>
    <row r="3" spans="1:9" ht="15">
      <c r="A3" s="481" t="s">
        <v>360</v>
      </c>
      <c r="B3" s="481"/>
      <c r="C3" s="481"/>
      <c r="D3" s="481"/>
      <c r="E3" s="481"/>
      <c r="F3" s="481"/>
      <c r="G3" s="481"/>
      <c r="H3" s="481"/>
      <c r="I3" s="481"/>
    </row>
    <row r="4" spans="1:9" ht="12" customHeight="1">
      <c r="A4" s="270"/>
      <c r="B4" s="270"/>
      <c r="C4" s="270"/>
      <c r="D4" s="270"/>
      <c r="E4" s="270"/>
      <c r="F4" s="270"/>
      <c r="G4" s="270"/>
      <c r="H4" s="270"/>
      <c r="I4" s="270"/>
    </row>
    <row r="5" spans="1:9" ht="15">
      <c r="A5" s="483" t="s">
        <v>47</v>
      </c>
      <c r="B5" s="483" t="s">
        <v>340</v>
      </c>
      <c r="C5" s="483"/>
      <c r="D5" s="483"/>
      <c r="E5" s="483"/>
      <c r="F5" s="483"/>
      <c r="G5" s="483"/>
      <c r="H5" s="483"/>
      <c r="I5" s="483" t="s">
        <v>34</v>
      </c>
    </row>
    <row r="6" spans="1:9" ht="15">
      <c r="A6" s="483"/>
      <c r="B6" s="135" t="s">
        <v>341</v>
      </c>
      <c r="C6" s="135" t="s">
        <v>342</v>
      </c>
      <c r="D6" s="135" t="s">
        <v>343</v>
      </c>
      <c r="E6" s="135" t="s">
        <v>344</v>
      </c>
      <c r="F6" s="135" t="s">
        <v>345</v>
      </c>
      <c r="G6" s="135" t="s">
        <v>346</v>
      </c>
      <c r="H6" s="135" t="s">
        <v>347</v>
      </c>
      <c r="I6" s="483"/>
    </row>
    <row r="7" spans="1:9" ht="15">
      <c r="A7" s="99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99">
        <v>9</v>
      </c>
    </row>
    <row r="8" spans="1:9" ht="15">
      <c r="A8" s="99" t="s">
        <v>348</v>
      </c>
      <c r="B8" s="100"/>
      <c r="C8" s="100"/>
      <c r="D8" s="100"/>
      <c r="E8" s="100"/>
      <c r="F8" s="100"/>
      <c r="G8" s="100"/>
      <c r="H8" s="100"/>
      <c r="I8" s="100"/>
    </row>
    <row r="9" spans="1:9" ht="15">
      <c r="A9" s="101" t="s">
        <v>349</v>
      </c>
      <c r="B9" s="276"/>
      <c r="C9" s="276"/>
      <c r="D9" s="276"/>
      <c r="E9" s="276"/>
      <c r="F9" s="276"/>
      <c r="G9" s="276"/>
      <c r="H9" s="276"/>
      <c r="I9" s="277">
        <f aca="true" t="shared" si="0" ref="I9:I20">SUM(B9:H9)</f>
        <v>0</v>
      </c>
    </row>
    <row r="10" spans="1:9" ht="15">
      <c r="A10" s="102" t="s">
        <v>350</v>
      </c>
      <c r="B10" s="276"/>
      <c r="C10" s="276"/>
      <c r="D10" s="276"/>
      <c r="E10" s="276"/>
      <c r="F10" s="276"/>
      <c r="G10" s="276"/>
      <c r="H10" s="276"/>
      <c r="I10" s="277">
        <f t="shared" si="0"/>
        <v>0</v>
      </c>
    </row>
    <row r="11" spans="1:9" ht="15">
      <c r="A11" s="101" t="s">
        <v>351</v>
      </c>
      <c r="B11" s="276"/>
      <c r="C11" s="276"/>
      <c r="D11" s="276"/>
      <c r="E11" s="276"/>
      <c r="F11" s="276"/>
      <c r="G11" s="276"/>
      <c r="H11" s="276"/>
      <c r="I11" s="277">
        <f t="shared" si="0"/>
        <v>0</v>
      </c>
    </row>
    <row r="12" spans="1:9" ht="15">
      <c r="A12" s="102" t="s">
        <v>350</v>
      </c>
      <c r="B12" s="276"/>
      <c r="C12" s="276"/>
      <c r="D12" s="276"/>
      <c r="E12" s="276"/>
      <c r="F12" s="276"/>
      <c r="G12" s="276"/>
      <c r="H12" s="276"/>
      <c r="I12" s="277">
        <f t="shared" si="0"/>
        <v>0</v>
      </c>
    </row>
    <row r="13" spans="1:9" ht="15">
      <c r="A13" s="101" t="s">
        <v>352</v>
      </c>
      <c r="B13" s="276"/>
      <c r="C13" s="276"/>
      <c r="D13" s="276"/>
      <c r="E13" s="276"/>
      <c r="F13" s="276"/>
      <c r="G13" s="276"/>
      <c r="H13" s="276"/>
      <c r="I13" s="277">
        <f t="shared" si="0"/>
        <v>0</v>
      </c>
    </row>
    <row r="14" spans="1:9" ht="15">
      <c r="A14" s="102" t="s">
        <v>350</v>
      </c>
      <c r="B14" s="276"/>
      <c r="C14" s="276"/>
      <c r="D14" s="276"/>
      <c r="E14" s="276"/>
      <c r="F14" s="276"/>
      <c r="G14" s="276"/>
      <c r="H14" s="276"/>
      <c r="I14" s="277"/>
    </row>
    <row r="15" spans="1:9" ht="15">
      <c r="A15" s="101" t="s">
        <v>467</v>
      </c>
      <c r="B15" s="276"/>
      <c r="C15" s="276"/>
      <c r="D15" s="276"/>
      <c r="E15" s="276"/>
      <c r="F15" s="276"/>
      <c r="G15" s="276"/>
      <c r="H15" s="276"/>
      <c r="I15" s="277">
        <f t="shared" si="0"/>
        <v>0</v>
      </c>
    </row>
    <row r="16" spans="1:9" ht="15">
      <c r="A16" s="102" t="s">
        <v>350</v>
      </c>
      <c r="B16" s="276"/>
      <c r="C16" s="276"/>
      <c r="D16" s="276"/>
      <c r="E16" s="276"/>
      <c r="F16" s="276"/>
      <c r="G16" s="276"/>
      <c r="H16" s="276"/>
      <c r="I16" s="277"/>
    </row>
    <row r="17" spans="1:9" ht="26.25">
      <c r="A17" s="27" t="s">
        <v>353</v>
      </c>
      <c r="B17" s="276"/>
      <c r="C17" s="276"/>
      <c r="D17" s="276"/>
      <c r="E17" s="276"/>
      <c r="F17" s="276"/>
      <c r="G17" s="276"/>
      <c r="H17" s="276"/>
      <c r="I17" s="277">
        <f t="shared" si="0"/>
        <v>0</v>
      </c>
    </row>
    <row r="18" spans="1:9" ht="15">
      <c r="A18" s="103" t="s">
        <v>350</v>
      </c>
      <c r="B18" s="276"/>
      <c r="C18" s="276"/>
      <c r="D18" s="276"/>
      <c r="E18" s="276"/>
      <c r="F18" s="276"/>
      <c r="G18" s="276"/>
      <c r="H18" s="276"/>
      <c r="I18" s="277">
        <f t="shared" si="0"/>
        <v>0</v>
      </c>
    </row>
    <row r="19" spans="1:9" ht="26.25">
      <c r="A19" s="27" t="s">
        <v>354</v>
      </c>
      <c r="B19" s="277">
        <f>B9+B11+B13+B15+B17</f>
        <v>0</v>
      </c>
      <c r="C19" s="277">
        <f aca="true" t="shared" si="1" ref="C19:H19">C9+C11+C13+C15+C17</f>
        <v>0</v>
      </c>
      <c r="D19" s="277">
        <f t="shared" si="1"/>
        <v>0</v>
      </c>
      <c r="E19" s="277">
        <f t="shared" si="1"/>
        <v>0</v>
      </c>
      <c r="F19" s="277">
        <f t="shared" si="1"/>
        <v>0</v>
      </c>
      <c r="G19" s="277">
        <f t="shared" si="1"/>
        <v>0</v>
      </c>
      <c r="H19" s="277">
        <f t="shared" si="1"/>
        <v>0</v>
      </c>
      <c r="I19" s="277">
        <f t="shared" si="0"/>
        <v>0</v>
      </c>
    </row>
    <row r="20" spans="1:9" ht="15">
      <c r="A20" s="102" t="s">
        <v>350</v>
      </c>
      <c r="B20" s="279">
        <f>B10+B12+B14+B16+B18</f>
        <v>0</v>
      </c>
      <c r="C20" s="279">
        <f aca="true" t="shared" si="2" ref="C20:H20">C10+C12+C14+C16+C18</f>
        <v>0</v>
      </c>
      <c r="D20" s="279">
        <f t="shared" si="2"/>
        <v>0</v>
      </c>
      <c r="E20" s="279">
        <f t="shared" si="2"/>
        <v>0</v>
      </c>
      <c r="F20" s="279">
        <f t="shared" si="2"/>
        <v>0</v>
      </c>
      <c r="G20" s="279">
        <f t="shared" si="2"/>
        <v>0</v>
      </c>
      <c r="H20" s="279">
        <f t="shared" si="2"/>
        <v>0</v>
      </c>
      <c r="I20" s="277">
        <f t="shared" si="0"/>
        <v>0</v>
      </c>
    </row>
    <row r="22" spans="1:4" ht="15">
      <c r="A22" s="22" t="s">
        <v>200</v>
      </c>
      <c r="B22" s="22"/>
      <c r="C22" s="22"/>
      <c r="D22" s="22"/>
    </row>
    <row r="23" spans="1:4" ht="15">
      <c r="A23" s="22"/>
      <c r="B23" s="22"/>
      <c r="C23" s="22" t="s">
        <v>194</v>
      </c>
      <c r="D23" s="22" t="s">
        <v>195</v>
      </c>
    </row>
    <row r="24" spans="1:4" ht="15">
      <c r="A24" s="22"/>
      <c r="B24" s="22"/>
      <c r="C24" s="22" t="s">
        <v>196</v>
      </c>
      <c r="D24" s="22" t="s">
        <v>197</v>
      </c>
    </row>
    <row r="25" spans="1:4" ht="15">
      <c r="A25" s="22" t="s">
        <v>201</v>
      </c>
      <c r="B25" s="22"/>
      <c r="C25" s="22"/>
      <c r="D25" s="22"/>
    </row>
    <row r="26" spans="1:4" ht="15">
      <c r="A26" s="22"/>
      <c r="B26" s="22"/>
      <c r="C26" s="22" t="s">
        <v>194</v>
      </c>
      <c r="D26" s="22" t="s">
        <v>195</v>
      </c>
    </row>
    <row r="27" spans="1:4" ht="15">
      <c r="A27" s="22"/>
      <c r="B27" s="22" t="s">
        <v>198</v>
      </c>
      <c r="C27" s="22" t="s">
        <v>196</v>
      </c>
      <c r="D27" s="22" t="s">
        <v>197</v>
      </c>
    </row>
  </sheetData>
  <sheetProtection password="C7AC" sheet="1"/>
  <mergeCells count="4">
    <mergeCell ref="A3:I3"/>
    <mergeCell ref="A5:A6"/>
    <mergeCell ref="B5:H5"/>
    <mergeCell ref="I5:I6"/>
  </mergeCells>
  <dataValidations count="1">
    <dataValidation operator="greaterThanOrEqual" allowBlank="1" showInputMessage="1" showErrorMessage="1" sqref="B9:I20"/>
  </dataValidations>
  <printOptions/>
  <pageMargins left="0.75" right="0.75" top="1" bottom="1" header="0.5" footer="0.5"/>
  <pageSetup horizontalDpi="600" verticalDpi="600" orientation="landscape" paperSize="9" scale="83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I34"/>
  <sheetViews>
    <sheetView view="pageBreakPreview" zoomScale="85" zoomScaleSheetLayoutView="85" zoomScalePageLayoutView="0" workbookViewId="0" topLeftCell="A1">
      <selection activeCell="B23" sqref="B23"/>
    </sheetView>
  </sheetViews>
  <sheetFormatPr defaultColWidth="9.140625" defaultRowHeight="15"/>
  <cols>
    <col min="1" max="1" width="38.140625" style="172" customWidth="1"/>
    <col min="2" max="2" width="15.57421875" style="172" customWidth="1"/>
    <col min="3" max="3" width="14.28125" style="172" customWidth="1"/>
    <col min="4" max="4" width="15.140625" style="172" customWidth="1"/>
    <col min="5" max="5" width="14.28125" style="172" customWidth="1"/>
    <col min="6" max="6" width="15.00390625" style="172" customWidth="1"/>
    <col min="7" max="7" width="13.421875" style="172" customWidth="1"/>
    <col min="8" max="8" width="15.00390625" style="172" customWidth="1"/>
    <col min="9" max="9" width="10.8515625" style="172" customWidth="1"/>
    <col min="10" max="16384" width="9.140625" style="172" customWidth="1"/>
  </cols>
  <sheetData>
    <row r="2" ht="15.75">
      <c r="A2" s="272" t="s">
        <v>302</v>
      </c>
    </row>
    <row r="3" spans="1:9" ht="15">
      <c r="A3" s="481" t="s">
        <v>361</v>
      </c>
      <c r="B3" s="481"/>
      <c r="C3" s="481"/>
      <c r="D3" s="481"/>
      <c r="E3" s="481"/>
      <c r="F3" s="481"/>
      <c r="G3" s="481"/>
      <c r="H3" s="481"/>
      <c r="I3" s="481"/>
    </row>
    <row r="4" spans="1:9" ht="15">
      <c r="A4" s="132"/>
      <c r="B4" s="132"/>
      <c r="C4" s="132"/>
      <c r="D4" s="132"/>
      <c r="E4" s="132"/>
      <c r="F4" s="132"/>
      <c r="G4" s="132"/>
      <c r="H4" s="132"/>
      <c r="I4" s="132"/>
    </row>
    <row r="5" spans="1:9" ht="15">
      <c r="A5" s="483" t="s">
        <v>47</v>
      </c>
      <c r="B5" s="483" t="s">
        <v>340</v>
      </c>
      <c r="C5" s="483"/>
      <c r="D5" s="483"/>
      <c r="E5" s="483"/>
      <c r="F5" s="483"/>
      <c r="G5" s="483"/>
      <c r="H5" s="483"/>
      <c r="I5" s="483" t="s">
        <v>34</v>
      </c>
    </row>
    <row r="6" spans="1:9" ht="15">
      <c r="A6" s="483"/>
      <c r="B6" s="135" t="s">
        <v>341</v>
      </c>
      <c r="C6" s="135" t="s">
        <v>342</v>
      </c>
      <c r="D6" s="135" t="s">
        <v>343</v>
      </c>
      <c r="E6" s="135" t="s">
        <v>344</v>
      </c>
      <c r="F6" s="135" t="s">
        <v>345</v>
      </c>
      <c r="G6" s="135" t="s">
        <v>346</v>
      </c>
      <c r="H6" s="135" t="s">
        <v>347</v>
      </c>
      <c r="I6" s="483"/>
    </row>
    <row r="7" spans="1:9" ht="15">
      <c r="A7" s="99" t="s">
        <v>356</v>
      </c>
      <c r="B7" s="105"/>
      <c r="C7" s="105"/>
      <c r="D7" s="105"/>
      <c r="E7" s="105"/>
      <c r="F7" s="105"/>
      <c r="G7" s="105"/>
      <c r="H7" s="105"/>
      <c r="I7" s="105"/>
    </row>
    <row r="8" spans="1:9" ht="15">
      <c r="A8" s="101" t="s">
        <v>420</v>
      </c>
      <c r="B8" s="275">
        <f>B10+B12+B14+B16+B18</f>
        <v>0</v>
      </c>
      <c r="C8" s="275">
        <f aca="true" t="shared" si="0" ref="C8:H9">C10+C12+C14+C16+C18</f>
        <v>0</v>
      </c>
      <c r="D8" s="275">
        <f t="shared" si="0"/>
        <v>0</v>
      </c>
      <c r="E8" s="275">
        <f t="shared" si="0"/>
        <v>0</v>
      </c>
      <c r="F8" s="275">
        <f t="shared" si="0"/>
        <v>0</v>
      </c>
      <c r="G8" s="275">
        <f t="shared" si="0"/>
        <v>0</v>
      </c>
      <c r="H8" s="275">
        <f t="shared" si="0"/>
        <v>0</v>
      </c>
      <c r="I8" s="275">
        <f aca="true" t="shared" si="1" ref="I8:I23">SUM(B8:H8)</f>
        <v>0</v>
      </c>
    </row>
    <row r="9" spans="1:9" ht="15">
      <c r="A9" s="102" t="s">
        <v>350</v>
      </c>
      <c r="B9" s="275">
        <f>B11+B13+B15+B17+B19</f>
        <v>0</v>
      </c>
      <c r="C9" s="275">
        <f t="shared" si="0"/>
        <v>0</v>
      </c>
      <c r="D9" s="275">
        <f t="shared" si="0"/>
        <v>0</v>
      </c>
      <c r="E9" s="275">
        <f t="shared" si="0"/>
        <v>0</v>
      </c>
      <c r="F9" s="275">
        <f t="shared" si="0"/>
        <v>0</v>
      </c>
      <c r="G9" s="275">
        <f t="shared" si="0"/>
        <v>0</v>
      </c>
      <c r="H9" s="275">
        <f t="shared" si="0"/>
        <v>0</v>
      </c>
      <c r="I9" s="275">
        <f t="shared" si="1"/>
        <v>0</v>
      </c>
    </row>
    <row r="10" spans="1:9" ht="15">
      <c r="A10" s="106" t="s">
        <v>357</v>
      </c>
      <c r="B10" s="276"/>
      <c r="C10" s="276"/>
      <c r="D10" s="276"/>
      <c r="E10" s="276"/>
      <c r="F10" s="276"/>
      <c r="G10" s="276"/>
      <c r="H10" s="276"/>
      <c r="I10" s="275">
        <f t="shared" si="1"/>
        <v>0</v>
      </c>
    </row>
    <row r="11" spans="1:9" ht="15">
      <c r="A11" s="102" t="s">
        <v>350</v>
      </c>
      <c r="B11" s="276"/>
      <c r="C11" s="276"/>
      <c r="D11" s="276"/>
      <c r="E11" s="276"/>
      <c r="F11" s="276"/>
      <c r="G11" s="276"/>
      <c r="H11" s="276"/>
      <c r="I11" s="275">
        <f t="shared" si="1"/>
        <v>0</v>
      </c>
    </row>
    <row r="12" spans="1:9" ht="15">
      <c r="A12" s="106" t="s">
        <v>468</v>
      </c>
      <c r="B12" s="276"/>
      <c r="C12" s="276"/>
      <c r="D12" s="276"/>
      <c r="E12" s="276"/>
      <c r="F12" s="276"/>
      <c r="G12" s="276"/>
      <c r="H12" s="276"/>
      <c r="I12" s="275">
        <f t="shared" si="1"/>
        <v>0</v>
      </c>
    </row>
    <row r="13" spans="1:9" ht="15">
      <c r="A13" s="102" t="s">
        <v>350</v>
      </c>
      <c r="B13" s="276"/>
      <c r="C13" s="276"/>
      <c r="D13" s="276"/>
      <c r="E13" s="276"/>
      <c r="F13" s="276"/>
      <c r="G13" s="276"/>
      <c r="H13" s="276"/>
      <c r="I13" s="275">
        <f t="shared" si="1"/>
        <v>0</v>
      </c>
    </row>
    <row r="14" spans="1:9" ht="26.25">
      <c r="A14" s="101" t="s">
        <v>358</v>
      </c>
      <c r="B14" s="276"/>
      <c r="C14" s="276"/>
      <c r="D14" s="276"/>
      <c r="E14" s="276"/>
      <c r="F14" s="276"/>
      <c r="G14" s="276"/>
      <c r="H14" s="276"/>
      <c r="I14" s="275">
        <f t="shared" si="1"/>
        <v>0</v>
      </c>
    </row>
    <row r="15" spans="1:9" ht="15">
      <c r="A15" s="102" t="s">
        <v>350</v>
      </c>
      <c r="B15" s="276"/>
      <c r="C15" s="276"/>
      <c r="D15" s="276"/>
      <c r="E15" s="276"/>
      <c r="F15" s="276"/>
      <c r="G15" s="276"/>
      <c r="H15" s="276"/>
      <c r="I15" s="275">
        <f t="shared" si="1"/>
        <v>0</v>
      </c>
    </row>
    <row r="16" spans="1:9" ht="15">
      <c r="A16" s="101" t="s">
        <v>469</v>
      </c>
      <c r="B16" s="276"/>
      <c r="C16" s="276"/>
      <c r="D16" s="276"/>
      <c r="E16" s="276"/>
      <c r="F16" s="276"/>
      <c r="G16" s="276"/>
      <c r="H16" s="276"/>
      <c r="I16" s="275">
        <f t="shared" si="1"/>
        <v>0</v>
      </c>
    </row>
    <row r="17" spans="1:9" ht="15">
      <c r="A17" s="102" t="s">
        <v>350</v>
      </c>
      <c r="B17" s="276"/>
      <c r="C17" s="276"/>
      <c r="D17" s="276"/>
      <c r="E17" s="276"/>
      <c r="F17" s="276"/>
      <c r="G17" s="276"/>
      <c r="H17" s="276"/>
      <c r="I17" s="275">
        <f t="shared" si="1"/>
        <v>0</v>
      </c>
    </row>
    <row r="18" spans="1:9" ht="15">
      <c r="A18" s="101" t="s">
        <v>359</v>
      </c>
      <c r="B18" s="276"/>
      <c r="C18" s="276"/>
      <c r="D18" s="276"/>
      <c r="E18" s="276"/>
      <c r="F18" s="276"/>
      <c r="G18" s="276"/>
      <c r="H18" s="276"/>
      <c r="I18" s="275">
        <f t="shared" si="1"/>
        <v>0</v>
      </c>
    </row>
    <row r="19" spans="1:9" ht="15">
      <c r="A19" s="102" t="s">
        <v>350</v>
      </c>
      <c r="B19" s="276"/>
      <c r="C19" s="276"/>
      <c r="D19" s="276"/>
      <c r="E19" s="276"/>
      <c r="F19" s="276"/>
      <c r="G19" s="276"/>
      <c r="H19" s="276"/>
      <c r="I19" s="275">
        <f t="shared" si="1"/>
        <v>0</v>
      </c>
    </row>
    <row r="20" spans="1:9" ht="26.25">
      <c r="A20" s="101" t="s">
        <v>421</v>
      </c>
      <c r="B20" s="276"/>
      <c r="C20" s="276"/>
      <c r="D20" s="276"/>
      <c r="E20" s="276"/>
      <c r="F20" s="276"/>
      <c r="G20" s="276"/>
      <c r="H20" s="276"/>
      <c r="I20" s="275">
        <f t="shared" si="1"/>
        <v>0</v>
      </c>
    </row>
    <row r="21" spans="1:9" ht="15">
      <c r="A21" s="102" t="s">
        <v>350</v>
      </c>
      <c r="B21" s="276"/>
      <c r="C21" s="276"/>
      <c r="D21" s="276"/>
      <c r="E21" s="276"/>
      <c r="F21" s="276"/>
      <c r="G21" s="276"/>
      <c r="H21" s="276"/>
      <c r="I21" s="275">
        <f t="shared" si="1"/>
        <v>0</v>
      </c>
    </row>
    <row r="22" spans="1:9" ht="26.25">
      <c r="A22" s="187" t="s">
        <v>422</v>
      </c>
      <c r="B22" s="277">
        <f>B8+B20</f>
        <v>0</v>
      </c>
      <c r="C22" s="277">
        <f aca="true" t="shared" si="2" ref="C22:H22">C8+C20</f>
        <v>0</v>
      </c>
      <c r="D22" s="277">
        <f t="shared" si="2"/>
        <v>0</v>
      </c>
      <c r="E22" s="277">
        <f t="shared" si="2"/>
        <v>0</v>
      </c>
      <c r="F22" s="277">
        <f t="shared" si="2"/>
        <v>0</v>
      </c>
      <c r="G22" s="277">
        <f t="shared" si="2"/>
        <v>0</v>
      </c>
      <c r="H22" s="277">
        <f t="shared" si="2"/>
        <v>0</v>
      </c>
      <c r="I22" s="277">
        <f t="shared" si="1"/>
        <v>0</v>
      </c>
    </row>
    <row r="23" spans="1:9" ht="15">
      <c r="A23" s="274" t="s">
        <v>350</v>
      </c>
      <c r="B23" s="278">
        <f>B9+B21</f>
        <v>0</v>
      </c>
      <c r="C23" s="278">
        <f aca="true" t="shared" si="3" ref="C23:H23">C9+C21</f>
        <v>0</v>
      </c>
      <c r="D23" s="278">
        <f t="shared" si="3"/>
        <v>0</v>
      </c>
      <c r="E23" s="278">
        <f t="shared" si="3"/>
        <v>0</v>
      </c>
      <c r="F23" s="278">
        <f t="shared" si="3"/>
        <v>0</v>
      </c>
      <c r="G23" s="278">
        <f t="shared" si="3"/>
        <v>0</v>
      </c>
      <c r="H23" s="278">
        <f t="shared" si="3"/>
        <v>0</v>
      </c>
      <c r="I23" s="275">
        <f t="shared" si="1"/>
        <v>0</v>
      </c>
    </row>
    <row r="24" spans="1:9" ht="15">
      <c r="A24" s="187" t="s">
        <v>423</v>
      </c>
      <c r="B24" s="277">
        <f>'R0311'!B19-'R0312'!B22</f>
        <v>0</v>
      </c>
      <c r="C24" s="277">
        <f>'R0311'!C19-'R0312'!C22</f>
        <v>0</v>
      </c>
      <c r="D24" s="277">
        <f>'R0311'!D19-'R0312'!D22</f>
        <v>0</v>
      </c>
      <c r="E24" s="277">
        <f>'R0311'!E19-'R0312'!E22</f>
        <v>0</v>
      </c>
      <c r="F24" s="277">
        <f>'R0311'!F19-'R0312'!F22</f>
        <v>0</v>
      </c>
      <c r="G24" s="277">
        <f>'R0311'!G19-'R0312'!G22</f>
        <v>0</v>
      </c>
      <c r="H24" s="277">
        <f>'R0311'!H19-'R0312'!H22</f>
        <v>0</v>
      </c>
      <c r="I24" s="277">
        <v>0</v>
      </c>
    </row>
    <row r="25" spans="1:9" ht="15">
      <c r="A25" s="274" t="s">
        <v>350</v>
      </c>
      <c r="B25" s="278">
        <f>B23-'R0311'!B20</f>
        <v>0</v>
      </c>
      <c r="C25" s="278">
        <f>C23-'R0311'!C20</f>
        <v>0</v>
      </c>
      <c r="D25" s="278">
        <f>D23-'R0311'!D20</f>
        <v>0</v>
      </c>
      <c r="E25" s="278">
        <f>E23-'R0311'!E20</f>
        <v>0</v>
      </c>
      <c r="F25" s="278">
        <f>F23-'R0311'!F20</f>
        <v>0</v>
      </c>
      <c r="G25" s="278">
        <f>G23-'R0311'!G20</f>
        <v>0</v>
      </c>
      <c r="H25" s="278">
        <f>H23-'R0311'!H20</f>
        <v>0</v>
      </c>
      <c r="I25" s="275">
        <v>0</v>
      </c>
    </row>
    <row r="26" spans="1:9" ht="15">
      <c r="A26" s="187" t="s">
        <v>424</v>
      </c>
      <c r="B26" s="277">
        <f>B24</f>
        <v>0</v>
      </c>
      <c r="C26" s="277">
        <f aca="true" t="shared" si="4" ref="C26:H27">B26+C24</f>
        <v>0</v>
      </c>
      <c r="D26" s="277">
        <f t="shared" si="4"/>
        <v>0</v>
      </c>
      <c r="E26" s="277">
        <f t="shared" si="4"/>
        <v>0</v>
      </c>
      <c r="F26" s="277">
        <f t="shared" si="4"/>
        <v>0</v>
      </c>
      <c r="G26" s="277">
        <f t="shared" si="4"/>
        <v>0</v>
      </c>
      <c r="H26" s="277">
        <f t="shared" si="4"/>
        <v>0</v>
      </c>
      <c r="I26" s="277">
        <v>0</v>
      </c>
    </row>
    <row r="27" spans="1:9" ht="15">
      <c r="A27" s="274" t="s">
        <v>350</v>
      </c>
      <c r="B27" s="278">
        <f>B25</f>
        <v>0</v>
      </c>
      <c r="C27" s="278">
        <f t="shared" si="4"/>
        <v>0</v>
      </c>
      <c r="D27" s="278">
        <f t="shared" si="4"/>
        <v>0</v>
      </c>
      <c r="E27" s="278">
        <f t="shared" si="4"/>
        <v>0</v>
      </c>
      <c r="F27" s="278">
        <f t="shared" si="4"/>
        <v>0</v>
      </c>
      <c r="G27" s="278">
        <f t="shared" si="4"/>
        <v>0</v>
      </c>
      <c r="H27" s="278">
        <f t="shared" si="4"/>
        <v>0</v>
      </c>
      <c r="I27" s="278">
        <v>0</v>
      </c>
    </row>
    <row r="29" spans="1:4" ht="15">
      <c r="A29" s="22" t="s">
        <v>200</v>
      </c>
      <c r="B29" s="22"/>
      <c r="C29" s="22"/>
      <c r="D29" s="22"/>
    </row>
    <row r="30" spans="1:4" ht="15">
      <c r="A30" s="22"/>
      <c r="B30" s="22"/>
      <c r="C30" s="22" t="s">
        <v>194</v>
      </c>
      <c r="D30" s="22" t="s">
        <v>195</v>
      </c>
    </row>
    <row r="31" spans="1:4" ht="15">
      <c r="A31" s="22"/>
      <c r="B31" s="22"/>
      <c r="C31" s="22" t="s">
        <v>196</v>
      </c>
      <c r="D31" s="22" t="s">
        <v>197</v>
      </c>
    </row>
    <row r="32" spans="1:4" ht="15">
      <c r="A32" s="22" t="s">
        <v>201</v>
      </c>
      <c r="B32" s="22"/>
      <c r="C32" s="22"/>
      <c r="D32" s="22"/>
    </row>
    <row r="33" spans="1:4" ht="15">
      <c r="A33" s="22"/>
      <c r="B33" s="22"/>
      <c r="C33" s="22" t="s">
        <v>194</v>
      </c>
      <c r="D33" s="22" t="s">
        <v>195</v>
      </c>
    </row>
    <row r="34" spans="1:4" ht="15">
      <c r="A34" s="22"/>
      <c r="B34" s="22" t="s">
        <v>198</v>
      </c>
      <c r="C34" s="22" t="s">
        <v>196</v>
      </c>
      <c r="D34" s="22" t="s">
        <v>197</v>
      </c>
    </row>
  </sheetData>
  <sheetProtection password="C7AC" sheet="1"/>
  <mergeCells count="4">
    <mergeCell ref="A3:I3"/>
    <mergeCell ref="A5:A6"/>
    <mergeCell ref="B5:H5"/>
    <mergeCell ref="I5:I6"/>
  </mergeCells>
  <dataValidations count="1">
    <dataValidation operator="greaterThanOrEqual" allowBlank="1" showInputMessage="1" showErrorMessage="1" sqref="B8:I27"/>
  </dataValidations>
  <printOptions/>
  <pageMargins left="0.75" right="0.75" top="1" bottom="1" header="0.5" footer="0.5"/>
  <pageSetup horizontalDpi="600" verticalDpi="600" orientation="landscape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K25"/>
  <sheetViews>
    <sheetView view="pageBreakPreview" zoomScale="85" zoomScaleSheetLayoutView="85" zoomScalePageLayoutView="0" workbookViewId="0" topLeftCell="A1">
      <selection activeCell="C17" sqref="C17"/>
    </sheetView>
  </sheetViews>
  <sheetFormatPr defaultColWidth="9.140625" defaultRowHeight="15"/>
  <cols>
    <col min="1" max="1" width="3.00390625" style="41" bestFit="1" customWidth="1"/>
    <col min="2" max="2" width="25.140625" style="22" customWidth="1"/>
    <col min="3" max="3" width="12.140625" style="41" customWidth="1"/>
    <col min="4" max="4" width="14.57421875" style="41" customWidth="1"/>
    <col min="5" max="6" width="13.57421875" style="41" customWidth="1"/>
    <col min="7" max="8" width="20.421875" style="41" customWidth="1"/>
    <col min="9" max="10" width="17.140625" style="41" customWidth="1"/>
    <col min="11" max="11" width="15.140625" style="41" bestFit="1" customWidth="1"/>
    <col min="12" max="16384" width="9.140625" style="41" customWidth="1"/>
  </cols>
  <sheetData>
    <row r="2" spans="1:11" ht="15.75">
      <c r="A2" s="52"/>
      <c r="B2" s="489" t="s">
        <v>279</v>
      </c>
      <c r="C2" s="489"/>
      <c r="D2" s="489"/>
      <c r="E2" s="52"/>
      <c r="F2" s="52"/>
      <c r="G2" s="52"/>
      <c r="H2" s="52"/>
      <c r="I2" s="52"/>
      <c r="J2" s="52"/>
      <c r="K2" s="52"/>
    </row>
    <row r="3" spans="1:11" ht="12.75">
      <c r="A3" s="52"/>
      <c r="B3" s="280" t="s">
        <v>327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48.75" customHeight="1">
      <c r="A5" s="487" t="s">
        <v>19</v>
      </c>
      <c r="B5" s="487" t="s">
        <v>288</v>
      </c>
      <c r="C5" s="490" t="s">
        <v>187</v>
      </c>
      <c r="D5" s="490" t="s">
        <v>295</v>
      </c>
      <c r="E5" s="492" t="s">
        <v>296</v>
      </c>
      <c r="F5" s="493"/>
      <c r="G5" s="490" t="s">
        <v>186</v>
      </c>
      <c r="H5" s="490" t="s">
        <v>394</v>
      </c>
      <c r="I5" s="490" t="s">
        <v>290</v>
      </c>
      <c r="J5" s="490" t="s">
        <v>297</v>
      </c>
      <c r="K5" s="485" t="s">
        <v>456</v>
      </c>
    </row>
    <row r="6" spans="1:11" ht="24.75" customHeight="1">
      <c r="A6" s="488"/>
      <c r="B6" s="488"/>
      <c r="C6" s="491"/>
      <c r="D6" s="491"/>
      <c r="E6" s="263" t="s">
        <v>334</v>
      </c>
      <c r="F6" s="263" t="s">
        <v>335</v>
      </c>
      <c r="G6" s="491"/>
      <c r="H6" s="491"/>
      <c r="I6" s="491"/>
      <c r="J6" s="491"/>
      <c r="K6" s="486"/>
    </row>
    <row r="7" spans="1:11" s="379" customFormat="1" ht="12.75">
      <c r="A7" s="376"/>
      <c r="B7" s="377">
        <v>1</v>
      </c>
      <c r="C7" s="377">
        <v>2</v>
      </c>
      <c r="D7" s="378">
        <v>3</v>
      </c>
      <c r="E7" s="377">
        <v>4</v>
      </c>
      <c r="F7" s="377">
        <v>5</v>
      </c>
      <c r="G7" s="377">
        <v>6</v>
      </c>
      <c r="H7" s="377">
        <v>7</v>
      </c>
      <c r="I7" s="377">
        <v>8</v>
      </c>
      <c r="J7" s="377">
        <v>9</v>
      </c>
      <c r="K7" s="377">
        <v>10</v>
      </c>
    </row>
    <row r="8" spans="1:11" ht="25.5">
      <c r="A8" s="281">
        <v>1</v>
      </c>
      <c r="B8" s="320" t="s">
        <v>444</v>
      </c>
      <c r="C8" s="283">
        <f>C9+C10+C11</f>
        <v>0</v>
      </c>
      <c r="D8" s="283">
        <f>D9+D10+D11</f>
        <v>0</v>
      </c>
      <c r="E8" s="283"/>
      <c r="F8" s="320"/>
      <c r="G8" s="283"/>
      <c r="H8" s="320"/>
      <c r="I8" s="283"/>
      <c r="J8" s="283"/>
      <c r="K8" s="380"/>
    </row>
    <row r="9" spans="1:11" ht="12.75">
      <c r="A9" s="281">
        <v>2</v>
      </c>
      <c r="B9" s="320" t="s">
        <v>470</v>
      </c>
      <c r="C9" s="283"/>
      <c r="D9" s="320"/>
      <c r="E9" s="283"/>
      <c r="F9" s="320"/>
      <c r="G9" s="283"/>
      <c r="H9" s="320"/>
      <c r="I9" s="283"/>
      <c r="J9" s="283"/>
      <c r="K9" s="380"/>
    </row>
    <row r="10" spans="1:11" ht="25.5">
      <c r="A10" s="281">
        <v>3</v>
      </c>
      <c r="B10" s="320" t="s">
        <v>445</v>
      </c>
      <c r="C10" s="283"/>
      <c r="D10" s="320"/>
      <c r="E10" s="283"/>
      <c r="F10" s="320"/>
      <c r="G10" s="283"/>
      <c r="H10" s="320"/>
      <c r="I10" s="283"/>
      <c r="J10" s="283"/>
      <c r="K10" s="380"/>
    </row>
    <row r="11" spans="1:11" ht="25.5">
      <c r="A11" s="281">
        <v>4</v>
      </c>
      <c r="B11" s="320" t="s">
        <v>446</v>
      </c>
      <c r="C11" s="283"/>
      <c r="D11" s="320"/>
      <c r="E11" s="283"/>
      <c r="F11" s="320"/>
      <c r="G11" s="283"/>
      <c r="H11" s="320"/>
      <c r="I11" s="283"/>
      <c r="J11" s="283"/>
      <c r="K11" s="380"/>
    </row>
    <row r="12" spans="1:11" ht="25.5">
      <c r="A12" s="281">
        <v>5</v>
      </c>
      <c r="B12" s="320" t="s">
        <v>447</v>
      </c>
      <c r="C12" s="283"/>
      <c r="D12" s="320"/>
      <c r="E12" s="283"/>
      <c r="F12" s="320"/>
      <c r="G12" s="283"/>
      <c r="H12" s="320"/>
      <c r="I12" s="283"/>
      <c r="J12" s="283"/>
      <c r="K12" s="380"/>
    </row>
    <row r="13" spans="1:11" ht="38.25">
      <c r="A13" s="281">
        <v>6</v>
      </c>
      <c r="B13" s="320" t="s">
        <v>448</v>
      </c>
      <c r="C13" s="283">
        <f>C14+C15</f>
        <v>0</v>
      </c>
      <c r="D13" s="283">
        <f>D14+D15</f>
        <v>0</v>
      </c>
      <c r="E13" s="283"/>
      <c r="F13" s="320"/>
      <c r="G13" s="283"/>
      <c r="H13" s="320"/>
      <c r="I13" s="283"/>
      <c r="J13" s="283"/>
      <c r="K13" s="380"/>
    </row>
    <row r="14" spans="1:11" ht="63.75">
      <c r="A14" s="281">
        <v>7</v>
      </c>
      <c r="B14" s="320" t="s">
        <v>449</v>
      </c>
      <c r="C14" s="283"/>
      <c r="D14" s="320"/>
      <c r="E14" s="283"/>
      <c r="F14" s="320"/>
      <c r="G14" s="283"/>
      <c r="H14" s="320"/>
      <c r="I14" s="283"/>
      <c r="J14" s="283"/>
      <c r="K14" s="380"/>
    </row>
    <row r="15" spans="1:11" ht="51">
      <c r="A15" s="281">
        <v>8</v>
      </c>
      <c r="B15" s="320" t="s">
        <v>450</v>
      </c>
      <c r="C15" s="283"/>
      <c r="D15" s="320"/>
      <c r="E15" s="283"/>
      <c r="F15" s="320"/>
      <c r="G15" s="283"/>
      <c r="H15" s="320"/>
      <c r="I15" s="283"/>
      <c r="J15" s="283"/>
      <c r="K15" s="380"/>
    </row>
    <row r="16" spans="1:11" ht="12.75">
      <c r="A16" s="281">
        <v>9</v>
      </c>
      <c r="B16" s="320" t="s">
        <v>451</v>
      </c>
      <c r="C16" s="283"/>
      <c r="D16" s="342"/>
      <c r="E16" s="283"/>
      <c r="F16" s="320"/>
      <c r="G16" s="283"/>
      <c r="H16" s="320"/>
      <c r="I16" s="283"/>
      <c r="J16" s="283"/>
      <c r="K16" s="380"/>
    </row>
    <row r="17" spans="1:11" ht="12.75">
      <c r="A17" s="494" t="s">
        <v>177</v>
      </c>
      <c r="B17" s="495"/>
      <c r="C17" s="343">
        <f>C8+C12+C13+C16</f>
        <v>0</v>
      </c>
      <c r="D17" s="343">
        <f>D8+D12+D13+D16</f>
        <v>0</v>
      </c>
      <c r="E17" s="284"/>
      <c r="F17" s="284"/>
      <c r="G17" s="268"/>
      <c r="H17" s="268"/>
      <c r="I17" s="268"/>
      <c r="J17" s="268"/>
      <c r="K17" s="371"/>
    </row>
    <row r="20" spans="2:4" ht="12.75">
      <c r="B20" s="22" t="s">
        <v>200</v>
      </c>
      <c r="C20" s="38"/>
      <c r="D20" s="38"/>
    </row>
    <row r="21" spans="3:4" ht="12.75">
      <c r="C21" s="38"/>
      <c r="D21" s="38" t="s">
        <v>194</v>
      </c>
    </row>
    <row r="22" spans="3:4" ht="12.75">
      <c r="C22" s="38"/>
      <c r="D22" s="38" t="s">
        <v>196</v>
      </c>
    </row>
    <row r="23" spans="2:4" ht="12.75">
      <c r="B23" s="22" t="s">
        <v>201</v>
      </c>
      <c r="C23" s="38"/>
      <c r="D23" s="38"/>
    </row>
    <row r="24" spans="3:4" ht="12.75">
      <c r="C24" s="38"/>
      <c r="D24" s="38" t="s">
        <v>194</v>
      </c>
    </row>
    <row r="25" spans="3:4" ht="12.75">
      <c r="C25" s="38" t="s">
        <v>198</v>
      </c>
      <c r="D25" s="38" t="s">
        <v>196</v>
      </c>
    </row>
  </sheetData>
  <sheetProtection password="C7AC" sheet="1"/>
  <mergeCells count="12">
    <mergeCell ref="A17:B17"/>
    <mergeCell ref="D5:D6"/>
    <mergeCell ref="H5:H6"/>
    <mergeCell ref="I5:I6"/>
    <mergeCell ref="C5:C6"/>
    <mergeCell ref="K5:K6"/>
    <mergeCell ref="B5:B6"/>
    <mergeCell ref="B2:D2"/>
    <mergeCell ref="A5:A6"/>
    <mergeCell ref="G5:G6"/>
    <mergeCell ref="J5:J6"/>
    <mergeCell ref="E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21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.00390625" style="52" bestFit="1" customWidth="1"/>
    <col min="2" max="2" width="25.140625" style="52" customWidth="1"/>
    <col min="3" max="4" width="15.28125" style="52" customWidth="1"/>
    <col min="5" max="6" width="11.421875" style="52" customWidth="1"/>
    <col min="7" max="7" width="15.00390625" style="52" customWidth="1"/>
    <col min="8" max="8" width="14.28125" style="52" customWidth="1"/>
    <col min="9" max="12" width="14.7109375" style="52" customWidth="1"/>
    <col min="13" max="16384" width="9.140625" style="52" customWidth="1"/>
  </cols>
  <sheetData>
    <row r="2" spans="2:4" ht="15.75">
      <c r="B2" s="489" t="s">
        <v>279</v>
      </c>
      <c r="C2" s="489"/>
      <c r="D2" s="489"/>
    </row>
    <row r="3" ht="12.75">
      <c r="B3" s="280" t="s">
        <v>328</v>
      </c>
    </row>
    <row r="5" spans="1:12" ht="33" customHeight="1">
      <c r="A5" s="487" t="s">
        <v>19</v>
      </c>
      <c r="B5" s="490" t="s">
        <v>184</v>
      </c>
      <c r="C5" s="480" t="s">
        <v>222</v>
      </c>
      <c r="D5" s="480"/>
      <c r="E5" s="480" t="s">
        <v>183</v>
      </c>
      <c r="F5" s="480"/>
      <c r="G5" s="480" t="s">
        <v>382</v>
      </c>
      <c r="H5" s="480"/>
      <c r="I5" s="398" t="s">
        <v>457</v>
      </c>
      <c r="J5" s="381"/>
      <c r="K5" s="496" t="s">
        <v>182</v>
      </c>
      <c r="L5" s="497"/>
    </row>
    <row r="6" spans="1:12" ht="38.25" customHeight="1">
      <c r="A6" s="488"/>
      <c r="B6" s="491"/>
      <c r="C6" s="286" t="s">
        <v>181</v>
      </c>
      <c r="D6" s="286" t="s">
        <v>180</v>
      </c>
      <c r="E6" s="286" t="s">
        <v>181</v>
      </c>
      <c r="F6" s="286" t="s">
        <v>180</v>
      </c>
      <c r="G6" s="286" t="s">
        <v>181</v>
      </c>
      <c r="H6" s="286" t="s">
        <v>180</v>
      </c>
      <c r="I6" s="382" t="s">
        <v>181</v>
      </c>
      <c r="J6" s="382" t="s">
        <v>180</v>
      </c>
      <c r="K6" s="382" t="s">
        <v>179</v>
      </c>
      <c r="L6" s="365" t="s">
        <v>178</v>
      </c>
    </row>
    <row r="7" spans="1:12" s="53" customFormat="1" ht="12.75">
      <c r="A7" s="55"/>
      <c r="B7" s="65">
        <v>1</v>
      </c>
      <c r="C7" s="70">
        <v>2</v>
      </c>
      <c r="D7" s="70">
        <v>3</v>
      </c>
      <c r="E7" s="70">
        <v>4</v>
      </c>
      <c r="F7" s="70">
        <v>5</v>
      </c>
      <c r="G7" s="70">
        <v>6</v>
      </c>
      <c r="H7" s="70">
        <v>7</v>
      </c>
      <c r="I7" s="70">
        <v>8</v>
      </c>
      <c r="J7" s="70">
        <v>9</v>
      </c>
      <c r="K7" s="70">
        <v>10</v>
      </c>
      <c r="L7" s="70">
        <v>11</v>
      </c>
    </row>
    <row r="8" spans="1:12" ht="25.5">
      <c r="A8" s="56">
        <v>1</v>
      </c>
      <c r="B8" s="59" t="s">
        <v>240</v>
      </c>
      <c r="C8" s="287"/>
      <c r="D8" s="287"/>
      <c r="E8" s="287"/>
      <c r="F8" s="287"/>
      <c r="G8" s="287"/>
      <c r="H8" s="287"/>
      <c r="I8" s="287"/>
      <c r="J8" s="287"/>
      <c r="K8" s="287"/>
      <c r="L8" s="287"/>
    </row>
    <row r="9" spans="1:12" ht="25.5">
      <c r="A9" s="57">
        <v>2</v>
      </c>
      <c r="B9" s="59" t="s">
        <v>241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</row>
    <row r="10" spans="1:12" ht="25.5">
      <c r="A10" s="57">
        <v>3</v>
      </c>
      <c r="B10" s="59" t="s">
        <v>242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7"/>
    </row>
    <row r="11" spans="1:12" ht="25.5">
      <c r="A11" s="57">
        <v>4</v>
      </c>
      <c r="B11" s="59" t="s">
        <v>243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</row>
    <row r="12" spans="1:12" ht="12.75">
      <c r="A12" s="56">
        <v>5</v>
      </c>
      <c r="B12" s="59" t="s">
        <v>223</v>
      </c>
      <c r="C12" s="287"/>
      <c r="D12" s="287"/>
      <c r="E12" s="287"/>
      <c r="F12" s="287"/>
      <c r="G12" s="287"/>
      <c r="H12" s="287"/>
      <c r="I12" s="287"/>
      <c r="J12" s="287"/>
      <c r="K12" s="287"/>
      <c r="L12" s="287"/>
    </row>
    <row r="13" spans="1:12" ht="12.75">
      <c r="A13" s="494" t="s">
        <v>177</v>
      </c>
      <c r="B13" s="495"/>
      <c r="C13" s="288">
        <f>MIN(C8:C12)</f>
        <v>0</v>
      </c>
      <c r="D13" s="288">
        <f>MAX(D8:D12)</f>
        <v>0</v>
      </c>
      <c r="E13" s="288"/>
      <c r="F13" s="288"/>
      <c r="G13" s="288"/>
      <c r="H13" s="288"/>
      <c r="I13" s="288"/>
      <c r="J13" s="288"/>
      <c r="K13" s="288">
        <f>SUM(K8:K12)</f>
        <v>0</v>
      </c>
      <c r="L13" s="288">
        <f>SUM(L8:L12)</f>
        <v>0</v>
      </c>
    </row>
    <row r="16" spans="2:5" ht="12.75">
      <c r="B16" s="22" t="s">
        <v>200</v>
      </c>
      <c r="C16" s="22"/>
      <c r="D16" s="22"/>
      <c r="E16" s="22"/>
    </row>
    <row r="17" spans="2:5" ht="12.75">
      <c r="B17" s="22"/>
      <c r="C17" s="22"/>
      <c r="D17" s="22" t="s">
        <v>194</v>
      </c>
      <c r="E17" s="22" t="s">
        <v>195</v>
      </c>
    </row>
    <row r="18" spans="2:5" ht="12.75">
      <c r="B18" s="22"/>
      <c r="C18" s="22"/>
      <c r="D18" s="22" t="s">
        <v>196</v>
      </c>
      <c r="E18" s="22" t="s">
        <v>197</v>
      </c>
    </row>
    <row r="19" spans="2:5" ht="12.75">
      <c r="B19" s="22" t="s">
        <v>201</v>
      </c>
      <c r="C19" s="22"/>
      <c r="D19" s="22"/>
      <c r="E19" s="22"/>
    </row>
    <row r="20" spans="2:5" ht="12.75">
      <c r="B20" s="22"/>
      <c r="C20" s="22"/>
      <c r="D20" s="22" t="s">
        <v>194</v>
      </c>
      <c r="E20" s="22" t="s">
        <v>195</v>
      </c>
    </row>
    <row r="21" spans="2:5" ht="12.75">
      <c r="B21" s="22"/>
      <c r="C21" s="22" t="s">
        <v>198</v>
      </c>
      <c r="D21" s="22" t="s">
        <v>196</v>
      </c>
      <c r="E21" s="22" t="s">
        <v>197</v>
      </c>
    </row>
  </sheetData>
  <sheetProtection password="C7AC" sheet="1"/>
  <mergeCells count="8">
    <mergeCell ref="G5:H5"/>
    <mergeCell ref="K5:L5"/>
    <mergeCell ref="A13:B13"/>
    <mergeCell ref="B2:D2"/>
    <mergeCell ref="A5:A6"/>
    <mergeCell ref="B5:B6"/>
    <mergeCell ref="C5:D5"/>
    <mergeCell ref="E5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K16"/>
  <sheetViews>
    <sheetView view="pageBreakPreview" zoomScale="85" zoomScaleSheetLayoutView="85" zoomScalePageLayoutView="0" workbookViewId="0" topLeftCell="A1">
      <selection activeCell="G10" sqref="G10"/>
    </sheetView>
  </sheetViews>
  <sheetFormatPr defaultColWidth="9.140625" defaultRowHeight="15"/>
  <cols>
    <col min="1" max="1" width="3.00390625" style="52" bestFit="1" customWidth="1"/>
    <col min="2" max="2" width="25.140625" style="52" customWidth="1"/>
    <col min="3" max="4" width="17.140625" style="52" customWidth="1"/>
    <col min="5" max="5" width="19.28125" style="52" customWidth="1"/>
    <col min="6" max="6" width="8.8515625" style="52" customWidth="1"/>
    <col min="7" max="7" width="13.57421875" style="52" customWidth="1"/>
    <col min="8" max="8" width="12.140625" style="52" customWidth="1"/>
    <col min="9" max="9" width="20.421875" style="52" customWidth="1"/>
    <col min="10" max="10" width="15.140625" style="52" bestFit="1" customWidth="1"/>
    <col min="11" max="11" width="7.57421875" style="52" customWidth="1"/>
    <col min="12" max="16384" width="9.140625" style="52" customWidth="1"/>
  </cols>
  <sheetData>
    <row r="1" spans="2:11" ht="12.75">
      <c r="B1" s="236"/>
      <c r="C1" s="62"/>
      <c r="D1" s="75"/>
      <c r="E1" s="75"/>
      <c r="F1" s="62"/>
      <c r="G1" s="75"/>
      <c r="H1" s="75"/>
      <c r="I1" s="75"/>
      <c r="J1" s="75"/>
      <c r="K1" s="113"/>
    </row>
    <row r="2" spans="2:11" ht="15.75">
      <c r="B2" s="498" t="s">
        <v>279</v>
      </c>
      <c r="C2" s="498"/>
      <c r="D2" s="498"/>
      <c r="E2" s="498"/>
      <c r="F2" s="113"/>
      <c r="G2" s="113"/>
      <c r="H2" s="113"/>
      <c r="I2" s="113"/>
      <c r="J2" s="113"/>
      <c r="K2" s="113"/>
    </row>
    <row r="3" spans="2:7" ht="12.75">
      <c r="B3" s="280" t="s">
        <v>383</v>
      </c>
      <c r="C3" s="71"/>
      <c r="D3" s="71"/>
      <c r="E3" s="72"/>
      <c r="F3" s="72"/>
      <c r="G3" s="73"/>
    </row>
    <row r="4" spans="2:7" ht="12.75">
      <c r="B4" s="54"/>
      <c r="C4" s="71"/>
      <c r="D4" s="71"/>
      <c r="E4" s="72"/>
      <c r="F4" s="72"/>
      <c r="G4" s="73"/>
    </row>
    <row r="5" spans="2:5" ht="75.75" customHeight="1">
      <c r="B5" s="289"/>
      <c r="C5" s="290" t="s">
        <v>244</v>
      </c>
      <c r="D5" s="291" t="s">
        <v>384</v>
      </c>
      <c r="E5" s="291" t="s">
        <v>294</v>
      </c>
    </row>
    <row r="6" spans="2:5" ht="12.75">
      <c r="B6" s="58" t="s">
        <v>176</v>
      </c>
      <c r="C6" s="292"/>
      <c r="D6" s="292"/>
      <c r="E6" s="292"/>
    </row>
    <row r="7" spans="2:5" ht="12.75">
      <c r="B7" s="58" t="s">
        <v>175</v>
      </c>
      <c r="C7" s="292"/>
      <c r="D7" s="292"/>
      <c r="E7" s="292"/>
    </row>
    <row r="8" spans="2:5" ht="12.75">
      <c r="B8" s="58" t="s">
        <v>174</v>
      </c>
      <c r="C8" s="292"/>
      <c r="D8" s="292"/>
      <c r="E8" s="292"/>
    </row>
    <row r="9" spans="2:7" ht="12.75">
      <c r="B9" s="293" t="s">
        <v>34</v>
      </c>
      <c r="C9" s="294">
        <f>C6+C7+C8</f>
        <v>0</v>
      </c>
      <c r="D9" s="294">
        <f>D6+D7+D8</f>
        <v>0</v>
      </c>
      <c r="E9" s="294">
        <f>E6+E7+E8</f>
        <v>0</v>
      </c>
      <c r="F9" s="72"/>
      <c r="G9" s="72"/>
    </row>
    <row r="10" spans="2:7" ht="12.75">
      <c r="B10" s="76"/>
      <c r="C10" s="72"/>
      <c r="D10" s="72"/>
      <c r="E10" s="72"/>
      <c r="F10" s="72"/>
      <c r="G10" s="72"/>
    </row>
    <row r="11" spans="2:6" ht="15">
      <c r="B11" s="43" t="s">
        <v>200</v>
      </c>
      <c r="C11" s="43"/>
      <c r="D11" s="43"/>
      <c r="E11" s="43"/>
      <c r="F11" s="43"/>
    </row>
    <row r="12" spans="2:6" ht="15">
      <c r="B12" s="43"/>
      <c r="C12" s="43"/>
      <c r="D12" s="43"/>
      <c r="E12" s="43" t="s">
        <v>194</v>
      </c>
      <c r="F12" s="43" t="s">
        <v>195</v>
      </c>
    </row>
    <row r="13" spans="2:6" ht="15">
      <c r="B13" s="43"/>
      <c r="C13" s="43"/>
      <c r="D13" s="43"/>
      <c r="E13" s="43" t="s">
        <v>196</v>
      </c>
      <c r="F13" s="43" t="s">
        <v>197</v>
      </c>
    </row>
    <row r="14" spans="2:6" ht="15">
      <c r="B14" s="43" t="s">
        <v>201</v>
      </c>
      <c r="C14" s="43"/>
      <c r="D14" s="43"/>
      <c r="E14" s="43"/>
      <c r="F14" s="43"/>
    </row>
    <row r="15" spans="2:6" ht="15">
      <c r="B15" s="43"/>
      <c r="C15" s="43"/>
      <c r="D15" s="43"/>
      <c r="E15" s="43" t="s">
        <v>194</v>
      </c>
      <c r="F15" s="43" t="s">
        <v>195</v>
      </c>
    </row>
    <row r="16" spans="2:6" ht="15">
      <c r="B16" s="43"/>
      <c r="C16" s="43" t="s">
        <v>198</v>
      </c>
      <c r="D16" s="43"/>
      <c r="E16" s="43" t="s">
        <v>196</v>
      </c>
      <c r="F16" s="43" t="s">
        <v>197</v>
      </c>
    </row>
  </sheetData>
  <sheetProtection password="C7AC" sheet="1"/>
  <mergeCells count="1">
    <mergeCell ref="B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Normal="85" zoomScaleSheetLayoutView="100" workbookViewId="0" topLeftCell="A1">
      <selection activeCell="E11" sqref="E11"/>
    </sheetView>
  </sheetViews>
  <sheetFormatPr defaultColWidth="9.140625" defaultRowHeight="15"/>
  <cols>
    <col min="1" max="1" width="3.00390625" style="52" bestFit="1" customWidth="1"/>
    <col min="2" max="2" width="25.140625" style="52" customWidth="1"/>
    <col min="3" max="3" width="20.57421875" style="52" customWidth="1"/>
    <col min="4" max="4" width="8.8515625" style="52" customWidth="1"/>
    <col min="5" max="5" width="13.57421875" style="52" customWidth="1"/>
    <col min="6" max="6" width="12.140625" style="52" customWidth="1"/>
    <col min="7" max="7" width="20.421875" style="52" customWidth="1"/>
    <col min="8" max="8" width="15.140625" style="52" bestFit="1" customWidth="1"/>
    <col min="9" max="9" width="7.57421875" style="52" customWidth="1"/>
    <col min="10" max="16384" width="9.140625" style="52" customWidth="1"/>
  </cols>
  <sheetData>
    <row r="2" spans="2:3" ht="15.75">
      <c r="B2" s="489" t="s">
        <v>279</v>
      </c>
      <c r="C2" s="489"/>
    </row>
    <row r="3" spans="2:5" ht="12.75">
      <c r="B3" s="280" t="s">
        <v>329</v>
      </c>
      <c r="C3" s="71"/>
      <c r="D3" s="72"/>
      <c r="E3" s="79"/>
    </row>
    <row r="4" spans="2:5" ht="12.75">
      <c r="B4" s="54"/>
      <c r="C4" s="71"/>
      <c r="D4" s="72"/>
      <c r="E4" s="79"/>
    </row>
    <row r="5" spans="2:5" ht="21.75" customHeight="1">
      <c r="B5" s="295" t="s">
        <v>173</v>
      </c>
      <c r="C5" s="263" t="s">
        <v>172</v>
      </c>
      <c r="D5" s="74"/>
      <c r="E5" s="74"/>
    </row>
    <row r="6" spans="2:5" ht="38.25">
      <c r="B6" s="58" t="s">
        <v>171</v>
      </c>
      <c r="C6" s="296"/>
      <c r="D6" s="74"/>
      <c r="E6" s="74"/>
    </row>
    <row r="7" spans="2:6" ht="63.75">
      <c r="B7" s="58" t="s">
        <v>170</v>
      </c>
      <c r="C7" s="296"/>
      <c r="D7" s="77"/>
      <c r="E7" s="77"/>
      <c r="F7" s="78"/>
    </row>
    <row r="8" spans="2:6" ht="51">
      <c r="B8" s="58" t="s">
        <v>169</v>
      </c>
      <c r="C8" s="296"/>
      <c r="D8" s="77"/>
      <c r="E8" s="77"/>
      <c r="F8" s="78"/>
    </row>
    <row r="9" spans="2:5" ht="12.75">
      <c r="B9" s="76"/>
      <c r="C9" s="74"/>
      <c r="D9" s="74"/>
      <c r="E9" s="74"/>
    </row>
    <row r="11" spans="2:5" ht="12.75">
      <c r="B11" s="38" t="s">
        <v>200</v>
      </c>
      <c r="C11" s="38"/>
      <c r="D11" s="38"/>
      <c r="E11" s="38"/>
    </row>
    <row r="12" spans="2:5" ht="12.75">
      <c r="B12" s="38"/>
      <c r="C12" s="38"/>
      <c r="D12" s="38" t="s">
        <v>194</v>
      </c>
      <c r="E12" s="38" t="s">
        <v>195</v>
      </c>
    </row>
    <row r="13" spans="2:5" ht="12.75">
      <c r="B13" s="38"/>
      <c r="C13" s="38"/>
      <c r="D13" s="38" t="s">
        <v>196</v>
      </c>
      <c r="E13" s="38" t="s">
        <v>197</v>
      </c>
    </row>
    <row r="14" spans="2:5" ht="12.75">
      <c r="B14" s="38" t="s">
        <v>201</v>
      </c>
      <c r="C14" s="38"/>
      <c r="D14" s="38"/>
      <c r="E14" s="38"/>
    </row>
    <row r="15" spans="2:5" ht="12.75">
      <c r="B15" s="38"/>
      <c r="C15" s="38"/>
      <c r="D15" s="38" t="s">
        <v>194</v>
      </c>
      <c r="E15" s="38" t="s">
        <v>195</v>
      </c>
    </row>
    <row r="16" spans="2:5" ht="12.75">
      <c r="B16" s="38"/>
      <c r="C16" s="38" t="s">
        <v>198</v>
      </c>
      <c r="D16" s="38" t="s">
        <v>196</v>
      </c>
      <c r="E16" s="38" t="s">
        <v>197</v>
      </c>
    </row>
  </sheetData>
  <sheetProtection password="C7AC" sheet="1"/>
  <mergeCells count="1">
    <mergeCell ref="B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3.421875" style="22" customWidth="1"/>
    <col min="2" max="2" width="56.8515625" style="22" customWidth="1"/>
    <col min="3" max="3" width="17.421875" style="22" customWidth="1"/>
    <col min="4" max="4" width="18.8515625" style="22" customWidth="1"/>
    <col min="5" max="5" width="10.57421875" style="22" customWidth="1"/>
    <col min="6" max="16384" width="9.140625" style="22" customWidth="1"/>
  </cols>
  <sheetData>
    <row r="1" spans="2:10" ht="12.75">
      <c r="B1" s="25"/>
      <c r="C1" s="25"/>
      <c r="D1" s="25"/>
      <c r="E1" s="25"/>
      <c r="I1" s="25"/>
      <c r="J1" s="25"/>
    </row>
    <row r="2" ht="15.75">
      <c r="B2" s="32" t="s">
        <v>251</v>
      </c>
    </row>
    <row r="3" spans="2:4" ht="22.5" customHeight="1">
      <c r="B3" s="151" t="s">
        <v>250</v>
      </c>
      <c r="D3" s="60" t="s">
        <v>318</v>
      </c>
    </row>
    <row r="4" spans="1:4" ht="17.25" customHeight="1">
      <c r="A4" s="152" t="s">
        <v>19</v>
      </c>
      <c r="B4" s="152" t="s">
        <v>37</v>
      </c>
      <c r="C4" s="152" t="s">
        <v>34</v>
      </c>
      <c r="D4" s="152" t="s">
        <v>29</v>
      </c>
    </row>
    <row r="5" spans="1:4" ht="12.75">
      <c r="A5" s="28">
        <v>1</v>
      </c>
      <c r="B5" s="23" t="s">
        <v>20</v>
      </c>
      <c r="C5" s="155"/>
      <c r="D5" s="155"/>
    </row>
    <row r="6" spans="1:4" ht="12.75">
      <c r="A6" s="28">
        <v>2</v>
      </c>
      <c r="B6" s="23" t="s">
        <v>191</v>
      </c>
      <c r="C6" s="155"/>
      <c r="D6" s="155"/>
    </row>
    <row r="7" spans="1:4" ht="25.5">
      <c r="A7" s="28">
        <v>3</v>
      </c>
      <c r="B7" s="23" t="s">
        <v>462</v>
      </c>
      <c r="C7" s="155"/>
      <c r="D7" s="155"/>
    </row>
    <row r="8" spans="1:4" ht="12.75">
      <c r="A8" s="126"/>
      <c r="B8" s="94" t="s">
        <v>252</v>
      </c>
      <c r="C8" s="155"/>
      <c r="D8" s="155"/>
    </row>
    <row r="9" spans="1:4" ht="12.75">
      <c r="A9" s="126"/>
      <c r="B9" s="94" t="s">
        <v>253</v>
      </c>
      <c r="C9" s="155"/>
      <c r="D9" s="155"/>
    </row>
    <row r="10" spans="1:4" ht="12.75">
      <c r="A10" s="126"/>
      <c r="B10" s="23" t="s">
        <v>254</v>
      </c>
      <c r="C10" s="155"/>
      <c r="D10" s="155"/>
    </row>
    <row r="11" spans="1:4" ht="15.75" customHeight="1">
      <c r="A11" s="127">
        <v>4</v>
      </c>
      <c r="B11" s="23" t="s">
        <v>21</v>
      </c>
      <c r="C11" s="155"/>
      <c r="D11" s="155"/>
    </row>
    <row r="12" spans="1:4" ht="12.75">
      <c r="A12" s="157">
        <v>5</v>
      </c>
      <c r="B12" s="158" t="s">
        <v>461</v>
      </c>
      <c r="C12" s="159">
        <f>C13+C14+C15+C16+C17+C18+C19</f>
        <v>0</v>
      </c>
      <c r="D12" s="159">
        <f>D13+D14+D15+D16+D17+D18+D19</f>
        <v>0</v>
      </c>
    </row>
    <row r="13" spans="1:4" ht="12.75">
      <c r="A13" s="128"/>
      <c r="B13" s="174" t="s">
        <v>252</v>
      </c>
      <c r="C13" s="155"/>
      <c r="D13" s="155"/>
    </row>
    <row r="14" spans="1:4" ht="12.75">
      <c r="A14" s="128"/>
      <c r="B14" s="174" t="s">
        <v>332</v>
      </c>
      <c r="C14" s="155"/>
      <c r="D14" s="155"/>
    </row>
    <row r="15" spans="1:4" ht="12.75">
      <c r="A15" s="128"/>
      <c r="B15" s="174" t="s">
        <v>333</v>
      </c>
      <c r="C15" s="155"/>
      <c r="D15" s="155"/>
    </row>
    <row r="16" spans="1:4" ht="12.75">
      <c r="A16" s="128"/>
      <c r="B16" s="175" t="s">
        <v>369</v>
      </c>
      <c r="C16" s="155"/>
      <c r="D16" s="155"/>
    </row>
    <row r="17" spans="1:4" ht="12.75">
      <c r="A17" s="128"/>
      <c r="B17" s="174" t="s">
        <v>385</v>
      </c>
      <c r="C17" s="155"/>
      <c r="D17" s="155"/>
    </row>
    <row r="18" spans="1:4" ht="12.75">
      <c r="A18" s="128"/>
      <c r="B18" s="176" t="s">
        <v>370</v>
      </c>
      <c r="C18" s="155"/>
      <c r="D18" s="155"/>
    </row>
    <row r="19" spans="1:4" ht="12.75">
      <c r="A19" s="128"/>
      <c r="B19" s="176" t="s">
        <v>386</v>
      </c>
      <c r="C19" s="155"/>
      <c r="D19" s="155"/>
    </row>
    <row r="20" spans="1:4" ht="12.75">
      <c r="A20" s="159">
        <v>6</v>
      </c>
      <c r="B20" s="158" t="s">
        <v>202</v>
      </c>
      <c r="C20" s="160">
        <f>C21+C22+C23+C24+C25+C26+C27</f>
        <v>0</v>
      </c>
      <c r="D20" s="160">
        <f>D21+D22+D23+D24+D25+D26+D27</f>
        <v>0</v>
      </c>
    </row>
    <row r="21" spans="1:4" ht="12.75">
      <c r="A21" s="28"/>
      <c r="B21" s="174" t="s">
        <v>252</v>
      </c>
      <c r="C21" s="155"/>
      <c r="D21" s="155"/>
    </row>
    <row r="22" spans="1:4" ht="12.75">
      <c r="A22" s="28"/>
      <c r="B22" s="174" t="s">
        <v>332</v>
      </c>
      <c r="C22" s="155"/>
      <c r="D22" s="155"/>
    </row>
    <row r="23" spans="1:4" ht="12.75">
      <c r="A23" s="28"/>
      <c r="B23" s="174" t="s">
        <v>333</v>
      </c>
      <c r="C23" s="155"/>
      <c r="D23" s="155"/>
    </row>
    <row r="24" spans="1:4" ht="12.75">
      <c r="A24" s="28"/>
      <c r="B24" s="175" t="s">
        <v>369</v>
      </c>
      <c r="C24" s="155"/>
      <c r="D24" s="155"/>
    </row>
    <row r="25" spans="1:4" ht="12.75">
      <c r="A25" s="28"/>
      <c r="B25" s="174" t="s">
        <v>385</v>
      </c>
      <c r="C25" s="155"/>
      <c r="D25" s="155"/>
    </row>
    <row r="26" spans="1:4" ht="12.75">
      <c r="A26" s="28"/>
      <c r="B26" s="176" t="s">
        <v>370</v>
      </c>
      <c r="C26" s="155"/>
      <c r="D26" s="155"/>
    </row>
    <row r="27" spans="1:4" ht="12.75">
      <c r="A27" s="28"/>
      <c r="B27" s="176" t="s">
        <v>386</v>
      </c>
      <c r="C27" s="155"/>
      <c r="D27" s="155"/>
    </row>
    <row r="28" spans="1:4" ht="12.75">
      <c r="A28" s="28">
        <v>7</v>
      </c>
      <c r="B28" s="23" t="s">
        <v>30</v>
      </c>
      <c r="C28" s="155"/>
      <c r="D28" s="155"/>
    </row>
    <row r="29" spans="1:4" ht="12.75">
      <c r="A29" s="161">
        <v>8</v>
      </c>
      <c r="B29" s="162" t="s">
        <v>398</v>
      </c>
      <c r="C29" s="163">
        <f>C12+C20-C28</f>
        <v>0</v>
      </c>
      <c r="D29" s="163">
        <f>D12+D20-D28</f>
        <v>0</v>
      </c>
    </row>
    <row r="30" spans="1:4" ht="12.75">
      <c r="A30" s="128">
        <v>9</v>
      </c>
      <c r="B30" s="23" t="s">
        <v>31</v>
      </c>
      <c r="C30" s="156"/>
      <c r="D30" s="156"/>
    </row>
    <row r="31" spans="1:5" s="66" customFormat="1" ht="15">
      <c r="A31" s="177">
        <v>10</v>
      </c>
      <c r="B31" s="178" t="s">
        <v>309</v>
      </c>
      <c r="C31" s="179">
        <f>C32+C33</f>
        <v>0</v>
      </c>
      <c r="D31" s="179">
        <f>D32+D33</f>
        <v>0</v>
      </c>
      <c r="E31" s="180"/>
    </row>
    <row r="32" spans="1:5" s="66" customFormat="1" ht="15">
      <c r="A32" s="181"/>
      <c r="B32" s="182" t="s">
        <v>307</v>
      </c>
      <c r="C32" s="183"/>
      <c r="D32" s="183"/>
      <c r="E32" s="180"/>
    </row>
    <row r="33" spans="1:5" s="66" customFormat="1" ht="15">
      <c r="A33" s="181"/>
      <c r="B33" s="182" t="s">
        <v>308</v>
      </c>
      <c r="C33" s="183"/>
      <c r="D33" s="183"/>
      <c r="E33" s="180"/>
    </row>
    <row r="34" spans="1:4" ht="12.75">
      <c r="A34" s="127">
        <v>11</v>
      </c>
      <c r="B34" s="23" t="s">
        <v>22</v>
      </c>
      <c r="C34" s="183"/>
      <c r="D34" s="183"/>
    </row>
    <row r="35" spans="1:4" ht="12.75">
      <c r="A35" s="157">
        <v>12</v>
      </c>
      <c r="B35" s="158" t="s">
        <v>245</v>
      </c>
      <c r="C35" s="159">
        <f>C36+C37</f>
        <v>0</v>
      </c>
      <c r="D35" s="159">
        <f>D36+D37</f>
        <v>0</v>
      </c>
    </row>
    <row r="36" spans="1:4" ht="25.5">
      <c r="A36" s="29"/>
      <c r="B36" s="23" t="s">
        <v>387</v>
      </c>
      <c r="C36" s="156"/>
      <c r="D36" s="156"/>
    </row>
    <row r="37" spans="1:4" ht="25.5">
      <c r="A37" s="129"/>
      <c r="B37" s="23" t="s">
        <v>388</v>
      </c>
      <c r="C37" s="156"/>
      <c r="D37" s="156"/>
    </row>
    <row r="38" spans="1:4" ht="12.75">
      <c r="A38" s="28">
        <v>13</v>
      </c>
      <c r="B38" s="23" t="s">
        <v>32</v>
      </c>
      <c r="C38" s="156"/>
      <c r="D38" s="156"/>
    </row>
    <row r="39" spans="1:4" ht="18" customHeight="1">
      <c r="A39" s="153">
        <v>14</v>
      </c>
      <c r="B39" s="154" t="s">
        <v>33</v>
      </c>
      <c r="C39" s="164">
        <f>C5+C6+C7+C11+C29+C30+C31+C34+C35+C38</f>
        <v>0</v>
      </c>
      <c r="D39" s="164">
        <f>D5+D6+D7+D11+D29+D30+D31+D34+D35+D38</f>
        <v>0</v>
      </c>
    </row>
    <row r="40" spans="1:4" ht="12.75">
      <c r="A40" s="25"/>
      <c r="B40" s="30"/>
      <c r="C40" s="25"/>
      <c r="D40" s="25"/>
    </row>
    <row r="42" spans="2:3" ht="12.75">
      <c r="B42" s="22" t="s">
        <v>200</v>
      </c>
      <c r="C42" s="22" t="s">
        <v>194</v>
      </c>
    </row>
    <row r="43" spans="3:6" ht="12.75">
      <c r="C43" s="22" t="s">
        <v>196</v>
      </c>
      <c r="D43" s="25" t="s">
        <v>197</v>
      </c>
      <c r="E43" s="25"/>
      <c r="F43" s="25"/>
    </row>
    <row r="44" spans="5:6" ht="12.75">
      <c r="E44" s="25"/>
      <c r="F44" s="25"/>
    </row>
    <row r="45" spans="2:3" ht="12.75">
      <c r="B45" s="22" t="s">
        <v>201</v>
      </c>
      <c r="C45" s="22" t="s">
        <v>194</v>
      </c>
    </row>
    <row r="46" spans="3:6" ht="12.75">
      <c r="C46" s="22" t="s">
        <v>196</v>
      </c>
      <c r="D46" s="25" t="s">
        <v>197</v>
      </c>
      <c r="E46" s="25"/>
      <c r="F46" s="25"/>
    </row>
    <row r="47" ht="12.75">
      <c r="C47" s="22" t="s">
        <v>198</v>
      </c>
    </row>
  </sheetData>
  <sheetProtection password="C7AC" sheet="1"/>
  <dataValidations count="1">
    <dataValidation operator="greaterThanOrEqual" allowBlank="1" showInputMessage="1" showErrorMessage="1" sqref="E31:F33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="85" zoomScaleSheetLayoutView="85" zoomScalePageLayoutView="0" workbookViewId="0" topLeftCell="A4">
      <selection activeCell="N69" sqref="N69"/>
    </sheetView>
  </sheetViews>
  <sheetFormatPr defaultColWidth="9.140625" defaultRowHeight="15"/>
  <cols>
    <col min="1" max="1" width="3.140625" style="38" customWidth="1"/>
    <col min="2" max="2" width="3.00390625" style="38" bestFit="1" customWidth="1"/>
    <col min="3" max="3" width="25.140625" style="38" customWidth="1"/>
    <col min="4" max="4" width="12.140625" style="38" customWidth="1"/>
    <col min="5" max="5" width="15.57421875" style="38" customWidth="1"/>
    <col min="6" max="6" width="13.421875" style="38" customWidth="1"/>
    <col min="7" max="7" width="12.140625" style="38" customWidth="1"/>
    <col min="8" max="16384" width="9.140625" style="38" customWidth="1"/>
  </cols>
  <sheetData>
    <row r="1" spans="1:13" ht="12.7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.75">
      <c r="A2" s="95"/>
      <c r="B2" s="95"/>
      <c r="C2" s="498" t="s">
        <v>279</v>
      </c>
      <c r="D2" s="498"/>
      <c r="E2" s="498"/>
      <c r="F2" s="95"/>
      <c r="G2" s="95"/>
      <c r="H2" s="95"/>
      <c r="I2" s="95"/>
      <c r="J2" s="95"/>
      <c r="K2" s="95"/>
      <c r="L2" s="95"/>
      <c r="M2" s="95"/>
    </row>
    <row r="3" spans="2:7" ht="51.75" customHeight="1">
      <c r="B3" s="52"/>
      <c r="C3" s="499" t="s">
        <v>3</v>
      </c>
      <c r="D3" s="499"/>
      <c r="E3" s="499"/>
      <c r="F3" s="499"/>
      <c r="G3" s="499"/>
    </row>
    <row r="4" spans="2:7" ht="73.5" customHeight="1">
      <c r="B4" s="298" t="s">
        <v>19</v>
      </c>
      <c r="C4" s="285" t="s">
        <v>168</v>
      </c>
      <c r="D4" s="299" t="s">
        <v>167</v>
      </c>
      <c r="E4" s="285" t="s">
        <v>166</v>
      </c>
      <c r="F4" s="282" t="s">
        <v>4</v>
      </c>
      <c r="G4" s="285" t="s">
        <v>224</v>
      </c>
    </row>
    <row r="5" spans="2:7" ht="12.75">
      <c r="B5" s="297">
        <v>1</v>
      </c>
      <c r="C5" s="81">
        <v>2</v>
      </c>
      <c r="D5" s="55">
        <v>3</v>
      </c>
      <c r="E5" s="81">
        <v>4</v>
      </c>
      <c r="F5" s="82">
        <v>5</v>
      </c>
      <c r="G5" s="55">
        <v>6</v>
      </c>
    </row>
    <row r="6" spans="2:7" ht="12.75">
      <c r="B6" s="56">
        <v>1</v>
      </c>
      <c r="C6" s="300"/>
      <c r="D6" s="300"/>
      <c r="E6" s="300"/>
      <c r="F6" s="300"/>
      <c r="G6" s="300"/>
    </row>
    <row r="7" spans="2:7" ht="12.75">
      <c r="B7" s="80">
        <f>B6+1</f>
        <v>2</v>
      </c>
      <c r="C7" s="300"/>
      <c r="D7" s="300"/>
      <c r="E7" s="300"/>
      <c r="F7" s="300"/>
      <c r="G7" s="300"/>
    </row>
    <row r="8" spans="2:7" ht="12.75">
      <c r="B8" s="80">
        <f aca="true" t="shared" si="0" ref="B8:B35">B7+1</f>
        <v>3</v>
      </c>
      <c r="C8" s="300"/>
      <c r="D8" s="300"/>
      <c r="E8" s="300"/>
      <c r="F8" s="300"/>
      <c r="G8" s="300"/>
    </row>
    <row r="9" spans="2:7" ht="12.75">
      <c r="B9" s="80">
        <f t="shared" si="0"/>
        <v>4</v>
      </c>
      <c r="C9" s="300"/>
      <c r="D9" s="300"/>
      <c r="E9" s="300"/>
      <c r="F9" s="300"/>
      <c r="G9" s="300"/>
    </row>
    <row r="10" spans="2:7" ht="12.75">
      <c r="B10" s="80">
        <f t="shared" si="0"/>
        <v>5</v>
      </c>
      <c r="C10" s="300"/>
      <c r="D10" s="300"/>
      <c r="E10" s="300"/>
      <c r="F10" s="300"/>
      <c r="G10" s="300"/>
    </row>
    <row r="11" spans="2:7" ht="12.75">
      <c r="B11" s="80">
        <f t="shared" si="0"/>
        <v>6</v>
      </c>
      <c r="C11" s="300"/>
      <c r="D11" s="300"/>
      <c r="E11" s="300"/>
      <c r="F11" s="300"/>
      <c r="G11" s="300"/>
    </row>
    <row r="12" spans="2:7" ht="12.75">
      <c r="B12" s="80">
        <f t="shared" si="0"/>
        <v>7</v>
      </c>
      <c r="C12" s="300"/>
      <c r="D12" s="300"/>
      <c r="E12" s="300"/>
      <c r="F12" s="300"/>
      <c r="G12" s="300"/>
    </row>
    <row r="13" spans="2:7" ht="12.75">
      <c r="B13" s="80">
        <f t="shared" si="0"/>
        <v>8</v>
      </c>
      <c r="C13" s="300"/>
      <c r="D13" s="300"/>
      <c r="E13" s="300"/>
      <c r="F13" s="300"/>
      <c r="G13" s="300"/>
    </row>
    <row r="14" spans="2:7" ht="12.75">
      <c r="B14" s="80">
        <f t="shared" si="0"/>
        <v>9</v>
      </c>
      <c r="C14" s="300"/>
      <c r="D14" s="300"/>
      <c r="E14" s="300"/>
      <c r="F14" s="300"/>
      <c r="G14" s="300"/>
    </row>
    <row r="15" spans="2:7" ht="12.75">
      <c r="B15" s="80">
        <f t="shared" si="0"/>
        <v>10</v>
      </c>
      <c r="C15" s="300"/>
      <c r="D15" s="300"/>
      <c r="E15" s="300"/>
      <c r="F15" s="300"/>
      <c r="G15" s="300"/>
    </row>
    <row r="16" spans="2:7" ht="12.75">
      <c r="B16" s="80">
        <f t="shared" si="0"/>
        <v>11</v>
      </c>
      <c r="C16" s="300"/>
      <c r="D16" s="300"/>
      <c r="E16" s="300"/>
      <c r="F16" s="300"/>
      <c r="G16" s="300"/>
    </row>
    <row r="17" spans="2:7" ht="12.75">
      <c r="B17" s="80">
        <f t="shared" si="0"/>
        <v>12</v>
      </c>
      <c r="C17" s="300"/>
      <c r="D17" s="300"/>
      <c r="E17" s="300"/>
      <c r="F17" s="300"/>
      <c r="G17" s="300"/>
    </row>
    <row r="18" spans="2:7" ht="12.75">
      <c r="B18" s="80">
        <f t="shared" si="0"/>
        <v>13</v>
      </c>
      <c r="C18" s="300"/>
      <c r="D18" s="300"/>
      <c r="E18" s="300"/>
      <c r="F18" s="300"/>
      <c r="G18" s="300"/>
    </row>
    <row r="19" spans="2:7" ht="12.75">
      <c r="B19" s="80">
        <f t="shared" si="0"/>
        <v>14</v>
      </c>
      <c r="C19" s="300"/>
      <c r="D19" s="300"/>
      <c r="E19" s="300"/>
      <c r="F19" s="300"/>
      <c r="G19" s="300"/>
    </row>
    <row r="20" spans="2:7" ht="12.75">
      <c r="B20" s="80">
        <f t="shared" si="0"/>
        <v>15</v>
      </c>
      <c r="C20" s="300"/>
      <c r="D20" s="300"/>
      <c r="E20" s="300"/>
      <c r="F20" s="300"/>
      <c r="G20" s="300"/>
    </row>
    <row r="21" spans="2:7" ht="12.75">
      <c r="B21" s="80">
        <f t="shared" si="0"/>
        <v>16</v>
      </c>
      <c r="C21" s="300"/>
      <c r="D21" s="300"/>
      <c r="E21" s="300"/>
      <c r="F21" s="300"/>
      <c r="G21" s="300"/>
    </row>
    <row r="22" spans="2:7" ht="12.75">
      <c r="B22" s="80">
        <f t="shared" si="0"/>
        <v>17</v>
      </c>
      <c r="C22" s="300"/>
      <c r="D22" s="300"/>
      <c r="E22" s="300"/>
      <c r="F22" s="300"/>
      <c r="G22" s="300"/>
    </row>
    <row r="23" spans="2:7" ht="12.75">
      <c r="B23" s="80">
        <f t="shared" si="0"/>
        <v>18</v>
      </c>
      <c r="C23" s="300"/>
      <c r="D23" s="300"/>
      <c r="E23" s="300"/>
      <c r="F23" s="300"/>
      <c r="G23" s="300"/>
    </row>
    <row r="24" spans="2:7" ht="12.75">
      <c r="B24" s="80">
        <f t="shared" si="0"/>
        <v>19</v>
      </c>
      <c r="C24" s="300"/>
      <c r="D24" s="300"/>
      <c r="E24" s="300"/>
      <c r="F24" s="300"/>
      <c r="G24" s="300"/>
    </row>
    <row r="25" spans="2:7" ht="12.75">
      <c r="B25" s="80">
        <f t="shared" si="0"/>
        <v>20</v>
      </c>
      <c r="C25" s="300"/>
      <c r="D25" s="300"/>
      <c r="E25" s="300"/>
      <c r="F25" s="300"/>
      <c r="G25" s="300"/>
    </row>
    <row r="26" spans="2:7" ht="12.75">
      <c r="B26" s="80">
        <f t="shared" si="0"/>
        <v>21</v>
      </c>
      <c r="C26" s="300"/>
      <c r="D26" s="300"/>
      <c r="E26" s="300"/>
      <c r="F26" s="300"/>
      <c r="G26" s="300"/>
    </row>
    <row r="27" spans="2:7" ht="12.75">
      <c r="B27" s="80">
        <f t="shared" si="0"/>
        <v>22</v>
      </c>
      <c r="C27" s="300"/>
      <c r="D27" s="300"/>
      <c r="E27" s="300"/>
      <c r="F27" s="300"/>
      <c r="G27" s="300"/>
    </row>
    <row r="28" spans="2:7" ht="12.75">
      <c r="B28" s="80">
        <f t="shared" si="0"/>
        <v>23</v>
      </c>
      <c r="C28" s="300"/>
      <c r="D28" s="300"/>
      <c r="E28" s="300"/>
      <c r="F28" s="300"/>
      <c r="G28" s="300"/>
    </row>
    <row r="29" spans="2:7" ht="12.75">
      <c r="B29" s="80">
        <f t="shared" si="0"/>
        <v>24</v>
      </c>
      <c r="C29" s="300"/>
      <c r="D29" s="300"/>
      <c r="E29" s="300"/>
      <c r="F29" s="300"/>
      <c r="G29" s="300"/>
    </row>
    <row r="30" spans="2:7" ht="12.75">
      <c r="B30" s="80">
        <f t="shared" si="0"/>
        <v>25</v>
      </c>
      <c r="C30" s="300"/>
      <c r="D30" s="300"/>
      <c r="E30" s="300"/>
      <c r="F30" s="300"/>
      <c r="G30" s="300"/>
    </row>
    <row r="31" spans="2:7" ht="12.75">
      <c r="B31" s="80">
        <f t="shared" si="0"/>
        <v>26</v>
      </c>
      <c r="C31" s="300"/>
      <c r="D31" s="300"/>
      <c r="E31" s="300"/>
      <c r="F31" s="300"/>
      <c r="G31" s="300"/>
    </row>
    <row r="32" spans="2:7" ht="12.75">
      <c r="B32" s="80">
        <f t="shared" si="0"/>
        <v>27</v>
      </c>
      <c r="C32" s="300"/>
      <c r="D32" s="300"/>
      <c r="E32" s="300"/>
      <c r="F32" s="300"/>
      <c r="G32" s="300"/>
    </row>
    <row r="33" spans="2:7" ht="12.75">
      <c r="B33" s="80">
        <f t="shared" si="0"/>
        <v>28</v>
      </c>
      <c r="C33" s="300"/>
      <c r="D33" s="300"/>
      <c r="E33" s="300"/>
      <c r="F33" s="300"/>
      <c r="G33" s="300"/>
    </row>
    <row r="34" spans="2:7" ht="12.75">
      <c r="B34" s="80">
        <f t="shared" si="0"/>
        <v>29</v>
      </c>
      <c r="C34" s="300"/>
      <c r="D34" s="300"/>
      <c r="E34" s="300"/>
      <c r="F34" s="300"/>
      <c r="G34" s="300"/>
    </row>
    <row r="35" spans="2:7" ht="12.75">
      <c r="B35" s="80">
        <f t="shared" si="0"/>
        <v>30</v>
      </c>
      <c r="C35" s="300"/>
      <c r="D35" s="300"/>
      <c r="E35" s="300"/>
      <c r="F35" s="300"/>
      <c r="G35" s="300"/>
    </row>
    <row r="38" ht="12.75">
      <c r="C38" s="38" t="s">
        <v>200</v>
      </c>
    </row>
    <row r="39" spans="5:6" ht="12.75">
      <c r="E39" s="38" t="s">
        <v>194</v>
      </c>
      <c r="F39" s="38" t="s">
        <v>195</v>
      </c>
    </row>
    <row r="40" spans="5:6" ht="12.75">
      <c r="E40" s="38" t="s">
        <v>196</v>
      </c>
      <c r="F40" s="38" t="s">
        <v>197</v>
      </c>
    </row>
    <row r="41" ht="12.75">
      <c r="C41" s="38" t="s">
        <v>201</v>
      </c>
    </row>
    <row r="42" spans="5:6" ht="12.75">
      <c r="E42" s="38" t="s">
        <v>194</v>
      </c>
      <c r="F42" s="38" t="s">
        <v>195</v>
      </c>
    </row>
    <row r="43" spans="4:6" ht="12.75">
      <c r="D43" s="38" t="s">
        <v>198</v>
      </c>
      <c r="E43" s="38" t="s">
        <v>196</v>
      </c>
      <c r="F43" s="38" t="s">
        <v>197</v>
      </c>
    </row>
  </sheetData>
  <sheetProtection password="C7AC" sheet="1"/>
  <mergeCells count="2">
    <mergeCell ref="C2:E2"/>
    <mergeCell ref="C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="70" zoomScaleSheetLayoutView="70" zoomScalePageLayoutView="0" workbookViewId="0" topLeftCell="A1">
      <selection activeCell="C10" sqref="C10"/>
    </sheetView>
  </sheetViews>
  <sheetFormatPr defaultColWidth="9.140625" defaultRowHeight="15"/>
  <cols>
    <col min="1" max="1" width="3.00390625" style="66" bestFit="1" customWidth="1"/>
    <col min="2" max="2" width="25.140625" style="66" customWidth="1"/>
    <col min="3" max="3" width="21.28125" style="66" customWidth="1"/>
    <col min="4" max="4" width="15.140625" style="66" bestFit="1" customWidth="1"/>
    <col min="5" max="5" width="22.421875" style="66" bestFit="1" customWidth="1"/>
    <col min="6" max="6" width="22.8515625" style="66" bestFit="1" customWidth="1"/>
    <col min="7" max="7" width="15.140625" style="66" bestFit="1" customWidth="1"/>
    <col min="8" max="10" width="15.140625" style="66" customWidth="1"/>
    <col min="11" max="11" width="20.421875" style="66" customWidth="1"/>
    <col min="12" max="12" width="13.57421875" style="66" customWidth="1"/>
    <col min="13" max="16384" width="9.140625" style="66" customWidth="1"/>
  </cols>
  <sheetData>
    <row r="1" spans="2:15" ht="15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4" ht="15.75">
      <c r="A2" s="85"/>
      <c r="B2" s="489" t="s">
        <v>279</v>
      </c>
      <c r="C2" s="489"/>
      <c r="D2" s="489"/>
    </row>
    <row r="3" spans="1:11" ht="15">
      <c r="A3" s="86"/>
      <c r="B3" s="500" t="s">
        <v>5</v>
      </c>
      <c r="C3" s="500"/>
      <c r="D3" s="500"/>
      <c r="E3" s="500"/>
      <c r="F3" s="87"/>
      <c r="G3" s="87"/>
      <c r="H3" s="87"/>
      <c r="I3" s="87"/>
      <c r="J3" s="87"/>
      <c r="K3" s="87"/>
    </row>
    <row r="4" spans="1:11" ht="15">
      <c r="A4" s="86"/>
      <c r="B4" s="301"/>
      <c r="C4" s="301"/>
      <c r="D4" s="301"/>
      <c r="E4" s="301"/>
      <c r="F4" s="87"/>
      <c r="G4" s="87"/>
      <c r="H4" s="87"/>
      <c r="I4" s="87"/>
      <c r="J4" s="87"/>
      <c r="K4" s="87"/>
    </row>
    <row r="5" spans="1:12" s="344" customFormat="1" ht="91.5" customHeight="1">
      <c r="A5" s="263" t="s">
        <v>19</v>
      </c>
      <c r="B5" s="263" t="s">
        <v>165</v>
      </c>
      <c r="C5" s="263" t="s">
        <v>192</v>
      </c>
      <c r="D5" s="263" t="s">
        <v>164</v>
      </c>
      <c r="E5" s="263" t="s">
        <v>220</v>
      </c>
      <c r="F5" s="263" t="s">
        <v>221</v>
      </c>
      <c r="G5" s="263" t="s">
        <v>163</v>
      </c>
      <c r="H5" s="263" t="s">
        <v>283</v>
      </c>
      <c r="I5" s="263" t="s">
        <v>368</v>
      </c>
      <c r="J5" s="263" t="s">
        <v>290</v>
      </c>
      <c r="K5" s="263" t="s">
        <v>452</v>
      </c>
      <c r="L5" s="399" t="s">
        <v>458</v>
      </c>
    </row>
    <row r="6" spans="1:12" s="386" customFormat="1" ht="15">
      <c r="A6" s="383">
        <v>1</v>
      </c>
      <c r="B6" s="384">
        <v>2</v>
      </c>
      <c r="C6" s="383">
        <v>3</v>
      </c>
      <c r="D6" s="383">
        <v>4</v>
      </c>
      <c r="E6" s="383">
        <v>5</v>
      </c>
      <c r="F6" s="383">
        <v>6</v>
      </c>
      <c r="G6" s="383">
        <v>7</v>
      </c>
      <c r="H6" s="383">
        <v>8</v>
      </c>
      <c r="I6" s="383">
        <v>9</v>
      </c>
      <c r="J6" s="383">
        <v>10</v>
      </c>
      <c r="K6" s="383">
        <v>11</v>
      </c>
      <c r="L6" s="385">
        <v>12</v>
      </c>
    </row>
    <row r="7" spans="1:12" ht="38.25">
      <c r="A7" s="88">
        <v>1</v>
      </c>
      <c r="B7" s="11" t="s">
        <v>219</v>
      </c>
      <c r="C7" s="302"/>
      <c r="D7" s="303"/>
      <c r="E7" s="302"/>
      <c r="F7" s="303"/>
      <c r="G7" s="302"/>
      <c r="H7" s="302"/>
      <c r="I7" s="302"/>
      <c r="J7" s="302"/>
      <c r="K7" s="303"/>
      <c r="L7" s="400"/>
    </row>
    <row r="8" spans="1:12" ht="25.5">
      <c r="A8" s="89">
        <v>2</v>
      </c>
      <c r="B8" s="11" t="s">
        <v>162</v>
      </c>
      <c r="C8" s="302"/>
      <c r="D8" s="303"/>
      <c r="E8" s="302"/>
      <c r="F8" s="303"/>
      <c r="G8" s="302"/>
      <c r="H8" s="302"/>
      <c r="I8" s="302"/>
      <c r="J8" s="302"/>
      <c r="K8" s="303"/>
      <c r="L8" s="400"/>
    </row>
    <row r="9" spans="1:12" ht="25.5">
      <c r="A9" s="90">
        <v>3</v>
      </c>
      <c r="B9" s="11" t="s">
        <v>298</v>
      </c>
      <c r="C9" s="302"/>
      <c r="D9" s="303"/>
      <c r="E9" s="302"/>
      <c r="F9" s="303"/>
      <c r="G9" s="302"/>
      <c r="H9" s="302"/>
      <c r="I9" s="302"/>
      <c r="J9" s="302"/>
      <c r="K9" s="303"/>
      <c r="L9" s="400"/>
    </row>
    <row r="10" spans="1:12" ht="26.25">
      <c r="A10" s="90"/>
      <c r="B10" s="304" t="s">
        <v>305</v>
      </c>
      <c r="C10" s="302"/>
      <c r="D10" s="303"/>
      <c r="E10" s="302"/>
      <c r="F10" s="303"/>
      <c r="G10" s="302"/>
      <c r="H10" s="302"/>
      <c r="I10" s="302"/>
      <c r="J10" s="302"/>
      <c r="K10" s="303"/>
      <c r="L10" s="400"/>
    </row>
    <row r="11" spans="1:12" ht="26.25">
      <c r="A11" s="90"/>
      <c r="B11" s="304" t="s">
        <v>306</v>
      </c>
      <c r="C11" s="302"/>
      <c r="D11" s="303"/>
      <c r="E11" s="302"/>
      <c r="F11" s="303"/>
      <c r="G11" s="302"/>
      <c r="H11" s="302"/>
      <c r="I11" s="302"/>
      <c r="J11" s="302"/>
      <c r="K11" s="303"/>
      <c r="L11" s="400"/>
    </row>
    <row r="12" spans="1:11" ht="15">
      <c r="A12" s="131"/>
      <c r="B12" s="305"/>
      <c r="C12" s="131"/>
      <c r="D12" s="131"/>
      <c r="E12" s="131"/>
      <c r="F12" s="131"/>
      <c r="G12" s="131"/>
      <c r="H12" s="131"/>
      <c r="I12" s="131"/>
      <c r="J12" s="131"/>
      <c r="K12" s="131"/>
    </row>
    <row r="13" s="4" customFormat="1" ht="15">
      <c r="B13" s="4" t="s">
        <v>200</v>
      </c>
    </row>
    <row r="14" spans="4:5" s="4" customFormat="1" ht="15">
      <c r="D14" s="4" t="s">
        <v>194</v>
      </c>
      <c r="E14" s="4" t="s">
        <v>195</v>
      </c>
    </row>
    <row r="15" spans="4:5" s="4" customFormat="1" ht="15">
      <c r="D15" s="4" t="s">
        <v>196</v>
      </c>
      <c r="E15" s="4" t="s">
        <v>197</v>
      </c>
    </row>
    <row r="16" s="4" customFormat="1" ht="15">
      <c r="B16" s="4" t="s">
        <v>201</v>
      </c>
    </row>
    <row r="17" spans="4:5" s="4" customFormat="1" ht="15">
      <c r="D17" s="4" t="s">
        <v>194</v>
      </c>
      <c r="E17" s="4" t="s">
        <v>195</v>
      </c>
    </row>
    <row r="18" spans="3:5" s="4" customFormat="1" ht="15">
      <c r="C18" s="4" t="s">
        <v>198</v>
      </c>
      <c r="D18" s="4" t="s">
        <v>196</v>
      </c>
      <c r="E18" s="4" t="s">
        <v>197</v>
      </c>
    </row>
    <row r="19" s="4" customFormat="1" ht="15"/>
  </sheetData>
  <sheetProtection password="C7AC" sheet="1"/>
  <mergeCells count="2">
    <mergeCell ref="B2:D2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zoomScalePageLayoutView="0" workbookViewId="0" topLeftCell="A1">
      <selection activeCell="F35" sqref="F35"/>
    </sheetView>
  </sheetViews>
  <sheetFormatPr defaultColWidth="9.140625" defaultRowHeight="15"/>
  <cols>
    <col min="1" max="1" width="3.00390625" style="22" bestFit="1" customWidth="1"/>
    <col min="2" max="2" width="28.140625" style="22" customWidth="1"/>
    <col min="3" max="3" width="15.28125" style="22" customWidth="1"/>
    <col min="4" max="5" width="11.28125" style="22" customWidth="1"/>
    <col min="6" max="6" width="11.00390625" style="22" customWidth="1"/>
    <col min="7" max="7" width="11.140625" style="22" customWidth="1"/>
    <col min="8" max="8" width="10.28125" style="22" customWidth="1"/>
    <col min="9" max="9" width="15.00390625" style="22" customWidth="1"/>
    <col min="10" max="16384" width="9.140625" style="22" customWidth="1"/>
  </cols>
  <sheetData>
    <row r="1" spans="2:14" ht="12.75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108"/>
      <c r="B2" s="501" t="s">
        <v>279</v>
      </c>
      <c r="C2" s="501"/>
      <c r="D2" s="501"/>
      <c r="E2" s="501"/>
      <c r="F2" s="501"/>
      <c r="G2" s="118"/>
      <c r="H2" s="118"/>
      <c r="I2" s="118"/>
      <c r="J2" s="118"/>
      <c r="K2" s="25"/>
      <c r="L2" s="25"/>
      <c r="M2" s="25"/>
      <c r="N2" s="25"/>
    </row>
    <row r="3" spans="1:10" ht="12.75">
      <c r="A3" s="108"/>
      <c r="B3" s="345" t="s">
        <v>453</v>
      </c>
      <c r="C3" s="108"/>
      <c r="D3" s="108"/>
      <c r="E3" s="108"/>
      <c r="F3" s="108"/>
      <c r="G3" s="108"/>
      <c r="H3" s="108"/>
      <c r="I3" s="108"/>
      <c r="J3" s="108"/>
    </row>
    <row r="5" spans="1:9" ht="41.25" customHeight="1">
      <c r="A5" s="306" t="s">
        <v>19</v>
      </c>
      <c r="B5" s="307" t="s">
        <v>0</v>
      </c>
      <c r="C5" s="308" t="s">
        <v>150</v>
      </c>
      <c r="D5" s="308" t="s">
        <v>278</v>
      </c>
      <c r="E5" s="308" t="s">
        <v>277</v>
      </c>
      <c r="F5" s="308" t="s">
        <v>289</v>
      </c>
      <c r="G5" s="308" t="s">
        <v>393</v>
      </c>
      <c r="H5" s="308" t="s">
        <v>290</v>
      </c>
      <c r="I5" s="308" t="s">
        <v>291</v>
      </c>
    </row>
    <row r="6" spans="1:9" ht="12.75">
      <c r="A6" s="115">
        <v>1</v>
      </c>
      <c r="B6" s="116">
        <v>2</v>
      </c>
      <c r="C6" s="115">
        <v>3</v>
      </c>
      <c r="D6" s="116">
        <v>4</v>
      </c>
      <c r="E6" s="115">
        <v>5</v>
      </c>
      <c r="F6" s="116">
        <v>6</v>
      </c>
      <c r="G6" s="115">
        <v>7</v>
      </c>
      <c r="H6" s="116">
        <v>8</v>
      </c>
      <c r="I6" s="115">
        <v>9</v>
      </c>
    </row>
    <row r="7" spans="1:9" ht="12.75">
      <c r="A7" s="117">
        <v>1</v>
      </c>
      <c r="B7" s="310"/>
      <c r="C7" s="309"/>
      <c r="D7" s="319"/>
      <c r="E7" s="319"/>
      <c r="F7" s="310"/>
      <c r="G7" s="309"/>
      <c r="H7" s="310"/>
      <c r="I7" s="309"/>
    </row>
    <row r="8" spans="1:9" ht="12.75">
      <c r="A8" s="117">
        <v>2</v>
      </c>
      <c r="B8" s="310"/>
      <c r="C8" s="309"/>
      <c r="D8" s="319"/>
      <c r="E8" s="319"/>
      <c r="F8" s="310"/>
      <c r="G8" s="309"/>
      <c r="H8" s="310"/>
      <c r="I8" s="309"/>
    </row>
    <row r="9" spans="1:9" ht="12.75">
      <c r="A9" s="117">
        <v>3</v>
      </c>
      <c r="B9" s="310"/>
      <c r="C9" s="309"/>
      <c r="D9" s="319"/>
      <c r="E9" s="319"/>
      <c r="F9" s="310"/>
      <c r="G9" s="309"/>
      <c r="H9" s="310"/>
      <c r="I9" s="309"/>
    </row>
    <row r="10" spans="1:9" ht="12.75">
      <c r="A10" s="117">
        <v>4</v>
      </c>
      <c r="B10" s="310"/>
      <c r="C10" s="309"/>
      <c r="D10" s="319"/>
      <c r="E10" s="319"/>
      <c r="F10" s="310"/>
      <c r="G10" s="309"/>
      <c r="H10" s="310"/>
      <c r="I10" s="309"/>
    </row>
    <row r="11" spans="1:9" ht="12.75">
      <c r="A11" s="117">
        <v>5</v>
      </c>
      <c r="B11" s="310"/>
      <c r="C11" s="309"/>
      <c r="D11" s="319"/>
      <c r="E11" s="319"/>
      <c r="F11" s="310"/>
      <c r="G11" s="309"/>
      <c r="H11" s="310"/>
      <c r="I11" s="309"/>
    </row>
    <row r="12" spans="1:9" ht="12.75">
      <c r="A12" s="117">
        <v>6</v>
      </c>
      <c r="B12" s="310"/>
      <c r="C12" s="309"/>
      <c r="D12" s="319"/>
      <c r="E12" s="319"/>
      <c r="F12" s="310"/>
      <c r="G12" s="309"/>
      <c r="H12" s="310"/>
      <c r="I12" s="309"/>
    </row>
    <row r="13" spans="1:9" ht="12.75">
      <c r="A13" s="117">
        <v>7</v>
      </c>
      <c r="B13" s="310"/>
      <c r="C13" s="309"/>
      <c r="D13" s="319"/>
      <c r="E13" s="319"/>
      <c r="F13" s="310"/>
      <c r="G13" s="309"/>
      <c r="H13" s="310"/>
      <c r="I13" s="309"/>
    </row>
    <row r="14" spans="1:9" ht="12.75">
      <c r="A14" s="117">
        <v>8</v>
      </c>
      <c r="B14" s="310"/>
      <c r="C14" s="309"/>
      <c r="D14" s="319"/>
      <c r="E14" s="319"/>
      <c r="F14" s="310"/>
      <c r="G14" s="309"/>
      <c r="H14" s="310"/>
      <c r="I14" s="309"/>
    </row>
    <row r="15" spans="1:9" ht="12.75">
      <c r="A15" s="117">
        <v>9</v>
      </c>
      <c r="B15" s="310"/>
      <c r="C15" s="309"/>
      <c r="D15" s="319"/>
      <c r="E15" s="319"/>
      <c r="F15" s="310"/>
      <c r="G15" s="309"/>
      <c r="H15" s="310"/>
      <c r="I15" s="309"/>
    </row>
    <row r="16" spans="1:9" ht="12.75">
      <c r="A16" s="117">
        <v>10</v>
      </c>
      <c r="B16" s="310"/>
      <c r="C16" s="309"/>
      <c r="D16" s="319"/>
      <c r="E16" s="319"/>
      <c r="F16" s="310"/>
      <c r="G16" s="309"/>
      <c r="H16" s="310"/>
      <c r="I16" s="309"/>
    </row>
    <row r="17" spans="1:9" ht="12.75">
      <c r="A17" s="117">
        <v>11</v>
      </c>
      <c r="B17" s="310"/>
      <c r="C17" s="309"/>
      <c r="D17" s="319"/>
      <c r="E17" s="319"/>
      <c r="F17" s="310"/>
      <c r="G17" s="309"/>
      <c r="H17" s="310"/>
      <c r="I17" s="309"/>
    </row>
    <row r="18" spans="1:9" ht="12.75">
      <c r="A18" s="117">
        <v>12</v>
      </c>
      <c r="B18" s="310"/>
      <c r="C18" s="309"/>
      <c r="D18" s="319"/>
      <c r="E18" s="319"/>
      <c r="F18" s="310"/>
      <c r="G18" s="309"/>
      <c r="H18" s="310"/>
      <c r="I18" s="309"/>
    </row>
    <row r="19" spans="1:9" ht="12.75">
      <c r="A19" s="117">
        <v>13</v>
      </c>
      <c r="B19" s="310"/>
      <c r="C19" s="309"/>
      <c r="D19" s="319"/>
      <c r="E19" s="319"/>
      <c r="F19" s="310"/>
      <c r="G19" s="309"/>
      <c r="H19" s="310"/>
      <c r="I19" s="309"/>
    </row>
    <row r="20" spans="1:9" ht="12.75">
      <c r="A20" s="117">
        <v>14</v>
      </c>
      <c r="B20" s="310"/>
      <c r="C20" s="309"/>
      <c r="D20" s="319"/>
      <c r="E20" s="319"/>
      <c r="F20" s="310"/>
      <c r="G20" s="309"/>
      <c r="H20" s="310"/>
      <c r="I20" s="309"/>
    </row>
    <row r="21" spans="1:9" ht="12.75">
      <c r="A21" s="117">
        <v>15</v>
      </c>
      <c r="B21" s="310"/>
      <c r="C21" s="309"/>
      <c r="D21" s="319"/>
      <c r="E21" s="319"/>
      <c r="F21" s="310"/>
      <c r="G21" s="309"/>
      <c r="H21" s="310"/>
      <c r="I21" s="309"/>
    </row>
    <row r="22" spans="1:9" ht="12.75">
      <c r="A22" s="117">
        <v>16</v>
      </c>
      <c r="B22" s="310"/>
      <c r="C22" s="309"/>
      <c r="D22" s="319"/>
      <c r="E22" s="319"/>
      <c r="F22" s="310"/>
      <c r="G22" s="309"/>
      <c r="H22" s="310"/>
      <c r="I22" s="309"/>
    </row>
    <row r="23" spans="1:9" ht="12.75">
      <c r="A23" s="117">
        <v>17</v>
      </c>
      <c r="B23" s="310"/>
      <c r="C23" s="309"/>
      <c r="D23" s="319"/>
      <c r="E23" s="319"/>
      <c r="F23" s="310"/>
      <c r="G23" s="309"/>
      <c r="H23" s="310"/>
      <c r="I23" s="309"/>
    </row>
    <row r="24" spans="1:9" ht="12.75">
      <c r="A24" s="117">
        <v>18</v>
      </c>
      <c r="B24" s="310"/>
      <c r="C24" s="309"/>
      <c r="D24" s="319"/>
      <c r="E24" s="319"/>
      <c r="F24" s="310"/>
      <c r="G24" s="309"/>
      <c r="H24" s="310"/>
      <c r="I24" s="309"/>
    </row>
    <row r="25" spans="1:9" ht="12.75">
      <c r="A25" s="117">
        <v>19</v>
      </c>
      <c r="B25" s="310"/>
      <c r="C25" s="309"/>
      <c r="D25" s="319"/>
      <c r="E25" s="319"/>
      <c r="F25" s="310"/>
      <c r="G25" s="309"/>
      <c r="H25" s="310"/>
      <c r="I25" s="309"/>
    </row>
    <row r="26" spans="1:9" ht="12.75">
      <c r="A26" s="117">
        <v>20</v>
      </c>
      <c r="B26" s="310"/>
      <c r="C26" s="309"/>
      <c r="D26" s="319"/>
      <c r="E26" s="319"/>
      <c r="F26" s="310"/>
      <c r="G26" s="309"/>
      <c r="H26" s="310"/>
      <c r="I26" s="309"/>
    </row>
    <row r="27" spans="1:9" ht="12.75">
      <c r="A27" s="502" t="s">
        <v>177</v>
      </c>
      <c r="B27" s="503"/>
      <c r="C27" s="311"/>
      <c r="D27" s="311"/>
      <c r="E27" s="311"/>
      <c r="F27" s="311"/>
      <c r="G27" s="312"/>
      <c r="H27" s="312"/>
      <c r="I27" s="312"/>
    </row>
    <row r="29" spans="2:5" ht="15">
      <c r="B29" s="43" t="s">
        <v>200</v>
      </c>
      <c r="C29" s="43"/>
      <c r="D29" s="43"/>
      <c r="E29" s="43"/>
    </row>
    <row r="30" spans="2:5" ht="15">
      <c r="B30" s="43"/>
      <c r="C30" s="43"/>
      <c r="D30" s="43" t="s">
        <v>194</v>
      </c>
      <c r="E30" s="43" t="s">
        <v>195</v>
      </c>
    </row>
    <row r="31" spans="2:5" ht="15">
      <c r="B31" s="43"/>
      <c r="C31" s="43"/>
      <c r="D31" s="43" t="s">
        <v>196</v>
      </c>
      <c r="E31" s="43" t="s">
        <v>197</v>
      </c>
    </row>
    <row r="32" spans="2:5" ht="15">
      <c r="B32" s="43" t="s">
        <v>201</v>
      </c>
      <c r="C32" s="43"/>
      <c r="D32" s="43"/>
      <c r="E32" s="43"/>
    </row>
    <row r="33" spans="2:5" ht="15">
      <c r="B33" s="43"/>
      <c r="C33" s="43"/>
      <c r="D33" s="43" t="s">
        <v>194</v>
      </c>
      <c r="E33" s="43" t="s">
        <v>195</v>
      </c>
    </row>
    <row r="34" spans="2:5" ht="15">
      <c r="B34" s="43"/>
      <c r="C34" s="43" t="s">
        <v>198</v>
      </c>
      <c r="D34" s="43" t="s">
        <v>196</v>
      </c>
      <c r="E34" s="43" t="s">
        <v>197</v>
      </c>
    </row>
  </sheetData>
  <sheetProtection password="C7AC" sheet="1"/>
  <mergeCells count="2">
    <mergeCell ref="B2:F2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115" zoomScaleNormal="115" zoomScalePageLayoutView="0" workbookViewId="0" topLeftCell="A1">
      <selection activeCell="J14" sqref="J14"/>
    </sheetView>
  </sheetViews>
  <sheetFormatPr defaultColWidth="9.140625" defaultRowHeight="15"/>
  <cols>
    <col min="1" max="1" width="34.57421875" style="346" customWidth="1"/>
    <col min="2" max="16384" width="9.140625" style="346" customWidth="1"/>
  </cols>
  <sheetData>
    <row r="1" spans="1:8" ht="15">
      <c r="A1" s="514" t="s">
        <v>432</v>
      </c>
      <c r="B1" s="514"/>
      <c r="C1" s="514"/>
      <c r="D1" s="514"/>
      <c r="E1" s="514"/>
      <c r="F1" s="514"/>
      <c r="G1" s="514"/>
      <c r="H1" s="324"/>
    </row>
    <row r="2" spans="1:8" ht="15">
      <c r="A2" s="324"/>
      <c r="B2" s="324"/>
      <c r="C2" s="324"/>
      <c r="D2" s="324"/>
      <c r="E2" s="324"/>
      <c r="F2" s="326"/>
      <c r="G2" s="324"/>
      <c r="H2" s="324"/>
    </row>
    <row r="3" spans="1:8" ht="76.5">
      <c r="A3" s="64" t="s">
        <v>433</v>
      </c>
      <c r="B3" s="64" t="s">
        <v>434</v>
      </c>
      <c r="C3" s="515" t="s">
        <v>435</v>
      </c>
      <c r="D3" s="515"/>
      <c r="E3" s="515"/>
      <c r="F3" s="64" t="s">
        <v>436</v>
      </c>
      <c r="G3" s="64" t="s">
        <v>437</v>
      </c>
      <c r="H3" s="64" t="s">
        <v>438</v>
      </c>
    </row>
    <row r="4" spans="1:8" ht="15.75" thickBot="1">
      <c r="A4" s="516" t="s">
        <v>439</v>
      </c>
      <c r="B4" s="517"/>
      <c r="C4" s="517"/>
      <c r="D4" s="517"/>
      <c r="E4" s="517"/>
      <c r="F4" s="517"/>
      <c r="G4" s="517"/>
      <c r="H4" s="518"/>
    </row>
    <row r="5" spans="1:8" ht="15">
      <c r="A5" s="506" t="s">
        <v>440</v>
      </c>
      <c r="B5" s="508" t="s">
        <v>441</v>
      </c>
      <c r="C5" s="508" t="s">
        <v>459</v>
      </c>
      <c r="D5" s="510"/>
      <c r="E5" s="511"/>
      <c r="F5" s="519" t="e">
        <f>IF('R0102'!C22&lt;0,(SUM('R0102'!C16,'R0102'!C17,'R0102'!C18,'R0102'!C20,'R0102'!C23)-'R0101'!C30)/'R0101'!C39,(SUM('R0102'!C16,'R0102'!C17,'R0102'!C18,'R0102'!C21,'R0102'!C23)-'R0101'!C30)/'R0101'!C39)</f>
        <v>#DIV/0!</v>
      </c>
      <c r="G5" s="521" t="s">
        <v>442</v>
      </c>
      <c r="H5" s="504" t="e">
        <f>F5-15%</f>
        <v>#DIV/0!</v>
      </c>
    </row>
    <row r="6" spans="1:8" ht="15">
      <c r="A6" s="507"/>
      <c r="B6" s="509"/>
      <c r="C6" s="509"/>
      <c r="D6" s="512"/>
      <c r="E6" s="513"/>
      <c r="F6" s="520"/>
      <c r="G6" s="522"/>
      <c r="H6" s="505"/>
    </row>
    <row r="7" spans="1:8" ht="15">
      <c r="A7" s="347"/>
      <c r="B7" s="347"/>
      <c r="C7" s="347"/>
      <c r="D7" s="347"/>
      <c r="E7" s="347"/>
      <c r="F7" s="347"/>
      <c r="G7" s="347"/>
      <c r="H7" s="347"/>
    </row>
    <row r="8" spans="1:8" ht="15">
      <c r="A8" s="347"/>
      <c r="B8" s="347"/>
      <c r="C8" s="347"/>
      <c r="D8" s="347"/>
      <c r="E8" s="347"/>
      <c r="F8" s="347"/>
      <c r="G8" s="347"/>
      <c r="H8" s="347"/>
    </row>
    <row r="9" spans="1:8" ht="15">
      <c r="A9" s="22"/>
      <c r="B9" s="22"/>
      <c r="C9" s="22"/>
      <c r="D9" s="22"/>
      <c r="E9" s="22"/>
      <c r="F9" s="22"/>
      <c r="G9" s="347"/>
      <c r="H9" s="347"/>
    </row>
    <row r="10" spans="1:8" ht="15">
      <c r="A10" s="22" t="s">
        <v>200</v>
      </c>
      <c r="B10" s="22"/>
      <c r="C10" s="22" t="s">
        <v>194</v>
      </c>
      <c r="D10" s="22"/>
      <c r="E10" s="22"/>
      <c r="F10" s="22"/>
      <c r="G10" s="347"/>
      <c r="H10" s="347"/>
    </row>
    <row r="11" spans="1:8" ht="15">
      <c r="A11" s="22"/>
      <c r="B11" s="22"/>
      <c r="C11" s="22" t="s">
        <v>196</v>
      </c>
      <c r="D11" s="22"/>
      <c r="E11" s="22"/>
      <c r="F11" s="22"/>
      <c r="G11" s="347"/>
      <c r="H11" s="347"/>
    </row>
    <row r="12" spans="1:8" ht="15">
      <c r="A12" s="22"/>
      <c r="B12" s="22"/>
      <c r="C12" s="22"/>
      <c r="D12" s="22"/>
      <c r="E12" s="22"/>
      <c r="F12" s="22"/>
      <c r="G12" s="347"/>
      <c r="H12" s="347"/>
    </row>
    <row r="13" spans="1:8" ht="15">
      <c r="A13" s="22" t="s">
        <v>201</v>
      </c>
      <c r="B13" s="22"/>
      <c r="C13" s="22" t="s">
        <v>194</v>
      </c>
      <c r="D13" s="22"/>
      <c r="E13" s="22"/>
      <c r="F13" s="22"/>
      <c r="G13" s="347"/>
      <c r="H13" s="347"/>
    </row>
    <row r="14" spans="1:8" ht="15">
      <c r="A14" s="22"/>
      <c r="B14" s="22"/>
      <c r="C14" s="22" t="s">
        <v>196</v>
      </c>
      <c r="D14" s="22"/>
      <c r="E14" s="22"/>
      <c r="F14" s="22"/>
      <c r="G14" s="347"/>
      <c r="H14" s="347"/>
    </row>
    <row r="15" spans="1:2" ht="15">
      <c r="A15" s="22"/>
      <c r="B15" s="22" t="s">
        <v>198</v>
      </c>
    </row>
  </sheetData>
  <sheetProtection password="C7AC" sheet="1"/>
  <mergeCells count="9">
    <mergeCell ref="H5:H6"/>
    <mergeCell ref="A5:A6"/>
    <mergeCell ref="B5:B6"/>
    <mergeCell ref="C5:E6"/>
    <mergeCell ref="A1:G1"/>
    <mergeCell ref="C3:E3"/>
    <mergeCell ref="A4:H4"/>
    <mergeCell ref="F5:F6"/>
    <mergeCell ref="G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130" zoomScaleSheetLayoutView="130" zoomScalePageLayoutView="0" workbookViewId="0" topLeftCell="A7">
      <selection activeCell="C9" sqref="C9"/>
    </sheetView>
  </sheetViews>
  <sheetFormatPr defaultColWidth="9.140625" defaultRowHeight="15"/>
  <cols>
    <col min="1" max="1" width="4.57421875" style="22" customWidth="1"/>
    <col min="2" max="2" width="46.00390625" style="22" customWidth="1"/>
    <col min="3" max="3" width="16.140625" style="22" customWidth="1"/>
    <col min="4" max="4" width="22.57421875" style="22" customWidth="1"/>
    <col min="5" max="16384" width="9.140625" style="22" customWidth="1"/>
  </cols>
  <sheetData>
    <row r="1" spans="2:10" ht="33.75" customHeight="1">
      <c r="B1" s="166" t="s">
        <v>251</v>
      </c>
      <c r="F1" s="25"/>
      <c r="G1" s="25"/>
      <c r="H1" s="25"/>
      <c r="I1" s="25"/>
      <c r="J1" s="25"/>
    </row>
    <row r="2" spans="1:4" ht="12.75">
      <c r="A2" s="25"/>
      <c r="B2" s="165" t="s">
        <v>258</v>
      </c>
      <c r="C2" s="25"/>
      <c r="D2" s="25"/>
    </row>
    <row r="3" spans="1:4" ht="12.75">
      <c r="A3" s="25"/>
      <c r="B3" s="91"/>
      <c r="C3" s="25"/>
      <c r="D3" s="83" t="s">
        <v>318</v>
      </c>
    </row>
    <row r="4" spans="1:4" ht="12.75">
      <c r="A4" s="152" t="s">
        <v>19</v>
      </c>
      <c r="B4" s="152" t="s">
        <v>37</v>
      </c>
      <c r="C4" s="152" t="s">
        <v>34</v>
      </c>
      <c r="D4" s="152" t="s">
        <v>29</v>
      </c>
    </row>
    <row r="5" spans="1:4" ht="27.75" customHeight="1">
      <c r="A5" s="28">
        <v>1</v>
      </c>
      <c r="B5" s="12" t="s">
        <v>203</v>
      </c>
      <c r="C5" s="156"/>
      <c r="D5" s="156"/>
    </row>
    <row r="6" spans="1:4" ht="25.5" customHeight="1">
      <c r="A6" s="28">
        <v>2</v>
      </c>
      <c r="B6" s="23" t="s">
        <v>475</v>
      </c>
      <c r="C6" s="156"/>
      <c r="D6" s="156"/>
    </row>
    <row r="7" spans="1:4" ht="25.5">
      <c r="A7" s="28">
        <v>3</v>
      </c>
      <c r="B7" s="27" t="s">
        <v>204</v>
      </c>
      <c r="C7" s="156"/>
      <c r="D7" s="156"/>
    </row>
    <row r="8" spans="1:4" ht="13.5" customHeight="1">
      <c r="A8" s="28">
        <v>4</v>
      </c>
      <c r="B8" s="27" t="s">
        <v>476</v>
      </c>
      <c r="C8" s="156"/>
      <c r="D8" s="156"/>
    </row>
    <row r="9" spans="1:4" ht="25.5">
      <c r="A9" s="28">
        <v>5</v>
      </c>
      <c r="B9" s="27" t="s">
        <v>205</v>
      </c>
      <c r="C9" s="156"/>
      <c r="D9" s="156"/>
    </row>
    <row r="10" spans="1:4" ht="12.75">
      <c r="A10" s="28">
        <v>6</v>
      </c>
      <c r="B10" s="12" t="s">
        <v>185</v>
      </c>
      <c r="C10" s="156"/>
      <c r="D10" s="156"/>
    </row>
    <row r="11" spans="1:4" ht="25.5">
      <c r="A11" s="335">
        <v>7</v>
      </c>
      <c r="B11" s="336" t="s">
        <v>429</v>
      </c>
      <c r="C11" s="334">
        <f>C12+C13</f>
        <v>0</v>
      </c>
      <c r="D11" s="334">
        <f>D12+D13</f>
        <v>0</v>
      </c>
    </row>
    <row r="12" spans="1:4" ht="25.5">
      <c r="A12" s="28"/>
      <c r="B12" s="12" t="s">
        <v>430</v>
      </c>
      <c r="C12" s="156"/>
      <c r="D12" s="156"/>
    </row>
    <row r="13" spans="1:4" ht="25.5">
      <c r="A13" s="28"/>
      <c r="B13" s="12" t="s">
        <v>431</v>
      </c>
      <c r="C13" s="156"/>
      <c r="D13" s="156"/>
    </row>
    <row r="14" spans="1:4" ht="12.75">
      <c r="A14" s="28">
        <v>8</v>
      </c>
      <c r="B14" s="23" t="s">
        <v>366</v>
      </c>
      <c r="C14" s="156"/>
      <c r="D14" s="156"/>
    </row>
    <row r="15" spans="1:4" ht="12.75">
      <c r="A15" s="159">
        <v>9</v>
      </c>
      <c r="B15" s="158" t="s">
        <v>35</v>
      </c>
      <c r="C15" s="160">
        <f>C5+C6+C7+C8+C9+C10+C11+C14</f>
        <v>0</v>
      </c>
      <c r="D15" s="160">
        <f>D5+D6+D7+D8+D9+D10+D11+D14</f>
        <v>0</v>
      </c>
    </row>
    <row r="16" spans="1:4" ht="12.75">
      <c r="A16" s="28">
        <v>10</v>
      </c>
      <c r="B16" s="23" t="s">
        <v>299</v>
      </c>
      <c r="C16" s="155"/>
      <c r="D16" s="155"/>
    </row>
    <row r="17" spans="1:4" ht="12.75">
      <c r="A17" s="28">
        <v>11</v>
      </c>
      <c r="B17" s="23" t="s">
        <v>23</v>
      </c>
      <c r="C17" s="155"/>
      <c r="D17" s="155"/>
    </row>
    <row r="18" spans="1:4" ht="12.75">
      <c r="A18" s="28">
        <v>12</v>
      </c>
      <c r="B18" s="23" t="s">
        <v>24</v>
      </c>
      <c r="C18" s="155"/>
      <c r="D18" s="155"/>
    </row>
    <row r="19" spans="1:4" ht="25.5">
      <c r="A19" s="28">
        <v>13</v>
      </c>
      <c r="B19" s="23" t="s">
        <v>257</v>
      </c>
      <c r="C19" s="155"/>
      <c r="D19" s="155"/>
    </row>
    <row r="20" spans="1:4" ht="12.75">
      <c r="A20" s="159">
        <v>14</v>
      </c>
      <c r="B20" s="158" t="s">
        <v>36</v>
      </c>
      <c r="C20" s="160">
        <f>C21+C22</f>
        <v>0</v>
      </c>
      <c r="D20" s="160">
        <f>D21+D22</f>
        <v>0</v>
      </c>
    </row>
    <row r="21" spans="1:4" ht="12.75">
      <c r="A21" s="29"/>
      <c r="B21" s="23" t="s">
        <v>256</v>
      </c>
      <c r="C21" s="155"/>
      <c r="D21" s="155"/>
    </row>
    <row r="22" spans="1:4" ht="12.75">
      <c r="A22" s="29"/>
      <c r="B22" s="23" t="s">
        <v>255</v>
      </c>
      <c r="C22" s="155"/>
      <c r="D22" s="155"/>
    </row>
    <row r="23" spans="1:4" ht="12.75">
      <c r="A23" s="28">
        <v>15</v>
      </c>
      <c r="B23" s="28" t="s">
        <v>25</v>
      </c>
      <c r="C23" s="155"/>
      <c r="D23" s="155"/>
    </row>
    <row r="24" spans="1:4" ht="12.75">
      <c r="A24" s="28">
        <v>16</v>
      </c>
      <c r="B24" s="23" t="s">
        <v>26</v>
      </c>
      <c r="C24" s="155"/>
      <c r="D24" s="155"/>
    </row>
    <row r="25" spans="1:4" ht="12.75">
      <c r="A25" s="28">
        <v>17</v>
      </c>
      <c r="B25" s="28" t="s">
        <v>263</v>
      </c>
      <c r="C25" s="155"/>
      <c r="D25" s="155"/>
    </row>
    <row r="26" spans="1:4" ht="12.75">
      <c r="A26" s="159">
        <v>18</v>
      </c>
      <c r="B26" s="170" t="s">
        <v>27</v>
      </c>
      <c r="C26" s="160">
        <f>C16+C17+C18+C19+C23+C24+C25+C20</f>
        <v>0</v>
      </c>
      <c r="D26" s="160">
        <f>D16+D17+D18+D19+D23+D24+D25+D20</f>
        <v>0</v>
      </c>
    </row>
    <row r="27" spans="1:4" ht="18.75" customHeight="1">
      <c r="A27" s="153">
        <v>19</v>
      </c>
      <c r="B27" s="169" t="s">
        <v>28</v>
      </c>
      <c r="C27" s="164">
        <f>C15+C26</f>
        <v>0</v>
      </c>
      <c r="D27" s="164">
        <f>D15+D26</f>
        <v>0</v>
      </c>
    </row>
    <row r="30" ht="12.75">
      <c r="B30" s="22" t="s">
        <v>200</v>
      </c>
    </row>
    <row r="31" spans="4:5" ht="12.75">
      <c r="D31" s="22" t="s">
        <v>194</v>
      </c>
      <c r="E31" s="22" t="s">
        <v>195</v>
      </c>
    </row>
    <row r="32" spans="4:5" ht="12.75">
      <c r="D32" s="22" t="s">
        <v>196</v>
      </c>
      <c r="E32" s="22" t="s">
        <v>197</v>
      </c>
    </row>
    <row r="33" ht="12.75">
      <c r="B33" s="22" t="s">
        <v>201</v>
      </c>
    </row>
    <row r="34" spans="4:5" ht="12.75">
      <c r="D34" s="22" t="s">
        <v>194</v>
      </c>
      <c r="E34" s="22" t="s">
        <v>195</v>
      </c>
    </row>
    <row r="35" spans="3:5" ht="12.75">
      <c r="C35" s="22" t="s">
        <v>198</v>
      </c>
      <c r="D35" s="22" t="s">
        <v>196</v>
      </c>
      <c r="E35" s="22" t="s">
        <v>197</v>
      </c>
    </row>
  </sheetData>
  <sheetProtection password="C7AC" sheet="1" formatCells="0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4.28125" style="0" customWidth="1"/>
    <col min="2" max="2" width="44.7109375" style="0" customWidth="1"/>
    <col min="3" max="4" width="18.28125" style="0" customWidth="1"/>
    <col min="5" max="5" width="16.28125" style="0" customWidth="1"/>
  </cols>
  <sheetData>
    <row r="1" ht="24.75" customHeight="1">
      <c r="B1" s="166" t="s">
        <v>251</v>
      </c>
    </row>
    <row r="3" spans="1:4" ht="15">
      <c r="A3" s="22"/>
      <c r="B3" s="167" t="s">
        <v>264</v>
      </c>
      <c r="C3" s="22"/>
      <c r="D3" s="83" t="s">
        <v>318</v>
      </c>
    </row>
    <row r="4" spans="1:4" ht="15">
      <c r="A4" s="171" t="s">
        <v>19</v>
      </c>
      <c r="B4" s="171" t="s">
        <v>37</v>
      </c>
      <c r="C4" s="152" t="s">
        <v>34</v>
      </c>
      <c r="D4" s="152" t="s">
        <v>29</v>
      </c>
    </row>
    <row r="5" spans="1:4" ht="19.5" customHeight="1">
      <c r="A5" s="28">
        <v>1</v>
      </c>
      <c r="B5" s="37" t="s">
        <v>268</v>
      </c>
      <c r="C5" s="156"/>
      <c r="D5" s="156"/>
    </row>
    <row r="6" spans="1:4" ht="19.5" customHeight="1">
      <c r="A6" s="28">
        <v>2</v>
      </c>
      <c r="B6" s="28" t="s">
        <v>272</v>
      </c>
      <c r="C6" s="156"/>
      <c r="D6" s="156"/>
    </row>
    <row r="7" spans="1:4" ht="19.5" customHeight="1">
      <c r="A7" s="28">
        <v>3</v>
      </c>
      <c r="B7" s="28" t="s">
        <v>265</v>
      </c>
      <c r="C7" s="156"/>
      <c r="D7" s="156"/>
    </row>
    <row r="8" spans="1:4" ht="19.5" customHeight="1">
      <c r="A8" s="28">
        <v>4</v>
      </c>
      <c r="B8" s="28" t="s">
        <v>266</v>
      </c>
      <c r="C8" s="156"/>
      <c r="D8" s="156"/>
    </row>
    <row r="9" spans="1:4" ht="19.5" customHeight="1">
      <c r="A9" s="153">
        <v>5</v>
      </c>
      <c r="B9" s="153" t="s">
        <v>267</v>
      </c>
      <c r="C9" s="153">
        <f>C5+C6+C7+C8</f>
        <v>0</v>
      </c>
      <c r="D9" s="153">
        <f>D5+D6+D7+D8</f>
        <v>0</v>
      </c>
    </row>
    <row r="12" spans="2:5" ht="15">
      <c r="B12" s="22" t="s">
        <v>200</v>
      </c>
      <c r="C12" s="22"/>
      <c r="D12" s="22"/>
      <c r="E12" s="22"/>
    </row>
    <row r="13" spans="2:5" ht="15">
      <c r="B13" s="22"/>
      <c r="C13" s="22"/>
      <c r="D13" s="22" t="s">
        <v>194</v>
      </c>
      <c r="E13" s="22" t="s">
        <v>195</v>
      </c>
    </row>
    <row r="14" spans="2:5" ht="15">
      <c r="B14" s="22"/>
      <c r="C14" s="22"/>
      <c r="D14" s="22" t="s">
        <v>196</v>
      </c>
      <c r="E14" s="22" t="s">
        <v>197</v>
      </c>
    </row>
    <row r="15" spans="2:5" ht="15">
      <c r="B15" s="22" t="s">
        <v>201</v>
      </c>
      <c r="C15" s="22"/>
      <c r="D15" s="22"/>
      <c r="E15" s="22"/>
    </row>
    <row r="16" spans="2:5" ht="15">
      <c r="B16" s="22"/>
      <c r="C16" s="22"/>
      <c r="D16" s="22" t="s">
        <v>194</v>
      </c>
      <c r="E16" s="22" t="s">
        <v>195</v>
      </c>
    </row>
    <row r="17" spans="2:5" ht="15">
      <c r="B17" s="22"/>
      <c r="C17" s="22" t="s">
        <v>198</v>
      </c>
      <c r="D17" s="22" t="s">
        <v>196</v>
      </c>
      <c r="E17" s="22" t="s">
        <v>197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="90" zoomScaleNormal="90" zoomScalePageLayoutView="0" workbookViewId="0" topLeftCell="A1">
      <selection activeCell="C11" sqref="C11"/>
    </sheetView>
  </sheetViews>
  <sheetFormatPr defaultColWidth="9.140625" defaultRowHeight="15"/>
  <cols>
    <col min="2" max="2" width="42.421875" style="0" customWidth="1"/>
    <col min="3" max="4" width="18.00390625" style="0" customWidth="1"/>
    <col min="5" max="5" width="16.00390625" style="0" customWidth="1"/>
  </cols>
  <sheetData>
    <row r="1" ht="25.5" customHeight="1">
      <c r="B1" s="166" t="s">
        <v>251</v>
      </c>
    </row>
    <row r="3" spans="1:4" ht="15">
      <c r="A3" s="25"/>
      <c r="B3" s="167" t="s">
        <v>310</v>
      </c>
      <c r="C3" s="25"/>
      <c r="D3" s="83" t="s">
        <v>318</v>
      </c>
    </row>
    <row r="4" spans="1:4" ht="15">
      <c r="A4" s="171" t="s">
        <v>19</v>
      </c>
      <c r="B4" s="171" t="s">
        <v>37</v>
      </c>
      <c r="C4" s="152" t="s">
        <v>34</v>
      </c>
      <c r="D4" s="152" t="s">
        <v>29</v>
      </c>
    </row>
    <row r="5" spans="1:4" ht="15">
      <c r="A5" s="159">
        <v>1</v>
      </c>
      <c r="B5" s="159" t="s">
        <v>313</v>
      </c>
      <c r="C5" s="159">
        <f>C6+C7+C8+C9</f>
        <v>0</v>
      </c>
      <c r="D5" s="159">
        <f>D6+D7+D8+D9</f>
        <v>0</v>
      </c>
    </row>
    <row r="6" spans="1:4" ht="15">
      <c r="A6" s="28"/>
      <c r="B6" s="28" t="s">
        <v>412</v>
      </c>
      <c r="C6" s="156"/>
      <c r="D6" s="156"/>
    </row>
    <row r="7" spans="1:4" ht="15">
      <c r="A7" s="28"/>
      <c r="B7" s="28" t="s">
        <v>311</v>
      </c>
      <c r="C7" s="156"/>
      <c r="D7" s="156"/>
    </row>
    <row r="8" spans="1:4" ht="15">
      <c r="A8" s="28"/>
      <c r="B8" s="28" t="s">
        <v>312</v>
      </c>
      <c r="C8" s="156"/>
      <c r="D8" s="156"/>
    </row>
    <row r="9" spans="1:4" ht="15">
      <c r="A9" s="28"/>
      <c r="B9" s="28" t="s">
        <v>317</v>
      </c>
      <c r="C9" s="156"/>
      <c r="D9" s="156"/>
    </row>
    <row r="10" spans="1:4" ht="15">
      <c r="A10" s="28">
        <v>2</v>
      </c>
      <c r="B10" s="28" t="s">
        <v>314</v>
      </c>
      <c r="C10" s="156"/>
      <c r="D10" s="156"/>
    </row>
    <row r="11" spans="1:4" ht="15">
      <c r="A11" s="159">
        <v>3</v>
      </c>
      <c r="B11" s="159" t="s">
        <v>315</v>
      </c>
      <c r="C11" s="159">
        <f>C5-C10</f>
        <v>0</v>
      </c>
      <c r="D11" s="159">
        <f>D5-D10</f>
        <v>0</v>
      </c>
    </row>
    <row r="12" spans="1:4" ht="15">
      <c r="A12" s="159">
        <v>4</v>
      </c>
      <c r="B12" s="159" t="s">
        <v>316</v>
      </c>
      <c r="C12" s="159">
        <f>C13+C14+C15+C16+C17+C18</f>
        <v>0</v>
      </c>
      <c r="D12" s="159">
        <f>D13+D14+D15+D16+D17+D18</f>
        <v>0</v>
      </c>
    </row>
    <row r="13" spans="1:4" ht="15">
      <c r="A13" s="28"/>
      <c r="B13" s="28" t="s">
        <v>365</v>
      </c>
      <c r="C13" s="156"/>
      <c r="D13" s="156"/>
    </row>
    <row r="14" spans="1:4" ht="30" customHeight="1">
      <c r="A14" s="28"/>
      <c r="B14" s="27" t="s">
        <v>371</v>
      </c>
      <c r="C14" s="156"/>
      <c r="D14" s="156"/>
    </row>
    <row r="15" spans="1:4" ht="15">
      <c r="A15" s="28"/>
      <c r="B15" s="28" t="s">
        <v>372</v>
      </c>
      <c r="C15" s="156"/>
      <c r="D15" s="156"/>
    </row>
    <row r="16" spans="1:4" ht="15">
      <c r="A16" s="28"/>
      <c r="B16" s="28" t="s">
        <v>373</v>
      </c>
      <c r="C16" s="156"/>
      <c r="D16" s="156"/>
    </row>
    <row r="17" spans="1:4" ht="15">
      <c r="A17" s="28"/>
      <c r="B17" s="28" t="s">
        <v>374</v>
      </c>
      <c r="C17" s="156"/>
      <c r="D17" s="156"/>
    </row>
    <row r="18" spans="1:4" ht="15">
      <c r="A18" s="28"/>
      <c r="B18" s="28" t="s">
        <v>375</v>
      </c>
      <c r="C18" s="156"/>
      <c r="D18" s="156"/>
    </row>
    <row r="20" spans="2:5" ht="15">
      <c r="B20" s="22" t="s">
        <v>200</v>
      </c>
      <c r="C20" s="22"/>
      <c r="D20" s="22"/>
      <c r="E20" s="22"/>
    </row>
    <row r="21" spans="2:5" ht="15">
      <c r="B21" s="22"/>
      <c r="C21" s="22"/>
      <c r="D21" s="22" t="s">
        <v>194</v>
      </c>
      <c r="E21" s="22" t="s">
        <v>195</v>
      </c>
    </row>
    <row r="22" spans="2:5" ht="15">
      <c r="B22" s="22"/>
      <c r="C22" s="22"/>
      <c r="D22" s="22" t="s">
        <v>196</v>
      </c>
      <c r="E22" s="22" t="s">
        <v>197</v>
      </c>
    </row>
    <row r="23" spans="2:5" ht="15">
      <c r="B23" s="22" t="s">
        <v>201</v>
      </c>
      <c r="C23" s="22"/>
      <c r="D23" s="22"/>
      <c r="E23" s="22"/>
    </row>
    <row r="24" spans="2:5" ht="15">
      <c r="B24" s="22"/>
      <c r="C24" s="22"/>
      <c r="D24" s="22" t="s">
        <v>194</v>
      </c>
      <c r="E24" s="22" t="s">
        <v>195</v>
      </c>
    </row>
    <row r="25" spans="2:5" ht="15">
      <c r="B25" s="22"/>
      <c r="C25" s="22" t="s">
        <v>198</v>
      </c>
      <c r="D25" s="22" t="s">
        <v>196</v>
      </c>
      <c r="E25" s="22" t="s">
        <v>197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="70" zoomScaleSheetLayoutView="70" zoomScalePageLayoutView="0" workbookViewId="0" topLeftCell="A1">
      <selection activeCell="C6" sqref="C6"/>
    </sheetView>
  </sheetViews>
  <sheetFormatPr defaultColWidth="9.140625" defaultRowHeight="15"/>
  <cols>
    <col min="1" max="1" width="3.28125" style="38" customWidth="1"/>
    <col min="2" max="2" width="61.28125" style="39" customWidth="1"/>
    <col min="3" max="4" width="13.140625" style="38" customWidth="1"/>
    <col min="5" max="16384" width="9.140625" style="38" customWidth="1"/>
  </cols>
  <sheetData>
    <row r="1" spans="1:9" ht="28.5" customHeight="1">
      <c r="A1" s="95"/>
      <c r="B1" s="184" t="s">
        <v>330</v>
      </c>
      <c r="C1" s="95"/>
      <c r="D1" s="95"/>
      <c r="E1" s="95"/>
      <c r="F1" s="95"/>
      <c r="G1" s="95"/>
      <c r="H1" s="95"/>
      <c r="I1" s="95"/>
    </row>
    <row r="2" ht="12.75">
      <c r="D2" s="84" t="s">
        <v>318</v>
      </c>
    </row>
    <row r="3" spans="1:4" ht="35.25" customHeight="1">
      <c r="A3" s="185" t="s">
        <v>19</v>
      </c>
      <c r="B3" s="186" t="s">
        <v>37</v>
      </c>
      <c r="C3" s="186" t="s">
        <v>38</v>
      </c>
      <c r="D3" s="186" t="s">
        <v>39</v>
      </c>
    </row>
    <row r="4" spans="1:4" ht="12.75">
      <c r="A4" s="461" t="s">
        <v>206</v>
      </c>
      <c r="B4" s="461"/>
      <c r="C4" s="461"/>
      <c r="D4" s="461"/>
    </row>
    <row r="5" spans="1:5" ht="25.5">
      <c r="A5" s="28">
        <v>1</v>
      </c>
      <c r="B5" s="27" t="s">
        <v>208</v>
      </c>
      <c r="C5" s="192"/>
      <c r="D5" s="192"/>
      <c r="E5" s="40"/>
    </row>
    <row r="6" spans="1:5" ht="12.75">
      <c r="A6" s="159">
        <v>2</v>
      </c>
      <c r="B6" s="179" t="s">
        <v>463</v>
      </c>
      <c r="C6" s="197">
        <f>C7+C8+C9+C10+C11+C12</f>
        <v>0</v>
      </c>
      <c r="D6" s="197">
        <f>D7+D8+D9+D10+D11+D12</f>
        <v>0</v>
      </c>
      <c r="E6" s="40"/>
    </row>
    <row r="7" spans="1:5" ht="12.75">
      <c r="A7" s="28"/>
      <c r="B7" s="174" t="s">
        <v>252</v>
      </c>
      <c r="C7" s="192"/>
      <c r="D7" s="192"/>
      <c r="E7" s="40"/>
    </row>
    <row r="8" spans="1:5" ht="12.75">
      <c r="A8" s="28"/>
      <c r="B8" s="174" t="s">
        <v>332</v>
      </c>
      <c r="C8" s="192"/>
      <c r="D8" s="192"/>
      <c r="E8" s="40"/>
    </row>
    <row r="9" spans="1:5" ht="12.75">
      <c r="A9" s="28"/>
      <c r="B9" s="174" t="s">
        <v>333</v>
      </c>
      <c r="C9" s="192"/>
      <c r="D9" s="192"/>
      <c r="E9" s="40"/>
    </row>
    <row r="10" spans="1:5" ht="12.75">
      <c r="A10" s="28"/>
      <c r="B10" s="175" t="s">
        <v>369</v>
      </c>
      <c r="C10" s="192"/>
      <c r="D10" s="192"/>
      <c r="E10" s="40"/>
    </row>
    <row r="11" spans="1:5" ht="12.75">
      <c r="A11" s="28"/>
      <c r="B11" s="174" t="s">
        <v>385</v>
      </c>
      <c r="C11" s="192"/>
      <c r="D11" s="192"/>
      <c r="E11" s="40"/>
    </row>
    <row r="12" spans="1:5" ht="12.75">
      <c r="A12" s="28"/>
      <c r="B12" s="176" t="s">
        <v>370</v>
      </c>
      <c r="C12" s="192"/>
      <c r="D12" s="192"/>
      <c r="E12" s="40"/>
    </row>
    <row r="13" spans="1:5" ht="12.75">
      <c r="A13" s="159">
        <v>3</v>
      </c>
      <c r="B13" s="179" t="s">
        <v>246</v>
      </c>
      <c r="C13" s="197">
        <f>C14+C15+C16+C17+C18+C19</f>
        <v>0</v>
      </c>
      <c r="D13" s="197">
        <f>D14+D15+D16+D17+D18+D19</f>
        <v>0</v>
      </c>
      <c r="E13" s="40"/>
    </row>
    <row r="14" spans="1:5" ht="12.75">
      <c r="A14" s="28"/>
      <c r="B14" s="174" t="s">
        <v>252</v>
      </c>
      <c r="C14" s="192"/>
      <c r="D14" s="192"/>
      <c r="E14" s="40"/>
    </row>
    <row r="15" spans="1:5" ht="12.75">
      <c r="A15" s="28"/>
      <c r="B15" s="174" t="s">
        <v>332</v>
      </c>
      <c r="C15" s="192"/>
      <c r="D15" s="192"/>
      <c r="E15" s="40"/>
    </row>
    <row r="16" spans="1:5" ht="12.75">
      <c r="A16" s="28"/>
      <c r="B16" s="174" t="s">
        <v>333</v>
      </c>
      <c r="C16" s="192"/>
      <c r="D16" s="192"/>
      <c r="E16" s="40"/>
    </row>
    <row r="17" spans="1:5" ht="12.75">
      <c r="A17" s="28"/>
      <c r="B17" s="175" t="s">
        <v>369</v>
      </c>
      <c r="C17" s="192"/>
      <c r="D17" s="192"/>
      <c r="E17" s="40"/>
    </row>
    <row r="18" spans="1:5" ht="12.75">
      <c r="A18" s="28"/>
      <c r="B18" s="174" t="s">
        <v>385</v>
      </c>
      <c r="C18" s="192"/>
      <c r="D18" s="192"/>
      <c r="E18" s="40"/>
    </row>
    <row r="19" spans="1:5" ht="12.75">
      <c r="A19" s="28"/>
      <c r="B19" s="176" t="s">
        <v>370</v>
      </c>
      <c r="C19" s="192"/>
      <c r="D19" s="192"/>
      <c r="E19" s="40"/>
    </row>
    <row r="20" spans="1:5" ht="12.75">
      <c r="A20" s="28">
        <v>4</v>
      </c>
      <c r="B20" s="27" t="s">
        <v>209</v>
      </c>
      <c r="C20" s="192"/>
      <c r="D20" s="192"/>
      <c r="E20" s="40"/>
    </row>
    <row r="21" spans="1:5" ht="12.75">
      <c r="A21" s="168">
        <v>5</v>
      </c>
      <c r="B21" s="187" t="s">
        <v>213</v>
      </c>
      <c r="C21" s="194">
        <f>C5+C6+C13+C20</f>
        <v>0</v>
      </c>
      <c r="D21" s="194">
        <f>D5+D6+D13+D20</f>
        <v>0</v>
      </c>
      <c r="E21" s="40"/>
    </row>
    <row r="22" spans="1:5" ht="12.75" customHeight="1">
      <c r="A22" s="462" t="s">
        <v>207</v>
      </c>
      <c r="B22" s="462"/>
      <c r="C22" s="462"/>
      <c r="D22" s="462"/>
      <c r="E22" s="40"/>
    </row>
    <row r="23" spans="1:5" ht="12.75">
      <c r="A23" s="28">
        <v>6</v>
      </c>
      <c r="B23" s="27" t="s">
        <v>362</v>
      </c>
      <c r="C23" s="193"/>
      <c r="D23" s="193"/>
      <c r="E23" s="40"/>
    </row>
    <row r="24" spans="1:5" ht="12.75">
      <c r="A24" s="159">
        <v>7</v>
      </c>
      <c r="B24" s="179" t="s">
        <v>210</v>
      </c>
      <c r="C24" s="195">
        <f>C21-C23</f>
        <v>0</v>
      </c>
      <c r="D24" s="195">
        <f>D21-D23</f>
        <v>0</v>
      </c>
      <c r="E24" s="40"/>
    </row>
    <row r="25" spans="1:5" ht="13.5" customHeight="1">
      <c r="A25" s="28">
        <v>8</v>
      </c>
      <c r="B25" s="27" t="s">
        <v>269</v>
      </c>
      <c r="C25" s="193"/>
      <c r="D25" s="193"/>
      <c r="E25" s="40"/>
    </row>
    <row r="26" spans="1:5" ht="12.75">
      <c r="A26" s="168">
        <v>9</v>
      </c>
      <c r="B26" s="168" t="s">
        <v>389</v>
      </c>
      <c r="C26" s="190">
        <f>C24-C25</f>
        <v>0</v>
      </c>
      <c r="D26" s="190">
        <f>D24-D25</f>
        <v>0</v>
      </c>
      <c r="E26" s="40"/>
    </row>
    <row r="27" spans="1:5" ht="12.75">
      <c r="A27" s="463" t="s">
        <v>364</v>
      </c>
      <c r="B27" s="463"/>
      <c r="C27" s="463"/>
      <c r="D27" s="463"/>
      <c r="E27" s="40"/>
    </row>
    <row r="28" spans="1:5" ht="12.75">
      <c r="A28" s="28">
        <v>10</v>
      </c>
      <c r="B28" s="28" t="s">
        <v>40</v>
      </c>
      <c r="C28" s="193"/>
      <c r="D28" s="193"/>
      <c r="E28" s="40"/>
    </row>
    <row r="29" spans="1:5" ht="25.5">
      <c r="A29" s="28">
        <v>11</v>
      </c>
      <c r="B29" s="27" t="s">
        <v>301</v>
      </c>
      <c r="C29" s="193"/>
      <c r="D29" s="193"/>
      <c r="E29" s="40"/>
    </row>
    <row r="30" spans="1:4" ht="12.75">
      <c r="A30" s="28">
        <v>12</v>
      </c>
      <c r="B30" s="31" t="s">
        <v>300</v>
      </c>
      <c r="C30" s="193"/>
      <c r="D30" s="193"/>
    </row>
    <row r="31" spans="1:4" ht="12.75">
      <c r="A31" s="28">
        <v>13</v>
      </c>
      <c r="B31" s="38" t="s">
        <v>414</v>
      </c>
      <c r="C31" s="193"/>
      <c r="D31" s="193"/>
    </row>
    <row r="32" spans="1:4" ht="12.75">
      <c r="A32" s="28">
        <v>14</v>
      </c>
      <c r="B32" s="27" t="s">
        <v>211</v>
      </c>
      <c r="C32" s="193"/>
      <c r="D32" s="193"/>
    </row>
    <row r="33" spans="1:4" ht="12.75">
      <c r="A33" s="168">
        <v>15</v>
      </c>
      <c r="B33" s="187" t="s">
        <v>212</v>
      </c>
      <c r="C33" s="194">
        <f>C28+C29+C30+C31+C32</f>
        <v>0</v>
      </c>
      <c r="D33" s="194">
        <f>D28+D29+D30+D31+D32</f>
        <v>0</v>
      </c>
    </row>
    <row r="34" spans="1:4" ht="12.75">
      <c r="A34" s="462" t="s">
        <v>363</v>
      </c>
      <c r="B34" s="462"/>
      <c r="C34" s="462"/>
      <c r="D34" s="462"/>
    </row>
    <row r="35" spans="1:4" ht="12.75">
      <c r="A35" s="28">
        <v>16</v>
      </c>
      <c r="B35" s="28" t="s">
        <v>41</v>
      </c>
      <c r="C35" s="193"/>
      <c r="D35" s="193"/>
    </row>
    <row r="36" spans="1:4" ht="12.75">
      <c r="A36" s="28">
        <v>17</v>
      </c>
      <c r="B36" s="28" t="s">
        <v>42</v>
      </c>
      <c r="C36" s="193"/>
      <c r="D36" s="193"/>
    </row>
    <row r="37" spans="1:4" ht="12.75">
      <c r="A37" s="28">
        <v>18</v>
      </c>
      <c r="B37" s="28" t="s">
        <v>43</v>
      </c>
      <c r="C37" s="193"/>
      <c r="D37" s="193"/>
    </row>
    <row r="38" spans="1:4" ht="12.75">
      <c r="A38" s="28">
        <v>19</v>
      </c>
      <c r="B38" s="28" t="s">
        <v>44</v>
      </c>
      <c r="C38" s="193"/>
      <c r="D38" s="193"/>
    </row>
    <row r="39" spans="1:4" ht="12.75">
      <c r="A39" s="28">
        <v>20</v>
      </c>
      <c r="B39" s="28" t="s">
        <v>417</v>
      </c>
      <c r="C39" s="193"/>
      <c r="D39" s="193"/>
    </row>
    <row r="40" spans="1:4" ht="12.75">
      <c r="A40" s="28">
        <v>21</v>
      </c>
      <c r="B40" s="28" t="s">
        <v>416</v>
      </c>
      <c r="C40" s="193"/>
      <c r="D40" s="193"/>
    </row>
    <row r="41" spans="1:4" ht="12.75">
      <c r="A41" s="168">
        <v>22</v>
      </c>
      <c r="B41" s="168" t="s">
        <v>212</v>
      </c>
      <c r="C41" s="194">
        <f>C35+C36+C37+C38+C39+C40</f>
        <v>0</v>
      </c>
      <c r="D41" s="194">
        <f>D35+D36+D37+D38+D39+D40</f>
        <v>0</v>
      </c>
    </row>
    <row r="42" spans="1:4" ht="25.5">
      <c r="A42" s="28">
        <v>23</v>
      </c>
      <c r="B42" s="37" t="s">
        <v>413</v>
      </c>
      <c r="C42" s="192"/>
      <c r="D42" s="192"/>
    </row>
    <row r="43" spans="1:4" ht="12.75">
      <c r="A43" s="159">
        <v>24</v>
      </c>
      <c r="B43" s="191" t="s">
        <v>415</v>
      </c>
      <c r="C43" s="195">
        <f>C26+C33-C41-C42</f>
        <v>0</v>
      </c>
      <c r="D43" s="195">
        <f>D26+D33-D41-D42</f>
        <v>0</v>
      </c>
    </row>
    <row r="44" spans="1:4" ht="12.75">
      <c r="A44" s="28">
        <v>25</v>
      </c>
      <c r="B44" s="28" t="s">
        <v>376</v>
      </c>
      <c r="C44" s="192"/>
      <c r="D44" s="192"/>
    </row>
    <row r="45" spans="1:4" ht="12.75">
      <c r="A45" s="80">
        <v>26</v>
      </c>
      <c r="B45" s="13" t="s">
        <v>45</v>
      </c>
      <c r="C45" s="192"/>
      <c r="D45" s="192"/>
    </row>
    <row r="46" spans="1:4" ht="12.75">
      <c r="A46" s="188">
        <v>27</v>
      </c>
      <c r="B46" s="189" t="s">
        <v>46</v>
      </c>
      <c r="C46" s="196">
        <f>C43-C44-C45</f>
        <v>0</v>
      </c>
      <c r="D46" s="196">
        <f>D43-D44-D45</f>
        <v>0</v>
      </c>
    </row>
    <row r="49" ht="12.75">
      <c r="B49" s="38" t="s">
        <v>200</v>
      </c>
    </row>
    <row r="50" spans="2:5" ht="12.75">
      <c r="B50" s="38"/>
      <c r="D50" s="38" t="s">
        <v>194</v>
      </c>
      <c r="E50" s="38" t="s">
        <v>195</v>
      </c>
    </row>
    <row r="51" spans="2:5" ht="12.75">
      <c r="B51" s="38"/>
      <c r="D51" s="38" t="s">
        <v>196</v>
      </c>
      <c r="E51" s="38" t="s">
        <v>197</v>
      </c>
    </row>
    <row r="52" ht="12.75">
      <c r="B52" s="38" t="s">
        <v>201</v>
      </c>
    </row>
    <row r="53" spans="2:5" ht="12.75">
      <c r="B53" s="38"/>
      <c r="D53" s="38" t="s">
        <v>194</v>
      </c>
      <c r="E53" s="38" t="s">
        <v>195</v>
      </c>
    </row>
    <row r="54" spans="2:5" ht="12.75">
      <c r="B54" s="38"/>
      <c r="C54" s="38" t="s">
        <v>198</v>
      </c>
      <c r="D54" s="38" t="s">
        <v>196</v>
      </c>
      <c r="E54" s="38" t="s">
        <v>197</v>
      </c>
    </row>
  </sheetData>
  <sheetProtection password="C7AC" sheet="1" formatCells="0"/>
  <mergeCells count="4">
    <mergeCell ref="A4:D4"/>
    <mergeCell ref="A22:D22"/>
    <mergeCell ref="A27:D27"/>
    <mergeCell ref="A34:D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zoomScalePageLayoutView="0" workbookViewId="0" topLeftCell="A1">
      <selection activeCell="E19" sqref="E19"/>
    </sheetView>
  </sheetViews>
  <sheetFormatPr defaultColWidth="9.140625" defaultRowHeight="15"/>
  <cols>
    <col min="1" max="1" width="2.8515625" style="41" customWidth="1"/>
    <col min="2" max="2" width="43.00390625" style="41" customWidth="1"/>
    <col min="3" max="14" width="11.28125" style="41" customWidth="1"/>
    <col min="15" max="16384" width="9.140625" style="41" customWidth="1"/>
  </cols>
  <sheetData>
    <row r="1" spans="1:14" ht="27" customHeight="1">
      <c r="A1" s="42"/>
      <c r="B1" s="42"/>
      <c r="C1" s="198" t="s">
        <v>302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3" spans="2:8" ht="12.75">
      <c r="B3" s="199" t="s">
        <v>48</v>
      </c>
      <c r="H3" s="42"/>
    </row>
    <row r="4" spans="3:10" ht="12.75">
      <c r="C4" s="41" t="s">
        <v>368</v>
      </c>
      <c r="H4" s="203"/>
      <c r="J4" s="207"/>
    </row>
    <row r="5" ht="12.75">
      <c r="N5" s="41" t="s">
        <v>318</v>
      </c>
    </row>
    <row r="6" spans="2:14" s="22" customFormat="1" ht="63.75">
      <c r="B6" s="321" t="s">
        <v>47</v>
      </c>
      <c r="C6" s="135" t="s">
        <v>34</v>
      </c>
      <c r="D6" s="135" t="s">
        <v>49</v>
      </c>
      <c r="E6" s="134" t="s">
        <v>477</v>
      </c>
      <c r="F6" s="134" t="s">
        <v>50</v>
      </c>
      <c r="G6" s="134" t="s">
        <v>270</v>
      </c>
      <c r="H6" s="134" t="s">
        <v>271</v>
      </c>
      <c r="I6" s="134" t="s">
        <v>51</v>
      </c>
      <c r="J6" s="134" t="s">
        <v>337</v>
      </c>
      <c r="K6" s="135" t="s">
        <v>52</v>
      </c>
      <c r="L6" s="135" t="s">
        <v>247</v>
      </c>
      <c r="M6" s="135" t="s">
        <v>53</v>
      </c>
      <c r="N6" s="134" t="s">
        <v>54</v>
      </c>
    </row>
    <row r="7" spans="2:14" s="22" customFormat="1" ht="12.75">
      <c r="B7" s="44">
        <v>1</v>
      </c>
      <c r="C7" s="44">
        <v>2</v>
      </c>
      <c r="D7" s="64">
        <v>3</v>
      </c>
      <c r="E7" s="44">
        <v>4</v>
      </c>
      <c r="F7" s="44">
        <v>5</v>
      </c>
      <c r="G7" s="44">
        <v>6</v>
      </c>
      <c r="H7" s="44">
        <v>7</v>
      </c>
      <c r="I7" s="44">
        <v>8</v>
      </c>
      <c r="J7" s="44">
        <v>9</v>
      </c>
      <c r="K7" s="44">
        <v>10</v>
      </c>
      <c r="L7" s="44">
        <v>11</v>
      </c>
      <c r="M7" s="44">
        <v>12</v>
      </c>
      <c r="N7" s="44">
        <v>13</v>
      </c>
    </row>
    <row r="8" spans="2:14" s="22" customFormat="1" ht="25.5">
      <c r="B8" s="191" t="s">
        <v>478</v>
      </c>
      <c r="C8" s="339">
        <f>C9+C10</f>
        <v>0</v>
      </c>
      <c r="D8" s="339">
        <f aca="true" t="shared" si="0" ref="D8:N8">D9+D10</f>
        <v>0</v>
      </c>
      <c r="E8" s="339">
        <f t="shared" si="0"/>
        <v>0</v>
      </c>
      <c r="F8" s="339">
        <f t="shared" si="0"/>
        <v>0</v>
      </c>
      <c r="G8" s="339">
        <f t="shared" si="0"/>
        <v>0</v>
      </c>
      <c r="H8" s="339">
        <f t="shared" si="0"/>
        <v>0</v>
      </c>
      <c r="I8" s="339">
        <f t="shared" si="0"/>
        <v>0</v>
      </c>
      <c r="J8" s="339">
        <f t="shared" si="0"/>
        <v>0</v>
      </c>
      <c r="K8" s="339">
        <f t="shared" si="0"/>
        <v>0</v>
      </c>
      <c r="L8" s="339">
        <f t="shared" si="0"/>
        <v>0</v>
      </c>
      <c r="M8" s="339">
        <f t="shared" si="0"/>
        <v>0</v>
      </c>
      <c r="N8" s="339">
        <f t="shared" si="0"/>
        <v>0</v>
      </c>
    </row>
    <row r="9" spans="2:14" ht="25.5">
      <c r="B9" s="37" t="s">
        <v>479</v>
      </c>
      <c r="C9" s="204">
        <f>D9+F9</f>
        <v>0</v>
      </c>
      <c r="D9" s="200"/>
      <c r="E9" s="200"/>
      <c r="F9" s="337"/>
      <c r="G9" s="200"/>
      <c r="H9" s="200"/>
      <c r="I9" s="200"/>
      <c r="J9" s="200"/>
      <c r="K9" s="200"/>
      <c r="L9" s="200"/>
      <c r="M9" s="200"/>
      <c r="N9" s="337">
        <f>I9*0.25+J9*0.5+K9</f>
        <v>0</v>
      </c>
    </row>
    <row r="10" spans="2:14" ht="25.5">
      <c r="B10" s="37" t="s">
        <v>480</v>
      </c>
      <c r="C10" s="204">
        <f>D10+F10</f>
        <v>0</v>
      </c>
      <c r="D10" s="200"/>
      <c r="E10" s="200"/>
      <c r="F10" s="337"/>
      <c r="G10" s="200"/>
      <c r="H10" s="200"/>
      <c r="I10" s="200"/>
      <c r="J10" s="200"/>
      <c r="K10" s="200"/>
      <c r="L10" s="200"/>
      <c r="M10" s="200"/>
      <c r="N10" s="337">
        <f aca="true" t="shared" si="1" ref="N10:N25">I10*0.25+J10*0.5+K10</f>
        <v>0</v>
      </c>
    </row>
    <row r="11" spans="2:14" ht="12.75">
      <c r="B11" s="37" t="s">
        <v>303</v>
      </c>
      <c r="C11" s="204">
        <f>D11+F11</f>
        <v>0</v>
      </c>
      <c r="D11" s="200"/>
      <c r="E11" s="200"/>
      <c r="F11" s="337"/>
      <c r="G11" s="200"/>
      <c r="H11" s="200"/>
      <c r="I11" s="200"/>
      <c r="J11" s="200"/>
      <c r="K11" s="200"/>
      <c r="L11" s="200"/>
      <c r="M11" s="200"/>
      <c r="N11" s="337">
        <f t="shared" si="1"/>
        <v>0</v>
      </c>
    </row>
    <row r="12" spans="2:14" ht="12.75">
      <c r="B12" s="191" t="s">
        <v>304</v>
      </c>
      <c r="C12" s="201">
        <f>C13+C14+C15+C16+C17+C18+C19+C20+C21+C22</f>
        <v>0</v>
      </c>
      <c r="D12" s="201">
        <f aca="true" t="shared" si="2" ref="D12:N12">D13+D14+D15+D16+D17+D18+D19+D20+D21+D22</f>
        <v>0</v>
      </c>
      <c r="E12" s="201">
        <f t="shared" si="2"/>
        <v>0</v>
      </c>
      <c r="F12" s="201">
        <f t="shared" si="2"/>
        <v>0</v>
      </c>
      <c r="G12" s="201">
        <f t="shared" si="2"/>
        <v>0</v>
      </c>
      <c r="H12" s="201">
        <f t="shared" si="2"/>
        <v>0</v>
      </c>
      <c r="I12" s="201">
        <f t="shared" si="2"/>
        <v>0</v>
      </c>
      <c r="J12" s="201">
        <f t="shared" si="2"/>
        <v>0</v>
      </c>
      <c r="K12" s="201">
        <f t="shared" si="2"/>
        <v>0</v>
      </c>
      <c r="L12" s="201">
        <f t="shared" si="2"/>
        <v>0</v>
      </c>
      <c r="M12" s="201">
        <f t="shared" si="2"/>
        <v>0</v>
      </c>
      <c r="N12" s="201">
        <f t="shared" si="2"/>
        <v>0</v>
      </c>
    </row>
    <row r="13" spans="2:14" ht="12.75">
      <c r="B13" s="37" t="s">
        <v>55</v>
      </c>
      <c r="C13" s="204">
        <f>D13+F13</f>
        <v>0</v>
      </c>
      <c r="D13" s="200"/>
      <c r="E13" s="200"/>
      <c r="F13" s="337"/>
      <c r="G13" s="200"/>
      <c r="H13" s="200"/>
      <c r="I13" s="200"/>
      <c r="J13" s="200"/>
      <c r="K13" s="200"/>
      <c r="L13" s="200"/>
      <c r="M13" s="200"/>
      <c r="N13" s="337">
        <f t="shared" si="1"/>
        <v>0</v>
      </c>
    </row>
    <row r="14" spans="2:14" ht="12.75">
      <c r="B14" s="37" t="s">
        <v>56</v>
      </c>
      <c r="C14" s="204">
        <f aca="true" t="shared" si="3" ref="C14:C25">D14+F14</f>
        <v>0</v>
      </c>
      <c r="D14" s="200"/>
      <c r="E14" s="200"/>
      <c r="F14" s="337"/>
      <c r="G14" s="200"/>
      <c r="H14" s="200"/>
      <c r="I14" s="200"/>
      <c r="J14" s="200"/>
      <c r="K14" s="200"/>
      <c r="L14" s="200"/>
      <c r="M14" s="200"/>
      <c r="N14" s="337">
        <f t="shared" si="1"/>
        <v>0</v>
      </c>
    </row>
    <row r="15" spans="2:14" ht="12.75">
      <c r="B15" s="96" t="s">
        <v>57</v>
      </c>
      <c r="C15" s="204">
        <f t="shared" si="3"/>
        <v>0</v>
      </c>
      <c r="D15" s="200"/>
      <c r="E15" s="200"/>
      <c r="F15" s="337"/>
      <c r="G15" s="200"/>
      <c r="H15" s="200"/>
      <c r="I15" s="200"/>
      <c r="J15" s="200"/>
      <c r="K15" s="200"/>
      <c r="L15" s="200"/>
      <c r="M15" s="200"/>
      <c r="N15" s="337">
        <f t="shared" si="1"/>
        <v>0</v>
      </c>
    </row>
    <row r="16" spans="2:14" ht="12.75">
      <c r="B16" s="96" t="s">
        <v>58</v>
      </c>
      <c r="C16" s="204">
        <f t="shared" si="3"/>
        <v>0</v>
      </c>
      <c r="D16" s="200"/>
      <c r="E16" s="200"/>
      <c r="F16" s="337"/>
      <c r="G16" s="200"/>
      <c r="H16" s="200"/>
      <c r="I16" s="200"/>
      <c r="J16" s="200"/>
      <c r="K16" s="200"/>
      <c r="L16" s="200"/>
      <c r="M16" s="200"/>
      <c r="N16" s="337">
        <f t="shared" si="1"/>
        <v>0</v>
      </c>
    </row>
    <row r="17" spans="2:14" ht="12.75">
      <c r="B17" s="96" t="s">
        <v>59</v>
      </c>
      <c r="C17" s="204">
        <f t="shared" si="3"/>
        <v>0</v>
      </c>
      <c r="D17" s="200"/>
      <c r="E17" s="200"/>
      <c r="F17" s="337"/>
      <c r="G17" s="200"/>
      <c r="H17" s="200"/>
      <c r="I17" s="200"/>
      <c r="J17" s="200"/>
      <c r="K17" s="200"/>
      <c r="L17" s="200"/>
      <c r="M17" s="200"/>
      <c r="N17" s="337">
        <f t="shared" si="1"/>
        <v>0</v>
      </c>
    </row>
    <row r="18" spans="2:14" ht="12.75">
      <c r="B18" s="96" t="s">
        <v>60</v>
      </c>
      <c r="C18" s="204">
        <f t="shared" si="3"/>
        <v>0</v>
      </c>
      <c r="D18" s="200"/>
      <c r="E18" s="200"/>
      <c r="F18" s="337"/>
      <c r="G18" s="200"/>
      <c r="H18" s="200"/>
      <c r="I18" s="200"/>
      <c r="J18" s="200"/>
      <c r="K18" s="200"/>
      <c r="L18" s="200"/>
      <c r="M18" s="200"/>
      <c r="N18" s="337">
        <f t="shared" si="1"/>
        <v>0</v>
      </c>
    </row>
    <row r="19" spans="2:14" ht="12.75">
      <c r="B19" s="96" t="s">
        <v>61</v>
      </c>
      <c r="C19" s="204">
        <f t="shared" si="3"/>
        <v>0</v>
      </c>
      <c r="D19" s="200"/>
      <c r="E19" s="200"/>
      <c r="F19" s="337"/>
      <c r="G19" s="200"/>
      <c r="H19" s="200"/>
      <c r="I19" s="200"/>
      <c r="J19" s="200"/>
      <c r="K19" s="200"/>
      <c r="L19" s="200"/>
      <c r="M19" s="200"/>
      <c r="N19" s="337">
        <f t="shared" si="1"/>
        <v>0</v>
      </c>
    </row>
    <row r="20" spans="2:14" ht="12.75">
      <c r="B20" s="96" t="s">
        <v>377</v>
      </c>
      <c r="C20" s="204">
        <f t="shared" si="3"/>
        <v>0</v>
      </c>
      <c r="D20" s="200"/>
      <c r="E20" s="200"/>
      <c r="F20" s="337"/>
      <c r="G20" s="200"/>
      <c r="H20" s="200"/>
      <c r="I20" s="200"/>
      <c r="J20" s="200"/>
      <c r="K20" s="200"/>
      <c r="L20" s="200"/>
      <c r="M20" s="200"/>
      <c r="N20" s="337">
        <f t="shared" si="1"/>
        <v>0</v>
      </c>
    </row>
    <row r="21" spans="2:14" ht="12.75">
      <c r="B21" s="96" t="s">
        <v>273</v>
      </c>
      <c r="C21" s="204">
        <f t="shared" si="3"/>
        <v>0</v>
      </c>
      <c r="D21" s="200"/>
      <c r="E21" s="200"/>
      <c r="F21" s="337"/>
      <c r="G21" s="200"/>
      <c r="H21" s="200"/>
      <c r="I21" s="200"/>
      <c r="J21" s="200"/>
      <c r="K21" s="200"/>
      <c r="L21" s="200"/>
      <c r="M21" s="200"/>
      <c r="N21" s="337">
        <f t="shared" si="1"/>
        <v>0</v>
      </c>
    </row>
    <row r="22" spans="2:14" ht="12.75">
      <c r="B22" s="96" t="s">
        <v>274</v>
      </c>
      <c r="C22" s="204">
        <f t="shared" si="3"/>
        <v>0</v>
      </c>
      <c r="D22" s="200"/>
      <c r="E22" s="200"/>
      <c r="F22" s="337"/>
      <c r="G22" s="200"/>
      <c r="H22" s="200"/>
      <c r="I22" s="200"/>
      <c r="J22" s="200"/>
      <c r="K22" s="200"/>
      <c r="L22" s="200"/>
      <c r="M22" s="200"/>
      <c r="N22" s="337">
        <f t="shared" si="1"/>
        <v>0</v>
      </c>
    </row>
    <row r="23" spans="2:14" ht="12.75">
      <c r="B23" s="348" t="s">
        <v>454</v>
      </c>
      <c r="C23" s="204">
        <f t="shared" si="3"/>
        <v>0</v>
      </c>
      <c r="D23" s="349"/>
      <c r="E23" s="349"/>
      <c r="F23" s="350"/>
      <c r="G23" s="349"/>
      <c r="H23" s="349"/>
      <c r="I23" s="349"/>
      <c r="J23" s="349"/>
      <c r="K23" s="349"/>
      <c r="L23" s="349"/>
      <c r="M23" s="349"/>
      <c r="N23" s="337">
        <f t="shared" si="1"/>
        <v>0</v>
      </c>
    </row>
    <row r="24" spans="2:14" ht="12.75">
      <c r="B24" s="202" t="s">
        <v>455</v>
      </c>
      <c r="C24" s="205">
        <f>C8+C11+C12</f>
        <v>0</v>
      </c>
      <c r="D24" s="205">
        <f aca="true" t="shared" si="4" ref="D24:M24">D8+D11+D12</f>
        <v>0</v>
      </c>
      <c r="E24" s="205">
        <f t="shared" si="4"/>
        <v>0</v>
      </c>
      <c r="F24" s="205">
        <f t="shared" si="4"/>
        <v>0</v>
      </c>
      <c r="G24" s="205">
        <f t="shared" si="4"/>
        <v>0</v>
      </c>
      <c r="H24" s="205">
        <f t="shared" si="4"/>
        <v>0</v>
      </c>
      <c r="I24" s="205">
        <f t="shared" si="4"/>
        <v>0</v>
      </c>
      <c r="J24" s="205">
        <f t="shared" si="4"/>
        <v>0</v>
      </c>
      <c r="K24" s="205">
        <f t="shared" si="4"/>
        <v>0</v>
      </c>
      <c r="L24" s="205">
        <f t="shared" si="4"/>
        <v>0</v>
      </c>
      <c r="M24" s="205">
        <f t="shared" si="4"/>
        <v>0</v>
      </c>
      <c r="N24" s="205">
        <f>N8+N11+N12</f>
        <v>0</v>
      </c>
    </row>
    <row r="25" spans="2:14" ht="25.5">
      <c r="B25" s="96" t="s">
        <v>471</v>
      </c>
      <c r="C25" s="204">
        <f t="shared" si="3"/>
        <v>0</v>
      </c>
      <c r="D25" s="206"/>
      <c r="E25" s="206"/>
      <c r="F25" s="338"/>
      <c r="G25" s="206"/>
      <c r="H25" s="206"/>
      <c r="I25" s="206"/>
      <c r="J25" s="206"/>
      <c r="K25" s="206"/>
      <c r="L25" s="206"/>
      <c r="M25" s="206"/>
      <c r="N25" s="337">
        <f t="shared" si="1"/>
        <v>0</v>
      </c>
    </row>
    <row r="27" spans="2:13" ht="12.75">
      <c r="B27" s="42"/>
      <c r="C27" s="63"/>
      <c r="D27" s="63"/>
      <c r="E27" s="63"/>
      <c r="F27" s="63"/>
      <c r="G27" s="63"/>
      <c r="H27" s="3"/>
      <c r="I27" s="3"/>
      <c r="J27" s="63"/>
      <c r="K27" s="3"/>
      <c r="L27" s="3"/>
      <c r="M27" s="3"/>
    </row>
    <row r="28" spans="2:13" ht="12.75">
      <c r="B28" s="38" t="s">
        <v>200</v>
      </c>
      <c r="C28" s="38"/>
      <c r="D28" s="38"/>
      <c r="E28" s="38"/>
      <c r="F28" s="35"/>
      <c r="G28" s="35"/>
      <c r="H28" s="3"/>
      <c r="I28" s="3"/>
      <c r="J28" s="3"/>
      <c r="K28" s="35"/>
      <c r="L28" s="35"/>
      <c r="M28" s="35"/>
    </row>
    <row r="29" spans="2:13" ht="12.75">
      <c r="B29" s="38"/>
      <c r="C29" s="38"/>
      <c r="D29" s="38" t="s">
        <v>194</v>
      </c>
      <c r="E29" s="38" t="s">
        <v>195</v>
      </c>
      <c r="F29" s="35"/>
      <c r="G29" s="35"/>
      <c r="H29" s="3"/>
      <c r="I29" s="3"/>
      <c r="J29" s="3"/>
      <c r="K29" s="35"/>
      <c r="L29" s="35"/>
      <c r="M29" s="35"/>
    </row>
    <row r="30" spans="2:13" ht="12.75">
      <c r="B30" s="38"/>
      <c r="C30" s="38"/>
      <c r="D30" s="38" t="s">
        <v>196</v>
      </c>
      <c r="E30" s="38" t="s">
        <v>197</v>
      </c>
      <c r="F30" s="35"/>
      <c r="G30" s="35"/>
      <c r="H30" s="3"/>
      <c r="I30" s="3"/>
      <c r="J30" s="3"/>
      <c r="K30" s="35"/>
      <c r="L30" s="35"/>
      <c r="M30" s="35"/>
    </row>
    <row r="31" spans="2:13" ht="12.75">
      <c r="B31" s="38" t="s">
        <v>201</v>
      </c>
      <c r="C31" s="38"/>
      <c r="D31" s="38"/>
      <c r="E31" s="38"/>
      <c r="F31" s="35"/>
      <c r="G31" s="35"/>
      <c r="H31" s="3"/>
      <c r="I31" s="3"/>
      <c r="J31" s="3"/>
      <c r="K31" s="35"/>
      <c r="L31" s="35"/>
      <c r="M31" s="35"/>
    </row>
    <row r="32" spans="2:13" ht="12.75">
      <c r="B32" s="38"/>
      <c r="C32" s="38"/>
      <c r="D32" s="38" t="s">
        <v>194</v>
      </c>
      <c r="E32" s="38" t="s">
        <v>195</v>
      </c>
      <c r="F32" s="35"/>
      <c r="G32" s="35"/>
      <c r="H32" s="3"/>
      <c r="I32" s="3"/>
      <c r="J32" s="3"/>
      <c r="K32" s="35"/>
      <c r="L32" s="35"/>
      <c r="M32" s="35"/>
    </row>
    <row r="33" spans="2:13" ht="12.75">
      <c r="B33" s="38"/>
      <c r="C33" s="38" t="s">
        <v>198</v>
      </c>
      <c r="D33" s="38" t="s">
        <v>196</v>
      </c>
      <c r="E33" s="38" t="s">
        <v>197</v>
      </c>
      <c r="F33" s="35"/>
      <c r="G33" s="35"/>
      <c r="H33" s="3"/>
      <c r="I33" s="3"/>
      <c r="J33" s="3"/>
      <c r="K33" s="35"/>
      <c r="L33" s="35"/>
      <c r="M33" s="35"/>
    </row>
    <row r="34" spans="2:13" ht="12.75">
      <c r="B34" s="42"/>
      <c r="C34" s="35"/>
      <c r="D34" s="35"/>
      <c r="E34" s="35"/>
      <c r="F34" s="35"/>
      <c r="G34" s="35"/>
      <c r="H34" s="3"/>
      <c r="I34" s="3"/>
      <c r="J34" s="3"/>
      <c r="K34" s="35"/>
      <c r="L34" s="35"/>
      <c r="M34" s="35"/>
    </row>
    <row r="35" spans="2:13" ht="12.75">
      <c r="B35" s="42"/>
      <c r="C35" s="35"/>
      <c r="D35" s="35"/>
      <c r="E35" s="35"/>
      <c r="F35" s="35"/>
      <c r="G35" s="35"/>
      <c r="H35" s="3"/>
      <c r="I35" s="3"/>
      <c r="J35" s="3"/>
      <c r="K35" s="35"/>
      <c r="L35" s="35"/>
      <c r="M35" s="35"/>
    </row>
    <row r="36" spans="2:13" ht="12.75">
      <c r="B36" s="42"/>
      <c r="C36" s="35"/>
      <c r="D36" s="35"/>
      <c r="E36" s="35"/>
      <c r="F36" s="35"/>
      <c r="G36" s="35"/>
      <c r="H36" s="3"/>
      <c r="I36" s="3"/>
      <c r="J36" s="3"/>
      <c r="K36" s="35"/>
      <c r="L36" s="35"/>
      <c r="M36" s="35"/>
    </row>
    <row r="37" spans="2:13" ht="12.75">
      <c r="B37" s="42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2:13" ht="12.7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</sheetData>
  <sheetProtection password="C7AC" sheet="1"/>
  <dataValidations count="1">
    <dataValidation type="decimal" operator="greaterThanOrEqual" allowBlank="1" showInputMessage="1" showErrorMessage="1" sqref="H4 C25 N25 C8:N2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Tolomushev Aziz Kanjarbekovich</dc:creator>
  <cp:keywords/>
  <dc:description/>
  <cp:lastModifiedBy>atolomushev</cp:lastModifiedBy>
  <cp:lastPrinted>2018-03-03T04:57:30Z</cp:lastPrinted>
  <dcterms:created xsi:type="dcterms:W3CDTF">2013-03-04T09:49:07Z</dcterms:created>
  <dcterms:modified xsi:type="dcterms:W3CDTF">2018-09-18T03:14:36Z</dcterms:modified>
  <cp:category/>
  <cp:version/>
  <cp:contentType/>
  <cp:contentStatus/>
</cp:coreProperties>
</file>