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<sst xmlns="http://schemas.openxmlformats.org/spreadsheetml/2006/main" count="588" uniqueCount="112">
  <si>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</si>
  <si>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</si>
  <si>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</si>
  <si>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</si>
  <si>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</si>
  <si>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</si>
  <si>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</si>
  <si>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</si>
  <si>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</si>
  <si>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</si>
  <si>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</si>
  <si>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</si>
  <si>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</si>
  <si>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</si>
  <si>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</si>
  <si>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</si>
  <si>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</si>
  <si>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</si>
  <si>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</si>
  <si>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</si>
  <si>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</si>
  <si>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</si>
  <si>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</si>
  <si>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</si>
  <si>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</si>
  <si>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</si>
  <si>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</si>
  <si>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Jan 2011</t>
  </si>
  <si>
    <t>Feb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</si>
  <si>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</si>
  <si>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</si>
  <si>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</si>
  <si>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</si>
  <si>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</si>
  <si>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</si>
  <si>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</si>
  <si>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</si>
  <si>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</si>
  <si>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</si>
  <si>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</si>
  <si>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</si>
  <si>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</si>
  <si>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</si>
  <si>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</si>
  <si>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</si>
  <si>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</si>
  <si>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</si>
  <si>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</si>
  <si>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</si>
  <si>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Feb 2011</t>
  </si>
  <si>
    <t>Jan - Feb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</si>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</sst>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  <numFmt numFmtId="207" formatCode="[$-F419]yyyy\,\ mmmm;@"/>
    <numFmt numFmtId="208" formatCode="\20\1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23816"/>
        <c:axId val="36878889"/>
      </c:lineChart>
      <c:catAx>
        <c:axId val="339238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 val="autoZero"/>
        <c:auto val="0"/>
        <c:lblOffset val="100"/>
        <c:tickLblSkip val="1"/>
        <c:noMultiLvlLbl val="0"/>
      </c:catAx>
      <c:valAx>
        <c:axId val="368788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38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754284"/>
        <c:axId val="3946196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613366"/>
        <c:axId val="42302567"/>
      </c:lineChart>
      <c:catAx>
        <c:axId val="267542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61965"/>
        <c:crosses val="autoZero"/>
        <c:auto val="0"/>
        <c:lblOffset val="100"/>
        <c:tickLblSkip val="5"/>
        <c:noMultiLvlLbl val="0"/>
      </c:catAx>
      <c:valAx>
        <c:axId val="3946196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4"/>
        <c:crossesAt val="1"/>
        <c:crossBetween val="between"/>
        <c:dispUnits/>
        <c:majorUnit val="2000"/>
        <c:minorUnit val="100"/>
      </c:valAx>
      <c:catAx>
        <c:axId val="19613366"/>
        <c:scaling>
          <c:orientation val="minMax"/>
        </c:scaling>
        <c:axPos val="b"/>
        <c:delete val="1"/>
        <c:majorTickMark val="out"/>
        <c:minorTickMark val="none"/>
        <c:tickLblPos val="nextTo"/>
        <c:crossAx val="42302567"/>
        <c:crossesAt val="39"/>
        <c:auto val="0"/>
        <c:lblOffset val="100"/>
        <c:tickLblSkip val="1"/>
        <c:noMultiLvlLbl val="0"/>
      </c:catAx>
      <c:valAx>
        <c:axId val="423025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178784"/>
        <c:axId val="395587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78784"/>
        <c:axId val="395587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602858"/>
        <c:axId val="51990267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0"/>
        <c:lblOffset val="100"/>
        <c:tickLblSkip val="1"/>
        <c:noMultiLvlLbl val="0"/>
      </c:catAx>
      <c:valAx>
        <c:axId val="39558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between"/>
        <c:dispUnits/>
        <c:majorUnit val="1"/>
      </c:valAx>
      <c:catAx>
        <c:axId val="35602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0267"/>
        <c:crosses val="autoZero"/>
        <c:auto val="0"/>
        <c:lblOffset val="100"/>
        <c:tickLblSkip val="1"/>
        <c:noMultiLvlLbl val="0"/>
      </c:catAx>
      <c:valAx>
        <c:axId val="519902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0285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5259220"/>
        <c:axId val="5046206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92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3474546"/>
        <c:axId val="3440000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745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164572"/>
        <c:axId val="3493682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96006"/>
        <c:axId val="11310871"/>
      </c:line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4572"/>
        <c:crossesAt val="1"/>
        <c:crossBetween val="between"/>
        <c:dispUnits/>
        <c:majorUnit val="400"/>
      </c:valAx>
      <c:catAx>
        <c:axId val="4599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9600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688976"/>
        <c:axId val="437653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88976"/>
        <c:axId val="43765329"/>
      </c:lineChart>
      <c:catAx>
        <c:axId val="346889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89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343642"/>
        <c:axId val="553307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436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214532"/>
        <c:axId val="526041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145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5726"/>
        <c:axId val="330815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57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298360"/>
        <c:axId val="6235864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98360"/>
        <c:axId val="62358649"/>
      </c:lineChart>
      <c:catAx>
        <c:axId val="292983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83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779"/>
        <c:crosses val="autoZero"/>
        <c:auto val="0"/>
        <c:lblOffset val="100"/>
        <c:tickLblSkip val="1"/>
        <c:noMultiLvlLbl val="0"/>
      </c:catAx>
      <c:valAx>
        <c:axId val="178857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9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49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135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2" sqref="J12"/>
    </sheetView>
  </sheetViews>
  <sheetFormatPr defaultColWidth="8.00390625" defaultRowHeight="12.75"/>
  <cols>
    <col min="1" max="1" width="33.125" style="18" customWidth="1"/>
    <col min="2" max="5" width="10.75390625" style="18" customWidth="1"/>
    <col min="6" max="8" width="10.75390625" style="19" customWidth="1"/>
    <col min="9" max="9" width="10.75390625" style="20" customWidth="1"/>
    <col min="10" max="15" width="10.75390625" style="18" customWidth="1"/>
    <col min="16" max="19" width="9.75390625" style="18" customWidth="1"/>
    <col min="20" max="21" width="8.375" style="18" bestFit="1" customWidth="1"/>
    <col min="22" max="16384" width="8.00390625" style="18" customWidth="1"/>
  </cols>
  <sheetData>
    <row r="1" spans="1:17" ht="15.75">
      <c r="A1" s="150" t="s">
        <v>5</v>
      </c>
      <c r="B1" s="150"/>
      <c r="C1" s="150"/>
      <c r="D1" s="150"/>
      <c r="E1" s="150"/>
      <c r="F1" s="150"/>
      <c r="G1" s="150"/>
      <c r="H1" s="150"/>
      <c r="I1" s="150"/>
      <c r="J1" s="48"/>
      <c r="K1" s="48"/>
      <c r="L1" s="48"/>
      <c r="M1" s="48"/>
      <c r="N1" s="48"/>
      <c r="O1" s="48"/>
      <c r="P1" s="48"/>
      <c r="Q1" s="48"/>
    </row>
    <row r="2" spans="1:17" ht="15.75">
      <c r="A2" s="151" t="s">
        <v>6</v>
      </c>
      <c r="B2" s="151"/>
      <c r="C2" s="151"/>
      <c r="D2" s="151"/>
      <c r="E2" s="151"/>
      <c r="F2" s="151"/>
      <c r="G2" s="151"/>
      <c r="H2" s="151"/>
      <c r="I2" s="151"/>
      <c r="J2" s="79"/>
      <c r="K2" s="79"/>
      <c r="L2" s="79"/>
      <c r="M2" s="79"/>
      <c r="N2" s="79"/>
      <c r="O2" s="79"/>
      <c r="P2" s="79"/>
      <c r="Q2" s="79"/>
    </row>
    <row r="3" spans="1:19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39" t="s">
        <v>8</v>
      </c>
      <c r="B5" s="21"/>
      <c r="C5" s="21"/>
      <c r="D5" s="21"/>
      <c r="E5" s="22"/>
      <c r="F5" s="23"/>
      <c r="G5" s="23"/>
      <c r="H5" s="23"/>
    </row>
    <row r="6" spans="1:8" s="26" customFormat="1" ht="26.25" customHeight="1">
      <c r="A6" s="49"/>
      <c r="B6" s="142">
        <v>2010</v>
      </c>
      <c r="C6" s="142">
        <v>2011</v>
      </c>
      <c r="D6" s="50" t="s">
        <v>16</v>
      </c>
      <c r="E6" s="50" t="s">
        <v>17</v>
      </c>
      <c r="F6" s="136"/>
      <c r="G6" s="136"/>
      <c r="H6" s="136"/>
    </row>
    <row r="7" spans="1:9" ht="26.25" customHeight="1">
      <c r="A7" s="28" t="s">
        <v>9</v>
      </c>
      <c r="B7" s="109">
        <v>-0.5</v>
      </c>
      <c r="C7" s="109">
        <v>5.7</v>
      </c>
      <c r="D7" s="109">
        <v>-12.5</v>
      </c>
      <c r="E7" s="109">
        <v>-10.5</v>
      </c>
      <c r="F7" s="109"/>
      <c r="G7" s="109"/>
      <c r="H7" s="109"/>
      <c r="I7" s="18"/>
    </row>
    <row r="8" spans="1:9" ht="26.25" customHeight="1">
      <c r="A8" s="28" t="s">
        <v>10</v>
      </c>
      <c r="B8" s="64">
        <v>119.2</v>
      </c>
      <c r="C8" s="64">
        <v>105.7</v>
      </c>
      <c r="D8" s="64">
        <v>100.8</v>
      </c>
      <c r="E8" s="64">
        <v>100.9</v>
      </c>
      <c r="F8" s="64"/>
      <c r="G8" s="64"/>
      <c r="H8" s="64"/>
      <c r="I8" s="18"/>
    </row>
    <row r="9" spans="1:9" ht="26.25" customHeight="1">
      <c r="A9" s="28" t="s">
        <v>11</v>
      </c>
      <c r="B9" s="65" t="s">
        <v>0</v>
      </c>
      <c r="C9" s="65" t="s">
        <v>0</v>
      </c>
      <c r="D9" s="65">
        <v>100.8</v>
      </c>
      <c r="E9" s="64">
        <v>100.06</v>
      </c>
      <c r="F9" s="64"/>
      <c r="G9" s="64"/>
      <c r="H9" s="64"/>
      <c r="I9" s="18"/>
    </row>
    <row r="10" spans="1:9" ht="26.25" customHeight="1">
      <c r="A10" s="28" t="s">
        <v>12</v>
      </c>
      <c r="B10" s="65">
        <v>5.5</v>
      </c>
      <c r="C10" s="65">
        <v>13.61</v>
      </c>
      <c r="D10" s="65">
        <v>12.2</v>
      </c>
      <c r="E10" s="65">
        <v>10.41</v>
      </c>
      <c r="F10" s="64"/>
      <c r="G10" s="64"/>
      <c r="H10" s="64"/>
      <c r="I10" s="18"/>
    </row>
    <row r="11" spans="1:9" ht="26.25" customHeight="1">
      <c r="A11" s="28" t="s">
        <v>13</v>
      </c>
      <c r="B11" s="112">
        <v>47.0992</v>
      </c>
      <c r="C11" s="112">
        <v>46.4847</v>
      </c>
      <c r="D11" s="112">
        <v>46.7757</v>
      </c>
      <c r="E11" s="112">
        <v>46.49</v>
      </c>
      <c r="F11" s="110"/>
      <c r="G11" s="110"/>
      <c r="H11" s="110"/>
      <c r="I11" s="18"/>
    </row>
    <row r="12" spans="1:8" s="24" customFormat="1" ht="26.25" customHeight="1">
      <c r="A12" s="28" t="s">
        <v>14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1"/>
      <c r="G12" s="111"/>
      <c r="H12" s="111"/>
    </row>
    <row r="13" spans="1:8" s="24" customFormat="1" ht="26.25" customHeight="1">
      <c r="A13" s="28" t="s">
        <v>15</v>
      </c>
      <c r="B13" s="113" t="s">
        <v>0</v>
      </c>
      <c r="C13" s="113" t="s">
        <v>0</v>
      </c>
      <c r="D13" s="113">
        <f>D11/C11*100-100</f>
        <v>0.6260124298963063</v>
      </c>
      <c r="E13" s="113">
        <f>E11/D11*100-100</f>
        <v>-0.6107872249907444</v>
      </c>
      <c r="F13" s="111"/>
      <c r="G13" s="111"/>
      <c r="H13" s="111"/>
    </row>
    <row r="14" spans="1:19" s="24" customFormat="1" ht="15" customHeight="1">
      <c r="A14" s="29"/>
      <c r="B14" s="46"/>
      <c r="C14" s="72"/>
      <c r="D14" s="72"/>
      <c r="E14" s="80"/>
      <c r="F14" s="77"/>
      <c r="G14" s="77"/>
      <c r="H14" s="77"/>
      <c r="I14" s="77"/>
      <c r="K14" s="25"/>
      <c r="L14" s="25"/>
      <c r="M14" s="25"/>
      <c r="N14" s="25"/>
      <c r="O14" s="25"/>
      <c r="P14" s="25"/>
      <c r="Q14" s="25"/>
      <c r="R14" s="25"/>
      <c r="S14" s="25"/>
    </row>
    <row r="15" spans="1:22" s="24" customFormat="1" ht="15" customHeight="1">
      <c r="A15" s="140" t="s">
        <v>18</v>
      </c>
      <c r="B15" s="46"/>
      <c r="C15" s="46"/>
      <c r="D15" s="46"/>
      <c r="E15" s="46"/>
      <c r="F15" s="46"/>
      <c r="G15" s="46"/>
      <c r="H15" s="46"/>
      <c r="I15" s="20"/>
      <c r="K15" s="25"/>
      <c r="L15" s="25"/>
      <c r="M15" s="25"/>
      <c r="N15" s="25"/>
      <c r="O15" s="25"/>
      <c r="P15" s="25"/>
      <c r="Q15" s="25"/>
      <c r="R15" s="25"/>
      <c r="S15" s="25"/>
      <c r="T15" s="81"/>
      <c r="U15" s="81"/>
      <c r="V15" s="81"/>
    </row>
    <row r="16" spans="1:19" s="24" customFormat="1" ht="12.75" customHeight="1">
      <c r="A16" s="139" t="s">
        <v>19</v>
      </c>
      <c r="B16" s="46"/>
      <c r="C16" s="46"/>
      <c r="D16" s="46"/>
      <c r="E16" s="46"/>
      <c r="F16" s="46"/>
      <c r="G16" s="46"/>
      <c r="H16" s="46"/>
      <c r="I16" s="20"/>
      <c r="K16" s="25"/>
      <c r="L16" s="25"/>
      <c r="M16" s="25"/>
      <c r="N16" s="25"/>
      <c r="O16" s="25"/>
      <c r="P16" s="25"/>
      <c r="Q16" s="25"/>
      <c r="R16" s="25"/>
      <c r="S16" s="25"/>
    </row>
    <row r="17" spans="1:17" s="24" customFormat="1" ht="42">
      <c r="A17" s="51"/>
      <c r="B17" s="142">
        <v>2010</v>
      </c>
      <c r="C17" s="50" t="s">
        <v>27</v>
      </c>
      <c r="D17" s="50" t="s">
        <v>28</v>
      </c>
      <c r="E17" s="142">
        <v>2011</v>
      </c>
      <c r="F17" s="50" t="s">
        <v>16</v>
      </c>
      <c r="G17" s="50" t="s">
        <v>17</v>
      </c>
      <c r="H17" s="53" t="s">
        <v>25</v>
      </c>
      <c r="I17" s="53" t="s">
        <v>26</v>
      </c>
      <c r="J17" s="41"/>
      <c r="K17" s="41"/>
      <c r="L17" s="41"/>
      <c r="M17" s="41"/>
      <c r="N17" s="41"/>
      <c r="O17" s="41"/>
      <c r="P17" s="41"/>
      <c r="Q17" s="41"/>
    </row>
    <row r="18" spans="1:17" s="24" customFormat="1" ht="13.5" customHeight="1">
      <c r="A18" s="28" t="s">
        <v>20</v>
      </c>
      <c r="B18" s="65">
        <v>43290.2962</v>
      </c>
      <c r="C18" s="65">
        <v>40809.4543</v>
      </c>
      <c r="D18" s="65">
        <v>40193.7723</v>
      </c>
      <c r="E18" s="65">
        <v>49866.9363</v>
      </c>
      <c r="F18" s="65">
        <v>46097.8508</v>
      </c>
      <c r="G18" s="65">
        <v>46782.9848</v>
      </c>
      <c r="H18" s="68">
        <f>G18-F18</f>
        <v>685.1339999999982</v>
      </c>
      <c r="I18" s="68">
        <f>G18-E18</f>
        <v>-3083.951500000003</v>
      </c>
      <c r="J18" s="27"/>
      <c r="K18" s="27"/>
      <c r="L18" s="27"/>
      <c r="M18" s="27"/>
      <c r="N18" s="27"/>
      <c r="O18" s="27"/>
      <c r="P18" s="27"/>
      <c r="Q18" s="27"/>
    </row>
    <row r="19" spans="1:17" s="24" customFormat="1" ht="13.5" customHeight="1">
      <c r="A19" s="28" t="s">
        <v>21</v>
      </c>
      <c r="B19" s="65">
        <v>48597.3006</v>
      </c>
      <c r="C19" s="65">
        <v>45029.3844</v>
      </c>
      <c r="D19" s="65">
        <v>44057.0077</v>
      </c>
      <c r="E19" s="65">
        <v>54803.2258</v>
      </c>
      <c r="F19" s="65">
        <v>50961.3907</v>
      </c>
      <c r="G19" s="65">
        <v>51958.7379</v>
      </c>
      <c r="H19" s="68">
        <f>G19-F19</f>
        <v>997.3471999999965</v>
      </c>
      <c r="I19" s="68">
        <f>G19-E19</f>
        <v>-2844.4879</v>
      </c>
      <c r="J19" s="27"/>
      <c r="K19" s="27"/>
      <c r="L19" s="27"/>
      <c r="M19" s="27"/>
      <c r="N19" s="27"/>
      <c r="O19" s="27"/>
      <c r="P19" s="27"/>
      <c r="Q19" s="27"/>
    </row>
    <row r="20" spans="1:17" s="24" customFormat="1" ht="13.5" customHeight="1">
      <c r="A20" s="28" t="s">
        <v>22</v>
      </c>
      <c r="B20" s="65">
        <v>69206.98893299</v>
      </c>
      <c r="C20" s="65">
        <v>65674.53522327</v>
      </c>
      <c r="D20" s="65">
        <v>64952.125476789995</v>
      </c>
      <c r="E20" s="65">
        <v>79527.79675902</v>
      </c>
      <c r="F20" s="65">
        <v>77116.66978312</v>
      </c>
      <c r="G20" s="65">
        <v>77930.76388416</v>
      </c>
      <c r="H20" s="68">
        <f>G20-F20</f>
        <v>814.0941010399983</v>
      </c>
      <c r="I20" s="68">
        <f>G20-E20</f>
        <v>-1597.0328748600004</v>
      </c>
      <c r="J20" s="27"/>
      <c r="K20" s="27"/>
      <c r="L20" s="27"/>
      <c r="M20" s="27"/>
      <c r="N20" s="27"/>
      <c r="O20" s="27"/>
      <c r="P20" s="27"/>
      <c r="Q20" s="27"/>
    </row>
    <row r="21" spans="1:17" s="24" customFormat="1" ht="13.5" customHeight="1">
      <c r="A21" s="55" t="s">
        <v>23</v>
      </c>
      <c r="B21" s="98">
        <v>26.97872998891444</v>
      </c>
      <c r="C21" s="98">
        <v>27.189558160550227</v>
      </c>
      <c r="D21" s="98">
        <v>27.199485742257483</v>
      </c>
      <c r="E21" s="98">
        <v>26.536328288267796</v>
      </c>
      <c r="F21" s="98">
        <v>26.954182772088064</v>
      </c>
      <c r="G21" s="98">
        <v>27.201093041233186</v>
      </c>
      <c r="H21" s="90"/>
      <c r="I21" s="90"/>
      <c r="J21" s="26"/>
      <c r="K21" s="26"/>
      <c r="L21" s="26"/>
      <c r="M21" s="26"/>
      <c r="N21" s="26"/>
      <c r="O21" s="26"/>
      <c r="P21" s="26"/>
      <c r="Q21" s="26"/>
    </row>
    <row r="22" spans="1:19" s="24" customFormat="1" ht="6" customHeight="1">
      <c r="A22" s="55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26"/>
      <c r="M22" s="26"/>
      <c r="N22" s="26"/>
      <c r="O22" s="26"/>
      <c r="P22" s="26"/>
      <c r="Q22" s="26"/>
      <c r="R22" s="26"/>
      <c r="S22" s="26"/>
    </row>
    <row r="23" spans="1:19" s="24" customFormat="1" ht="15" customHeight="1">
      <c r="A23" s="152" t="s">
        <v>24</v>
      </c>
      <c r="B23" s="152"/>
      <c r="C23" s="152"/>
      <c r="D23" s="152"/>
      <c r="E23" s="152"/>
      <c r="F23" s="152"/>
      <c r="G23" s="152"/>
      <c r="H23" s="152"/>
      <c r="I23" s="152"/>
      <c r="J23" s="141"/>
      <c r="K23" s="141"/>
      <c r="L23" s="26"/>
      <c r="M23" s="26"/>
      <c r="N23" s="26"/>
      <c r="O23" s="26"/>
      <c r="P23" s="26"/>
      <c r="Q23" s="26"/>
      <c r="R23" s="26"/>
      <c r="S23" s="26"/>
    </row>
    <row r="24" spans="5:9" ht="15.75" customHeight="1">
      <c r="E24" s="106"/>
      <c r="F24" s="104"/>
      <c r="G24" s="104"/>
      <c r="I24" s="116"/>
    </row>
    <row r="25" spans="1:8" s="34" customFormat="1" ht="15" customHeight="1">
      <c r="A25" s="33" t="s">
        <v>29</v>
      </c>
      <c r="B25" s="37"/>
      <c r="C25" s="38"/>
      <c r="D25" s="38"/>
      <c r="E25" s="38"/>
      <c r="F25" s="44"/>
      <c r="G25" s="44"/>
      <c r="H25" s="45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4"/>
      <c r="G26" s="44"/>
      <c r="H26" s="45"/>
    </row>
    <row r="27" spans="1:17" s="34" customFormat="1" ht="42">
      <c r="A27" s="51"/>
      <c r="B27" s="142">
        <v>2010</v>
      </c>
      <c r="C27" s="50" t="s">
        <v>27</v>
      </c>
      <c r="D27" s="50" t="s">
        <v>28</v>
      </c>
      <c r="E27" s="142">
        <v>2011</v>
      </c>
      <c r="F27" s="50" t="s">
        <v>16</v>
      </c>
      <c r="G27" s="50" t="s">
        <v>17</v>
      </c>
      <c r="H27" s="53" t="s">
        <v>25</v>
      </c>
      <c r="I27" s="53" t="s">
        <v>26</v>
      </c>
      <c r="J27" s="41"/>
      <c r="K27" s="41"/>
      <c r="L27" s="41"/>
      <c r="M27" s="41"/>
      <c r="N27" s="41"/>
      <c r="O27" s="41"/>
      <c r="P27" s="41"/>
      <c r="Q27" s="41"/>
    </row>
    <row r="28" spans="1:17" s="35" customFormat="1" ht="26.25" customHeight="1">
      <c r="A28" s="28" t="s">
        <v>31</v>
      </c>
      <c r="B28" s="94">
        <v>1718.87464639865</v>
      </c>
      <c r="C28" s="94">
        <v>1704.83663540538</v>
      </c>
      <c r="D28" s="94">
        <v>1732.39749069778</v>
      </c>
      <c r="E28" s="94">
        <v>1834.50460655215</v>
      </c>
      <c r="F28" s="94">
        <v>1846.64378708731</v>
      </c>
      <c r="G28" s="94">
        <v>1898.34651342714</v>
      </c>
      <c r="H28" s="68">
        <f>G28-F28</f>
        <v>51.70272633982995</v>
      </c>
      <c r="I28" s="68">
        <f>G28-E28</f>
        <v>63.841906874989945</v>
      </c>
      <c r="J28" s="69"/>
      <c r="K28" s="69"/>
      <c r="L28" s="69"/>
      <c r="M28" s="69"/>
      <c r="N28" s="69"/>
      <c r="O28" s="69"/>
      <c r="P28" s="69"/>
      <c r="Q28" s="69"/>
    </row>
    <row r="30" spans="1:2" s="2" customFormat="1" ht="15.75" customHeight="1">
      <c r="A30" s="99" t="s">
        <v>32</v>
      </c>
      <c r="B30" s="1"/>
    </row>
    <row r="31" spans="2:4" s="2" customFormat="1" ht="12.75" customHeight="1">
      <c r="B31" s="18"/>
      <c r="C31" s="18"/>
      <c r="D31" s="18"/>
    </row>
    <row r="32" spans="1:17" s="2" customFormat="1" ht="42">
      <c r="A32" s="54"/>
      <c r="B32" s="142">
        <v>2010</v>
      </c>
      <c r="C32" s="50" t="s">
        <v>27</v>
      </c>
      <c r="D32" s="50" t="s">
        <v>28</v>
      </c>
      <c r="E32" s="142">
        <v>2011</v>
      </c>
      <c r="F32" s="50" t="s">
        <v>16</v>
      </c>
      <c r="G32" s="50" t="s">
        <v>17</v>
      </c>
      <c r="H32" s="53" t="s">
        <v>25</v>
      </c>
      <c r="I32" s="53" t="s">
        <v>26</v>
      </c>
      <c r="J32" s="41"/>
      <c r="K32" s="41"/>
      <c r="L32" s="41"/>
      <c r="M32" s="41"/>
      <c r="N32" s="41"/>
      <c r="O32" s="41"/>
      <c r="P32" s="41"/>
      <c r="Q32" s="41"/>
    </row>
    <row r="33" spans="1:19" s="2" customFormat="1" ht="26.25" customHeight="1">
      <c r="A33" s="10" t="s">
        <v>33</v>
      </c>
      <c r="B33" s="108">
        <v>47.0992</v>
      </c>
      <c r="C33" s="108">
        <v>47.27</v>
      </c>
      <c r="D33" s="108">
        <v>47.4705</v>
      </c>
      <c r="E33" s="108">
        <v>46.4847</v>
      </c>
      <c r="F33" s="108">
        <v>46.7757</v>
      </c>
      <c r="G33" s="108">
        <v>46.49</v>
      </c>
      <c r="H33" s="115">
        <f>G33/F33-1</f>
        <v>-0.006107872249907498</v>
      </c>
      <c r="I33" s="115">
        <f>G33/E33-1</f>
        <v>0.0001140160095689513</v>
      </c>
      <c r="J33" s="14"/>
      <c r="K33" s="14"/>
      <c r="L33" s="14"/>
      <c r="M33" s="14"/>
      <c r="N33" s="14"/>
      <c r="O33" s="14"/>
      <c r="P33" s="14"/>
      <c r="Q33" s="14"/>
      <c r="R33" s="8"/>
      <c r="S33" s="8"/>
    </row>
    <row r="34" spans="1:19" s="2" customFormat="1" ht="26.25" customHeight="1">
      <c r="A34" s="10" t="s">
        <v>34</v>
      </c>
      <c r="B34" s="108">
        <v>47.1244</v>
      </c>
      <c r="C34" s="108">
        <v>47.2936</v>
      </c>
      <c r="D34" s="108">
        <v>47.4238</v>
      </c>
      <c r="E34" s="108">
        <v>46.4847</v>
      </c>
      <c r="F34" s="108">
        <v>46.8544</v>
      </c>
      <c r="G34" s="108">
        <v>46.5485</v>
      </c>
      <c r="H34" s="115">
        <f>G34/F34-1</f>
        <v>-0.006528735828438714</v>
      </c>
      <c r="I34" s="115">
        <f>G34/E34-1</f>
        <v>0.0013724946057520615</v>
      </c>
      <c r="J34" s="14"/>
      <c r="K34" s="14"/>
      <c r="L34" s="14"/>
      <c r="M34" s="14"/>
      <c r="N34" s="14"/>
      <c r="O34" s="14"/>
      <c r="P34" s="14"/>
      <c r="Q34" s="14"/>
      <c r="R34" s="8"/>
      <c r="S34" s="8"/>
    </row>
    <row r="35" spans="1:19" s="2" customFormat="1" ht="26.25" customHeight="1">
      <c r="A35" s="10" t="s">
        <v>35</v>
      </c>
      <c r="B35" s="108">
        <v>1.3377</v>
      </c>
      <c r="C35" s="108">
        <v>1.3685</v>
      </c>
      <c r="D35" s="108">
        <v>1.3801</v>
      </c>
      <c r="E35" s="108">
        <v>1.2945</v>
      </c>
      <c r="F35" s="108">
        <v>1.3078</v>
      </c>
      <c r="G35" s="108">
        <v>1.3324</v>
      </c>
      <c r="H35" s="115">
        <f>G35/F35-1</f>
        <v>0.018810215629301075</v>
      </c>
      <c r="I35" s="115">
        <f>G35/E35-1</f>
        <v>0.02927771340285834</v>
      </c>
      <c r="J35" s="14"/>
      <c r="K35" s="14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0" t="s">
        <v>36</v>
      </c>
      <c r="B36" s="108"/>
      <c r="C36" s="108"/>
      <c r="D36" s="108"/>
      <c r="E36" s="108"/>
      <c r="F36" s="108"/>
      <c r="G36" s="108"/>
      <c r="H36" s="115"/>
      <c r="I36" s="115"/>
      <c r="J36" s="14"/>
      <c r="K36" s="14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56" t="s">
        <v>37</v>
      </c>
      <c r="B37" s="108">
        <v>47.216142031924576</v>
      </c>
      <c r="C37" s="108">
        <v>47.2807</v>
      </c>
      <c r="D37" s="108">
        <v>47.4016</v>
      </c>
      <c r="E37" s="108">
        <v>46.697159628858174</v>
      </c>
      <c r="F37" s="108">
        <v>46.6626</v>
      </c>
      <c r="G37" s="108">
        <v>46.5211</v>
      </c>
      <c r="H37" s="115">
        <f>G37/F37-1</f>
        <v>-0.0030324071097623806</v>
      </c>
      <c r="I37" s="115">
        <f>G37/E37-1</f>
        <v>-0.0037702427783075088</v>
      </c>
      <c r="J37" s="14"/>
      <c r="K37" s="14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56" t="s">
        <v>38</v>
      </c>
      <c r="B38" s="108">
        <v>62.36941516819572</v>
      </c>
      <c r="C38" s="108">
        <v>64.4256</v>
      </c>
      <c r="D38" s="108">
        <v>65.1528</v>
      </c>
      <c r="E38" s="108">
        <v>59.8</v>
      </c>
      <c r="F38" s="108">
        <v>61.5399</v>
      </c>
      <c r="G38" s="108">
        <v>62.5681</v>
      </c>
      <c r="H38" s="115">
        <f>G38/F38-1</f>
        <v>0.01670785945378528</v>
      </c>
      <c r="I38" s="115">
        <f>G38/E38-1</f>
        <v>0.046289297658862916</v>
      </c>
      <c r="J38" s="14"/>
      <c r="K38" s="14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56" t="s">
        <v>39</v>
      </c>
      <c r="B39" s="108">
        <v>1.5242227325786626</v>
      </c>
      <c r="C39" s="108">
        <v>1.5856</v>
      </c>
      <c r="D39" s="108">
        <v>1.6337</v>
      </c>
      <c r="E39" s="108">
        <v>1.435</v>
      </c>
      <c r="F39" s="108">
        <v>1.54</v>
      </c>
      <c r="G39" s="108">
        <v>1.5964</v>
      </c>
      <c r="H39" s="115">
        <f>G39/F39-1</f>
        <v>0.03662337662337656</v>
      </c>
      <c r="I39" s="115">
        <f>G39/E39-1</f>
        <v>0.11247386759581879</v>
      </c>
      <c r="J39" s="14"/>
      <c r="K39" s="14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56" t="s">
        <v>40</v>
      </c>
      <c r="B40" s="108">
        <v>0.31701147829690257</v>
      </c>
      <c r="C40" s="108">
        <v>0.3216</v>
      </c>
      <c r="D40" s="108">
        <v>0.3238</v>
      </c>
      <c r="E40" s="108">
        <v>0.308</v>
      </c>
      <c r="F40" s="108">
        <v>0.3133</v>
      </c>
      <c r="G40" s="108">
        <v>0.314</v>
      </c>
      <c r="H40" s="115">
        <f>G40/F40-1</f>
        <v>0.00223428024257899</v>
      </c>
      <c r="I40" s="115">
        <f>G40/E40-1</f>
        <v>0.01948051948051943</v>
      </c>
      <c r="J40" s="14"/>
      <c r="K40" s="14"/>
      <c r="L40" s="14"/>
      <c r="M40" s="14"/>
      <c r="N40" s="14"/>
      <c r="O40" s="14"/>
      <c r="P40" s="14"/>
      <c r="Q40" s="14"/>
      <c r="R40" s="9"/>
      <c r="S40" s="9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41</v>
      </c>
      <c r="B1" s="1"/>
    </row>
    <row r="2" spans="1:7" s="5" customFormat="1" ht="12.75" customHeight="1">
      <c r="A2" s="143" t="s">
        <v>42</v>
      </c>
      <c r="B2" s="4"/>
      <c r="C2" s="6"/>
      <c r="D2" s="6"/>
      <c r="E2" s="6"/>
      <c r="F2" s="6"/>
      <c r="G2" s="6"/>
    </row>
    <row r="3" spans="1:10" ht="26.25" customHeight="1">
      <c r="A3" s="52"/>
      <c r="B3" s="142">
        <v>2011</v>
      </c>
      <c r="C3" s="50" t="s">
        <v>49</v>
      </c>
      <c r="D3" s="50" t="s">
        <v>50</v>
      </c>
      <c r="E3" s="50" t="s">
        <v>16</v>
      </c>
      <c r="F3" s="50" t="s">
        <v>17</v>
      </c>
      <c r="G3" s="53" t="s">
        <v>25</v>
      </c>
      <c r="H3" s="53" t="s">
        <v>48</v>
      </c>
      <c r="J3" s="71"/>
    </row>
    <row r="4" spans="1:9" ht="13.5" customHeight="1">
      <c r="A4" s="144" t="s">
        <v>43</v>
      </c>
      <c r="B4" s="67">
        <f>B6+B7+B8</f>
        <v>405.07500000000005</v>
      </c>
      <c r="C4" s="67">
        <f>C6+C7+C8</f>
        <v>58.675000000000004</v>
      </c>
      <c r="D4" s="67">
        <f>D6+D7</f>
        <v>39.849999999999994</v>
      </c>
      <c r="E4" s="67">
        <f>E6+E7</f>
        <v>33.45</v>
      </c>
      <c r="F4" s="67">
        <f>F6+F7</f>
        <v>6.4</v>
      </c>
      <c r="G4" s="68">
        <f>F4-E4</f>
        <v>-27.050000000000004</v>
      </c>
      <c r="H4" s="68">
        <f>D4-C4</f>
        <v>-18.82500000000001</v>
      </c>
      <c r="I4" s="67"/>
    </row>
    <row r="5" spans="1:10" ht="13.5" customHeight="1">
      <c r="A5" s="118" t="s">
        <v>44</v>
      </c>
      <c r="B5" s="64">
        <f>B6-B7</f>
        <v>-160.70000000000005</v>
      </c>
      <c r="C5" s="64">
        <f>C6-C7</f>
        <v>-55.7</v>
      </c>
      <c r="D5" s="64">
        <f>D6-D7</f>
        <v>-30.249999999999996</v>
      </c>
      <c r="E5" s="64">
        <f>E6-E7</f>
        <v>-31.450000000000003</v>
      </c>
      <c r="F5" s="64">
        <f>F6-F7</f>
        <v>1.1999999999999997</v>
      </c>
      <c r="G5" s="68">
        <f>F5-E5</f>
        <v>32.650000000000006</v>
      </c>
      <c r="H5" s="68">
        <f>D5-C5</f>
        <v>25.450000000000006</v>
      </c>
      <c r="I5" s="64"/>
      <c r="J5" s="97"/>
    </row>
    <row r="6" spans="1:9" ht="13.5" customHeight="1">
      <c r="A6" s="145" t="s">
        <v>45</v>
      </c>
      <c r="B6" s="65">
        <v>120.45</v>
      </c>
      <c r="C6" s="65">
        <v>0</v>
      </c>
      <c r="D6" s="65">
        <v>4.8</v>
      </c>
      <c r="E6" s="65">
        <v>1</v>
      </c>
      <c r="F6" s="65">
        <v>3.8</v>
      </c>
      <c r="G6" s="68">
        <f>F6-E6</f>
        <v>2.8</v>
      </c>
      <c r="H6" s="68">
        <f>D6-C6</f>
        <v>4.8</v>
      </c>
      <c r="I6" s="93"/>
    </row>
    <row r="7" spans="1:9" ht="13.5" customHeight="1">
      <c r="A7" s="145" t="s">
        <v>46</v>
      </c>
      <c r="B7" s="65">
        <v>281.15000000000003</v>
      </c>
      <c r="C7" s="65">
        <v>55.7</v>
      </c>
      <c r="D7" s="65">
        <v>35.05</v>
      </c>
      <c r="E7" s="65">
        <v>32.45</v>
      </c>
      <c r="F7" s="65">
        <v>2.6</v>
      </c>
      <c r="G7" s="68">
        <f>F7-E7</f>
        <v>-29.85</v>
      </c>
      <c r="H7" s="68">
        <f>D7-C7</f>
        <v>-20.650000000000006</v>
      </c>
      <c r="I7" s="93"/>
    </row>
    <row r="8" spans="1:10" ht="13.5" customHeight="1">
      <c r="A8" s="118" t="s">
        <v>47</v>
      </c>
      <c r="B8" s="93">
        <v>3.475</v>
      </c>
      <c r="C8" s="93">
        <v>2.975</v>
      </c>
      <c r="D8" s="93" t="s">
        <v>0</v>
      </c>
      <c r="E8" s="93" t="s">
        <v>0</v>
      </c>
      <c r="F8" s="93" t="s">
        <v>0</v>
      </c>
      <c r="G8" s="93" t="s">
        <v>0</v>
      </c>
      <c r="H8" s="68">
        <f>-C8</f>
        <v>-2.975</v>
      </c>
      <c r="I8" s="93"/>
      <c r="J8" s="93"/>
    </row>
    <row r="9" spans="3:4" ht="15" customHeight="1">
      <c r="C9" s="70"/>
      <c r="D9" s="70"/>
    </row>
    <row r="10" spans="1:2" s="8" customFormat="1" ht="15" customHeight="1">
      <c r="A10" s="99" t="s">
        <v>51</v>
      </c>
      <c r="B10" s="100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42">
        <v>2011</v>
      </c>
      <c r="C12" s="50" t="s">
        <v>49</v>
      </c>
      <c r="D12" s="50" t="s">
        <v>50</v>
      </c>
      <c r="E12" s="50" t="s">
        <v>16</v>
      </c>
      <c r="F12" s="50" t="s">
        <v>17</v>
      </c>
      <c r="G12" s="53" t="s">
        <v>25</v>
      </c>
      <c r="H12" s="53" t="s">
        <v>48</v>
      </c>
    </row>
    <row r="13" spans="1:9" ht="12.75" customHeight="1">
      <c r="A13" s="144" t="s">
        <v>43</v>
      </c>
      <c r="B13" s="67">
        <v>8825.916524</v>
      </c>
      <c r="C13" s="67">
        <f>+C14+C20</f>
        <v>548.35995</v>
      </c>
      <c r="D13" s="67">
        <f>+D14+D20+D22</f>
        <v>1376.2822605099998</v>
      </c>
      <c r="E13" s="67">
        <v>461.8617109</v>
      </c>
      <c r="F13" s="67">
        <f>+F14+F20+F22</f>
        <v>914.42054961</v>
      </c>
      <c r="G13" s="68">
        <f>F13-E13</f>
        <v>452.55883871</v>
      </c>
      <c r="H13" s="68">
        <f>D13-C13</f>
        <v>827.9223105099998</v>
      </c>
      <c r="I13" s="68"/>
    </row>
    <row r="14" spans="1:10" ht="12.75" customHeight="1">
      <c r="A14" s="118" t="s">
        <v>53</v>
      </c>
      <c r="B14" s="64">
        <v>2278.516524</v>
      </c>
      <c r="C14" s="65">
        <f>+C17</f>
        <v>408.35995</v>
      </c>
      <c r="D14" s="65">
        <f>+D17</f>
        <v>1177.45945051</v>
      </c>
      <c r="E14" s="65">
        <v>388.8617109</v>
      </c>
      <c r="F14" s="65">
        <f>+F17</f>
        <v>788.59773961</v>
      </c>
      <c r="G14" s="68">
        <f>F14-E14</f>
        <v>399.73602870999997</v>
      </c>
      <c r="H14" s="68">
        <f>D14-C14</f>
        <v>769.0995005099999</v>
      </c>
      <c r="I14" s="90"/>
      <c r="J14" s="8"/>
    </row>
    <row r="15" spans="1:10" ht="12.75" customHeight="1">
      <c r="A15" s="57" t="s">
        <v>45</v>
      </c>
      <c r="B15" s="93" t="s">
        <v>0</v>
      </c>
      <c r="C15" s="93" t="s">
        <v>0</v>
      </c>
      <c r="D15" s="93" t="s">
        <v>0</v>
      </c>
      <c r="E15" s="65" t="s">
        <v>0</v>
      </c>
      <c r="F15" s="65" t="s">
        <v>0</v>
      </c>
      <c r="G15" s="65" t="s">
        <v>0</v>
      </c>
      <c r="H15" s="65" t="s">
        <v>0</v>
      </c>
      <c r="I15" s="90"/>
      <c r="J15" s="8"/>
    </row>
    <row r="16" spans="1:10" ht="23.25" customHeight="1">
      <c r="A16" s="146" t="s">
        <v>54</v>
      </c>
      <c r="B16" s="101" t="s">
        <v>0</v>
      </c>
      <c r="C16" s="101" t="s">
        <v>0</v>
      </c>
      <c r="D16" s="101" t="s">
        <v>0</v>
      </c>
      <c r="E16" s="101" t="s">
        <v>0</v>
      </c>
      <c r="F16" s="101" t="s">
        <v>0</v>
      </c>
      <c r="G16" s="101" t="s">
        <v>0</v>
      </c>
      <c r="H16" s="101" t="s">
        <v>0</v>
      </c>
      <c r="I16" s="90"/>
      <c r="J16" s="8"/>
    </row>
    <row r="17" spans="1:10" ht="12.75" customHeight="1">
      <c r="A17" s="57" t="s">
        <v>46</v>
      </c>
      <c r="B17" s="65">
        <v>2278.516524</v>
      </c>
      <c r="C17" s="93">
        <v>408.35995</v>
      </c>
      <c r="D17" s="93">
        <v>1177.45945051</v>
      </c>
      <c r="E17" s="93">
        <v>388.8617109</v>
      </c>
      <c r="F17" s="93">
        <v>788.59773961</v>
      </c>
      <c r="G17" s="68">
        <f>F17-E17</f>
        <v>399.73602870999997</v>
      </c>
      <c r="H17" s="68">
        <f>D17-C17</f>
        <v>769.0995005099999</v>
      </c>
      <c r="I17" s="90"/>
      <c r="J17" s="8"/>
    </row>
    <row r="18" spans="1:10" ht="12.75" customHeight="1">
      <c r="A18" s="118" t="s">
        <v>55</v>
      </c>
      <c r="B18" s="65">
        <v>870</v>
      </c>
      <c r="C18" s="93" t="s">
        <v>0</v>
      </c>
      <c r="D18" s="93" t="s">
        <v>0</v>
      </c>
      <c r="E18" s="93" t="s">
        <v>0</v>
      </c>
      <c r="F18" s="93" t="s">
        <v>0</v>
      </c>
      <c r="G18" s="93" t="s">
        <v>0</v>
      </c>
      <c r="H18" s="93" t="s">
        <v>0</v>
      </c>
      <c r="I18" s="90"/>
      <c r="J18" s="8"/>
    </row>
    <row r="19" spans="1:10" ht="12.75" customHeight="1">
      <c r="A19" s="43" t="s">
        <v>56</v>
      </c>
      <c r="B19" s="65">
        <v>129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93" t="s">
        <v>0</v>
      </c>
      <c r="I19" s="90"/>
      <c r="J19" s="8"/>
    </row>
    <row r="20" spans="1:10" ht="12.75" customHeight="1">
      <c r="A20" s="43" t="s">
        <v>57</v>
      </c>
      <c r="B20" s="65">
        <v>4050.7</v>
      </c>
      <c r="C20" s="93">
        <v>140</v>
      </c>
      <c r="D20" s="93">
        <v>147.5</v>
      </c>
      <c r="E20" s="93">
        <v>73</v>
      </c>
      <c r="F20" s="93">
        <v>74.5</v>
      </c>
      <c r="G20" s="68">
        <f>F20-E20</f>
        <v>1.5</v>
      </c>
      <c r="H20" s="68">
        <f>D20-C20</f>
        <v>7.5</v>
      </c>
      <c r="I20" s="66"/>
      <c r="J20" s="10"/>
    </row>
    <row r="21" spans="1:10" s="8" customFormat="1" ht="27" customHeight="1">
      <c r="A21" s="118" t="s">
        <v>58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J21" s="10"/>
    </row>
    <row r="22" spans="1:10" ht="25.5" customHeight="1">
      <c r="A22" s="43" t="s">
        <v>59</v>
      </c>
      <c r="B22" s="117">
        <v>1497.7</v>
      </c>
      <c r="C22" s="93" t="s">
        <v>0</v>
      </c>
      <c r="D22" s="93">
        <v>51.32281</v>
      </c>
      <c r="E22" s="117" t="s">
        <v>0</v>
      </c>
      <c r="F22" s="117">
        <v>51.32281</v>
      </c>
      <c r="G22" s="68">
        <f>+F22</f>
        <v>51.32281</v>
      </c>
      <c r="H22" s="68">
        <f>+D22</f>
        <v>51.32281</v>
      </c>
      <c r="J22" s="10"/>
    </row>
    <row r="23" spans="1:10" ht="12.75" customHeight="1">
      <c r="A23" s="7" t="s">
        <v>60</v>
      </c>
      <c r="B23" s="30"/>
      <c r="C23" s="30"/>
      <c r="D23" s="30"/>
      <c r="E23" s="30"/>
      <c r="F23" s="30"/>
      <c r="G23" s="68"/>
      <c r="H23" s="68"/>
      <c r="I23" s="103"/>
      <c r="J23" s="10"/>
    </row>
    <row r="24" spans="1:10" ht="26.25" customHeight="1">
      <c r="A24" s="43" t="s">
        <v>61</v>
      </c>
      <c r="B24" s="30">
        <v>13.61</v>
      </c>
      <c r="C24" s="30">
        <v>6.44</v>
      </c>
      <c r="D24" s="30">
        <v>10.41</v>
      </c>
      <c r="E24" s="30">
        <v>12.2</v>
      </c>
      <c r="F24" s="30">
        <v>10.41</v>
      </c>
      <c r="G24" s="68">
        <f>F24-E24</f>
        <v>-1.7899999999999991</v>
      </c>
      <c r="H24" s="68">
        <f>D24-C24</f>
        <v>3.9699999999999998</v>
      </c>
      <c r="I24" s="103"/>
      <c r="J24" s="10"/>
    </row>
    <row r="25" spans="1:10" ht="12.75" customHeight="1">
      <c r="A25" s="43" t="s">
        <v>62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1"/>
      <c r="J25" s="10"/>
    </row>
    <row r="26" spans="1:10" ht="12.75" customHeight="1">
      <c r="A26" s="43" t="s">
        <v>63</v>
      </c>
      <c r="B26" s="30">
        <v>11.391491020848088</v>
      </c>
      <c r="C26" s="30">
        <v>6.594917547619447</v>
      </c>
      <c r="D26" s="30">
        <v>11.911046823764815</v>
      </c>
      <c r="E26" s="30">
        <v>12.217861087269108</v>
      </c>
      <c r="F26" s="30">
        <v>11.759755089789255</v>
      </c>
      <c r="G26" s="68">
        <f>F26-E26</f>
        <v>-0.45810599747985314</v>
      </c>
      <c r="H26" s="68">
        <f>D26-C26</f>
        <v>5.316129276145368</v>
      </c>
      <c r="I26" s="31"/>
      <c r="J26" s="10"/>
    </row>
    <row r="27" spans="1:10" ht="12.75" customHeight="1">
      <c r="A27" s="118" t="s">
        <v>55</v>
      </c>
      <c r="B27" s="30">
        <v>1.05241446650999</v>
      </c>
      <c r="C27" s="30" t="s">
        <v>0</v>
      </c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1"/>
      <c r="J27" s="10"/>
    </row>
    <row r="28" spans="1:10" ht="26.25" customHeight="1">
      <c r="A28" s="118" t="s">
        <v>64</v>
      </c>
      <c r="B28" s="30">
        <v>16.33</v>
      </c>
      <c r="C28" s="30">
        <f>+C24*1.2</f>
        <v>7.728</v>
      </c>
      <c r="D28" s="30">
        <f>+D24*1.2</f>
        <v>12.491999999999999</v>
      </c>
      <c r="E28" s="30">
        <f>+E24*1.2</f>
        <v>14.639999999999999</v>
      </c>
      <c r="F28" s="30">
        <f>+F24*1.2</f>
        <v>12.491999999999999</v>
      </c>
      <c r="G28" s="68">
        <f>F28-E28</f>
        <v>-2.1479999999999997</v>
      </c>
      <c r="H28" s="68">
        <f>D28-C28</f>
        <v>4.763999999999999</v>
      </c>
      <c r="I28" s="31"/>
      <c r="J28" s="10"/>
    </row>
    <row r="29" spans="1:10" ht="27" customHeight="1">
      <c r="A29" s="118" t="s">
        <v>58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J29" s="10"/>
    </row>
    <row r="30" spans="1:5" ht="15" customHeight="1">
      <c r="A30" s="8" t="s">
        <v>65</v>
      </c>
      <c r="E30" s="8"/>
    </row>
    <row r="31" ht="15" customHeight="1"/>
    <row r="32" spans="1:2" ht="15" customHeight="1">
      <c r="A32" s="99" t="s">
        <v>66</v>
      </c>
      <c r="B32" s="1"/>
    </row>
    <row r="33" spans="1:7" s="5" customFormat="1" ht="12.75" customHeight="1">
      <c r="A33" s="143" t="s">
        <v>52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42">
        <v>2011</v>
      </c>
      <c r="C34" s="50" t="s">
        <v>49</v>
      </c>
      <c r="D34" s="50" t="s">
        <v>50</v>
      </c>
      <c r="E34" s="50" t="s">
        <v>16</v>
      </c>
      <c r="F34" s="50" t="s">
        <v>17</v>
      </c>
      <c r="G34" s="53" t="s">
        <v>25</v>
      </c>
      <c r="H34" s="53" t="s">
        <v>48</v>
      </c>
    </row>
    <row r="35" spans="1:9" ht="23.25" customHeight="1">
      <c r="A35" s="144" t="s">
        <v>67</v>
      </c>
      <c r="B35" s="120">
        <v>31100</v>
      </c>
      <c r="C35" s="120">
        <f>SUM(C36:C38)</f>
        <v>4000</v>
      </c>
      <c r="D35" s="120">
        <f>SUM(D36:D38)</f>
        <v>5850</v>
      </c>
      <c r="E35" s="120">
        <v>2650</v>
      </c>
      <c r="F35" s="120">
        <f>SUM(F36:F38)</f>
        <v>3200</v>
      </c>
      <c r="G35" s="68">
        <f>F35-E35</f>
        <v>550</v>
      </c>
      <c r="H35" s="68">
        <f>D35-C35</f>
        <v>1850</v>
      </c>
      <c r="I35" s="8"/>
    </row>
    <row r="36" spans="1:11" ht="12.75" customHeight="1">
      <c r="A36" s="147" t="s">
        <v>68</v>
      </c>
      <c r="B36" s="86">
        <v>5300</v>
      </c>
      <c r="C36" s="86">
        <v>800</v>
      </c>
      <c r="D36" s="86">
        <v>800</v>
      </c>
      <c r="E36" s="86">
        <v>400</v>
      </c>
      <c r="F36" s="86">
        <v>400</v>
      </c>
      <c r="G36" s="68">
        <f aca="true" t="shared" si="0" ref="G36:G55">F36-E36</f>
        <v>0</v>
      </c>
      <c r="H36" s="68">
        <f>D36-C36</f>
        <v>0</v>
      </c>
      <c r="I36" s="8"/>
      <c r="K36" s="91"/>
    </row>
    <row r="37" spans="1:11" ht="12.75" customHeight="1">
      <c r="A37" s="147" t="s">
        <v>69</v>
      </c>
      <c r="B37" s="86">
        <v>9900</v>
      </c>
      <c r="C37" s="86">
        <v>1200</v>
      </c>
      <c r="D37" s="86">
        <v>1800</v>
      </c>
      <c r="E37" s="86">
        <v>800</v>
      </c>
      <c r="F37" s="86">
        <v>1000</v>
      </c>
      <c r="G37" s="68">
        <f t="shared" si="0"/>
        <v>200</v>
      </c>
      <c r="H37" s="68">
        <f aca="true" t="shared" si="1" ref="H37:H56">D37-C37</f>
        <v>600</v>
      </c>
      <c r="I37" s="8"/>
      <c r="K37" s="91"/>
    </row>
    <row r="38" spans="1:11" ht="12.75" customHeight="1">
      <c r="A38" s="147" t="s">
        <v>70</v>
      </c>
      <c r="B38" s="86">
        <v>15900</v>
      </c>
      <c r="C38" s="86">
        <v>2000</v>
      </c>
      <c r="D38" s="86">
        <v>3250</v>
      </c>
      <c r="E38" s="86">
        <v>1450</v>
      </c>
      <c r="F38" s="86">
        <v>1800</v>
      </c>
      <c r="G38" s="68">
        <f t="shared" si="0"/>
        <v>350</v>
      </c>
      <c r="H38" s="68">
        <f t="shared" si="1"/>
        <v>1250</v>
      </c>
      <c r="I38" s="8"/>
      <c r="K38" s="91"/>
    </row>
    <row r="39" spans="1:11" ht="12.75" customHeight="1" hidden="1">
      <c r="A39" s="147" t="s">
        <v>71</v>
      </c>
      <c r="B39" s="87"/>
      <c r="C39" s="86"/>
      <c r="D39" s="87"/>
      <c r="E39" s="86"/>
      <c r="F39" s="86"/>
      <c r="G39" s="68">
        <f t="shared" si="0"/>
        <v>0</v>
      </c>
      <c r="H39" s="68">
        <f t="shared" si="1"/>
        <v>0</v>
      </c>
      <c r="I39" s="8"/>
      <c r="K39" s="91"/>
    </row>
    <row r="40" spans="1:11" ht="12.75" customHeight="1" hidden="1">
      <c r="A40" s="147" t="s">
        <v>72</v>
      </c>
      <c r="B40" s="87"/>
      <c r="C40" s="87"/>
      <c r="D40" s="137"/>
      <c r="E40" s="87"/>
      <c r="F40" s="87"/>
      <c r="G40" s="68">
        <f t="shared" si="0"/>
        <v>0</v>
      </c>
      <c r="H40" s="68">
        <f t="shared" si="1"/>
        <v>0</v>
      </c>
      <c r="I40" s="8"/>
      <c r="K40" s="91"/>
    </row>
    <row r="41" spans="1:11" ht="12.75" customHeight="1">
      <c r="A41" s="144" t="s">
        <v>73</v>
      </c>
      <c r="B41" s="120">
        <v>27529.03</v>
      </c>
      <c r="C41" s="120">
        <f>SUM(C42:C44)</f>
        <v>4125.8</v>
      </c>
      <c r="D41" s="120">
        <f>SUM(D42:D44)</f>
        <v>7645.66</v>
      </c>
      <c r="E41" s="120">
        <v>4200.75</v>
      </c>
      <c r="F41" s="120">
        <f>SUM(F42:F44)</f>
        <v>3444.91</v>
      </c>
      <c r="G41" s="68">
        <f t="shared" si="0"/>
        <v>-755.8400000000001</v>
      </c>
      <c r="H41" s="68">
        <f t="shared" si="1"/>
        <v>3519.8599999999997</v>
      </c>
      <c r="I41" s="8"/>
      <c r="K41" s="91"/>
    </row>
    <row r="42" spans="1:11" ht="12.75" customHeight="1">
      <c r="A42" s="147" t="s">
        <v>68</v>
      </c>
      <c r="B42" s="86">
        <v>5590.05</v>
      </c>
      <c r="C42" s="86">
        <v>1091.4</v>
      </c>
      <c r="D42" s="86">
        <v>949.65</v>
      </c>
      <c r="E42" s="86">
        <v>556.4</v>
      </c>
      <c r="F42" s="86">
        <v>393.25</v>
      </c>
      <c r="G42" s="68">
        <f t="shared" si="0"/>
        <v>-163.14999999999998</v>
      </c>
      <c r="H42" s="68">
        <f t="shared" si="1"/>
        <v>-141.7500000000001</v>
      </c>
      <c r="I42" s="8"/>
      <c r="K42" s="91"/>
    </row>
    <row r="43" spans="1:11" ht="12.75" customHeight="1">
      <c r="A43" s="147" t="s">
        <v>69</v>
      </c>
      <c r="B43" s="86">
        <v>8578.5</v>
      </c>
      <c r="C43" s="86">
        <v>1496.6</v>
      </c>
      <c r="D43" s="86">
        <v>1534.2</v>
      </c>
      <c r="E43" s="86">
        <v>899.5</v>
      </c>
      <c r="F43" s="86">
        <v>634.7</v>
      </c>
      <c r="G43" s="68">
        <f t="shared" si="0"/>
        <v>-264.79999999999995</v>
      </c>
      <c r="H43" s="68">
        <f t="shared" si="1"/>
        <v>37.600000000000136</v>
      </c>
      <c r="I43" s="8"/>
      <c r="K43" s="91"/>
    </row>
    <row r="44" spans="1:11" ht="12.75" customHeight="1">
      <c r="A44" s="147" t="s">
        <v>70</v>
      </c>
      <c r="B44" s="86">
        <v>13360.48</v>
      </c>
      <c r="C44" s="86">
        <v>1537.8</v>
      </c>
      <c r="D44" s="86">
        <v>5161.81</v>
      </c>
      <c r="E44" s="86">
        <v>2744.85</v>
      </c>
      <c r="F44" s="86">
        <v>2416.96</v>
      </c>
      <c r="G44" s="68">
        <f t="shared" si="0"/>
        <v>-327.8899999999999</v>
      </c>
      <c r="H44" s="68">
        <f t="shared" si="1"/>
        <v>3624.01</v>
      </c>
      <c r="I44" s="8"/>
      <c r="K44" s="91"/>
    </row>
    <row r="45" spans="1:11" ht="12.75" customHeight="1" hidden="1">
      <c r="A45" s="147" t="s">
        <v>71</v>
      </c>
      <c r="B45" s="87"/>
      <c r="C45" s="87"/>
      <c r="D45" s="87"/>
      <c r="E45" s="87"/>
      <c r="F45" s="87"/>
      <c r="G45" s="68">
        <f t="shared" si="0"/>
        <v>0</v>
      </c>
      <c r="H45" s="68">
        <f t="shared" si="1"/>
        <v>0</v>
      </c>
      <c r="I45" s="8"/>
      <c r="J45" s="2">
        <v>7421</v>
      </c>
      <c r="K45" s="91"/>
    </row>
    <row r="46" spans="1:11" ht="12.75" customHeight="1" hidden="1">
      <c r="A46" s="147" t="s">
        <v>72</v>
      </c>
      <c r="B46" s="87"/>
      <c r="C46" s="87"/>
      <c r="D46" s="137"/>
      <c r="E46" s="87"/>
      <c r="F46" s="87"/>
      <c r="G46" s="68">
        <f t="shared" si="0"/>
        <v>0</v>
      </c>
      <c r="H46" s="68">
        <f t="shared" si="1"/>
        <v>0</v>
      </c>
      <c r="I46" s="8"/>
      <c r="K46" s="91"/>
    </row>
    <row r="47" spans="1:11" ht="12.75" customHeight="1">
      <c r="A47" s="144" t="s">
        <v>74</v>
      </c>
      <c r="B47" s="120">
        <v>22861.72</v>
      </c>
      <c r="C47" s="120">
        <f>SUM(C48:C50)</f>
        <v>3212.2000000000003</v>
      </c>
      <c r="D47" s="120">
        <f>SUM(D48:D50)</f>
        <v>6027.93</v>
      </c>
      <c r="E47" s="120">
        <v>3260.13</v>
      </c>
      <c r="F47" s="120">
        <f>SUM(F48:F50)</f>
        <v>2767.8</v>
      </c>
      <c r="G47" s="68">
        <f>F47-E47</f>
        <v>-492.3299999999999</v>
      </c>
      <c r="H47" s="68">
        <f t="shared" si="1"/>
        <v>2815.73</v>
      </c>
      <c r="K47" s="91"/>
    </row>
    <row r="48" spans="1:11" ht="12.75" customHeight="1">
      <c r="A48" s="147" t="s">
        <v>68</v>
      </c>
      <c r="B48" s="86">
        <v>3998.35</v>
      </c>
      <c r="C48" s="86">
        <v>770.1</v>
      </c>
      <c r="D48" s="86">
        <v>724.2</v>
      </c>
      <c r="E48" s="86">
        <v>375.1</v>
      </c>
      <c r="F48" s="86">
        <v>349.1</v>
      </c>
      <c r="G48" s="68">
        <f t="shared" si="0"/>
        <v>-26</v>
      </c>
      <c r="H48" s="68">
        <f t="shared" si="1"/>
        <v>-45.89999999999998</v>
      </c>
      <c r="K48" s="91"/>
    </row>
    <row r="49" spans="1:11" ht="12.75" customHeight="1">
      <c r="A49" s="147" t="s">
        <v>69</v>
      </c>
      <c r="B49" s="86">
        <v>6974.2</v>
      </c>
      <c r="C49" s="86">
        <v>1101.2</v>
      </c>
      <c r="D49" s="86">
        <v>1314.8</v>
      </c>
      <c r="E49" s="86">
        <v>730.1</v>
      </c>
      <c r="F49" s="86">
        <v>584.7</v>
      </c>
      <c r="G49" s="68">
        <f t="shared" si="0"/>
        <v>-145.39999999999998</v>
      </c>
      <c r="H49" s="68">
        <f t="shared" si="1"/>
        <v>213.5999999999999</v>
      </c>
      <c r="K49" s="91"/>
    </row>
    <row r="50" spans="1:11" ht="12.75" customHeight="1">
      <c r="A50" s="147" t="s">
        <v>70</v>
      </c>
      <c r="B50" s="86">
        <v>11889.17</v>
      </c>
      <c r="C50" s="86">
        <v>1340.9</v>
      </c>
      <c r="D50" s="86">
        <v>3988.93</v>
      </c>
      <c r="E50" s="86">
        <v>2154.93</v>
      </c>
      <c r="F50" s="86">
        <v>1834</v>
      </c>
      <c r="G50" s="68">
        <f t="shared" si="0"/>
        <v>-320.92999999999984</v>
      </c>
      <c r="H50" s="68">
        <f t="shared" si="1"/>
        <v>2648.0299999999997</v>
      </c>
      <c r="K50" s="91"/>
    </row>
    <row r="51" spans="1:11" ht="12.75" customHeight="1" hidden="1">
      <c r="A51" s="147" t="s">
        <v>71</v>
      </c>
      <c r="B51" s="87"/>
      <c r="C51" s="87"/>
      <c r="D51" s="87"/>
      <c r="E51" s="87"/>
      <c r="F51" s="87"/>
      <c r="G51" s="68">
        <f t="shared" si="0"/>
        <v>0</v>
      </c>
      <c r="H51" s="68">
        <f t="shared" si="1"/>
        <v>0</v>
      </c>
      <c r="K51" s="91"/>
    </row>
    <row r="52" spans="1:11" ht="12.75" customHeight="1" hidden="1">
      <c r="A52" s="147" t="s">
        <v>72</v>
      </c>
      <c r="B52" s="87"/>
      <c r="C52" s="87"/>
      <c r="D52" s="137"/>
      <c r="E52" s="87"/>
      <c r="F52" s="87"/>
      <c r="G52" s="68">
        <f t="shared" si="0"/>
        <v>0</v>
      </c>
      <c r="H52" s="68">
        <f t="shared" si="1"/>
        <v>0</v>
      </c>
      <c r="K52" s="91"/>
    </row>
    <row r="53" spans="1:11" ht="23.25" customHeight="1">
      <c r="A53" s="144" t="s">
        <v>75</v>
      </c>
      <c r="B53" s="121">
        <v>9.18</v>
      </c>
      <c r="C53" s="121">
        <v>5.74</v>
      </c>
      <c r="D53" s="121">
        <v>9.51</v>
      </c>
      <c r="E53" s="121">
        <v>9.75755274644563</v>
      </c>
      <c r="F53" s="121">
        <v>9.27</v>
      </c>
      <c r="G53" s="68">
        <f t="shared" si="0"/>
        <v>-0.48755274644562974</v>
      </c>
      <c r="H53" s="68">
        <f t="shared" si="1"/>
        <v>3.7699999999999996</v>
      </c>
      <c r="J53" s="60"/>
      <c r="K53" s="91"/>
    </row>
    <row r="54" spans="1:11" ht="12" customHeight="1">
      <c r="A54" s="147" t="s">
        <v>68</v>
      </c>
      <c r="B54" s="82">
        <v>6.24</v>
      </c>
      <c r="C54" s="83">
        <v>4.5</v>
      </c>
      <c r="D54" s="83">
        <v>6.24</v>
      </c>
      <c r="E54" s="83">
        <v>6.4</v>
      </c>
      <c r="F54" s="83">
        <v>6.08</v>
      </c>
      <c r="G54" s="68">
        <f t="shared" si="0"/>
        <v>-0.3200000000000003</v>
      </c>
      <c r="H54" s="68">
        <f t="shared" si="1"/>
        <v>1.7400000000000002</v>
      </c>
      <c r="J54" s="60"/>
      <c r="K54" s="91"/>
    </row>
    <row r="55" spans="1:11" ht="12" customHeight="1">
      <c r="A55" s="147" t="s">
        <v>69</v>
      </c>
      <c r="B55" s="82">
        <v>7.66</v>
      </c>
      <c r="C55" s="83">
        <v>5.99</v>
      </c>
      <c r="D55" s="83">
        <v>7.76</v>
      </c>
      <c r="E55" s="83">
        <v>7.863640919426887</v>
      </c>
      <c r="F55" s="83">
        <v>7.66</v>
      </c>
      <c r="G55" s="68">
        <f t="shared" si="0"/>
        <v>-0.20364091942688667</v>
      </c>
      <c r="H55" s="68">
        <f t="shared" si="1"/>
        <v>1.7699999999999996</v>
      </c>
      <c r="J55" s="60"/>
      <c r="K55" s="91"/>
    </row>
    <row r="56" spans="1:11" ht="12" customHeight="1">
      <c r="A56" s="147" t="s">
        <v>70</v>
      </c>
      <c r="B56" s="82">
        <v>10.89</v>
      </c>
      <c r="C56" s="82">
        <v>6.37</v>
      </c>
      <c r="D56" s="82">
        <v>10.96</v>
      </c>
      <c r="E56" s="82">
        <v>11.52</v>
      </c>
      <c r="F56" s="82">
        <v>10.4</v>
      </c>
      <c r="G56" s="68">
        <f>F56-E56</f>
        <v>-1.1199999999999992</v>
      </c>
      <c r="H56" s="68">
        <f t="shared" si="1"/>
        <v>4.590000000000001</v>
      </c>
      <c r="J56" s="60"/>
      <c r="K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>F57-E57</f>
        <v>0</v>
      </c>
      <c r="H57" s="68">
        <f>D57-C57</f>
        <v>0</v>
      </c>
      <c r="J57" s="60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>F58-E58</f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76</v>
      </c>
      <c r="B1" s="1"/>
      <c r="J1"/>
    </row>
    <row r="2" spans="1:7" s="5" customFormat="1" ht="12.75" customHeight="1">
      <c r="A2" s="143" t="s">
        <v>77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2011</v>
      </c>
      <c r="C3" s="50" t="s">
        <v>49</v>
      </c>
      <c r="D3" s="50" t="s">
        <v>50</v>
      </c>
      <c r="E3" s="50" t="s">
        <v>16</v>
      </c>
      <c r="F3" s="50" t="s">
        <v>17</v>
      </c>
      <c r="G3" s="53" t="s">
        <v>25</v>
      </c>
      <c r="H3" s="53" t="s">
        <v>48</v>
      </c>
      <c r="I3"/>
    </row>
    <row r="4" spans="1:15" ht="12.75" customHeight="1">
      <c r="A4" s="129" t="s">
        <v>78</v>
      </c>
      <c r="B4" s="88">
        <v>4685</v>
      </c>
      <c r="C4" s="88">
        <f>SUM(C5:C7)</f>
        <v>830</v>
      </c>
      <c r="D4" s="88">
        <f>SUM(D5:D7)</f>
        <v>752</v>
      </c>
      <c r="E4" s="88">
        <v>330</v>
      </c>
      <c r="F4" s="88">
        <f>SUM(F5:F7)</f>
        <v>375</v>
      </c>
      <c r="G4" s="68">
        <f>F4-E4</f>
        <v>45</v>
      </c>
      <c r="H4" s="68">
        <f>+D4-C4</f>
        <v>-78</v>
      </c>
      <c r="I4"/>
      <c r="J4" s="8"/>
      <c r="M4" s="92"/>
      <c r="N4" s="92"/>
      <c r="O4" s="92"/>
    </row>
    <row r="5" spans="1:15" ht="12.75" customHeight="1">
      <c r="A5" s="148" t="s">
        <v>79</v>
      </c>
      <c r="B5" s="85">
        <v>705</v>
      </c>
      <c r="C5" s="85">
        <v>130</v>
      </c>
      <c r="D5" s="85">
        <v>102</v>
      </c>
      <c r="E5" s="85">
        <v>50</v>
      </c>
      <c r="F5" s="85">
        <v>52</v>
      </c>
      <c r="G5" s="68">
        <f aca="true" t="shared" si="0" ref="G5:G24">F5-E5</f>
        <v>2</v>
      </c>
      <c r="H5" s="68">
        <f>+D5-C5</f>
        <v>-28</v>
      </c>
      <c r="I5"/>
      <c r="J5" s="133"/>
      <c r="M5" s="92"/>
      <c r="N5" s="92"/>
      <c r="O5" s="92"/>
    </row>
    <row r="6" spans="1:15" ht="12.75" customHeight="1">
      <c r="A6" s="148" t="s">
        <v>80</v>
      </c>
      <c r="B6" s="85">
        <v>1045</v>
      </c>
      <c r="C6" s="85">
        <v>180</v>
      </c>
      <c r="D6" s="85">
        <v>207</v>
      </c>
      <c r="E6" s="85">
        <v>70</v>
      </c>
      <c r="F6" s="85">
        <v>90</v>
      </c>
      <c r="G6" s="68">
        <f t="shared" si="0"/>
        <v>20</v>
      </c>
      <c r="H6" s="68">
        <f aca="true" t="shared" si="1" ref="H6:H24">+D6-C6</f>
        <v>27</v>
      </c>
      <c r="I6"/>
      <c r="J6" s="133"/>
      <c r="M6" s="92"/>
      <c r="N6" s="92"/>
      <c r="O6" s="92"/>
    </row>
    <row r="7" spans="1:15" ht="12.75" customHeight="1">
      <c r="A7" s="148" t="s">
        <v>81</v>
      </c>
      <c r="B7" s="85">
        <v>2935</v>
      </c>
      <c r="C7" s="85">
        <v>520</v>
      </c>
      <c r="D7" s="85">
        <v>443</v>
      </c>
      <c r="E7" s="85">
        <v>210</v>
      </c>
      <c r="F7" s="85">
        <v>233</v>
      </c>
      <c r="G7" s="68">
        <f t="shared" si="0"/>
        <v>23</v>
      </c>
      <c r="H7" s="68">
        <f t="shared" si="1"/>
        <v>-77</v>
      </c>
      <c r="I7"/>
      <c r="J7" s="133"/>
      <c r="M7" s="92"/>
      <c r="N7" s="92"/>
      <c r="O7" s="92"/>
    </row>
    <row r="8" spans="1:15" ht="13.5" customHeight="1" hidden="1">
      <c r="A8" s="148" t="s">
        <v>82</v>
      </c>
      <c r="B8" s="107"/>
      <c r="C8" s="86"/>
      <c r="D8" s="86"/>
      <c r="E8" s="86"/>
      <c r="F8" s="86"/>
      <c r="G8" s="68">
        <f t="shared" si="0"/>
        <v>0</v>
      </c>
      <c r="H8" s="68">
        <f t="shared" si="1"/>
        <v>0</v>
      </c>
      <c r="I8"/>
      <c r="J8" s="133"/>
      <c r="M8" s="92"/>
      <c r="N8" s="92"/>
      <c r="O8" s="92"/>
    </row>
    <row r="9" spans="1:15" ht="12.75" customHeight="1" hidden="1">
      <c r="A9" s="148" t="s">
        <v>83</v>
      </c>
      <c r="B9" s="107"/>
      <c r="C9" s="86"/>
      <c r="D9" s="86"/>
      <c r="E9" s="86"/>
      <c r="F9" s="86"/>
      <c r="G9" s="68">
        <f t="shared" si="0"/>
        <v>0</v>
      </c>
      <c r="H9" s="68">
        <f t="shared" si="1"/>
        <v>0</v>
      </c>
      <c r="I9"/>
      <c r="J9" s="133"/>
      <c r="M9" s="92"/>
      <c r="N9" s="92"/>
      <c r="O9" s="92"/>
    </row>
    <row r="10" spans="1:15" ht="12.75" customHeight="1">
      <c r="A10" s="129" t="s">
        <v>84</v>
      </c>
      <c r="B10" s="88">
        <v>5672.698</v>
      </c>
      <c r="C10" s="88">
        <f>SUM(C11:C13)</f>
        <v>825.722</v>
      </c>
      <c r="D10" s="88">
        <f>SUM(D11:D13)</f>
        <v>1841.075</v>
      </c>
      <c r="E10" s="88">
        <v>866.9815</v>
      </c>
      <c r="F10" s="88">
        <f>SUM(F11:F13)</f>
        <v>974.0939000000001</v>
      </c>
      <c r="G10" s="68">
        <f t="shared" si="0"/>
        <v>107.1124000000001</v>
      </c>
      <c r="H10" s="68">
        <f t="shared" si="1"/>
        <v>1015.3530000000001</v>
      </c>
      <c r="I10"/>
      <c r="M10" s="92"/>
      <c r="N10" s="92"/>
      <c r="O10" s="92"/>
    </row>
    <row r="11" spans="1:15" ht="12.75" customHeight="1">
      <c r="A11" s="148" t="s">
        <v>85</v>
      </c>
      <c r="B11" s="85">
        <v>277.49</v>
      </c>
      <c r="C11" s="85">
        <v>92.4</v>
      </c>
      <c r="D11" s="85">
        <v>134.649</v>
      </c>
      <c r="E11" s="85">
        <v>38.315</v>
      </c>
      <c r="F11" s="85">
        <v>96.334</v>
      </c>
      <c r="G11" s="68">
        <f t="shared" si="0"/>
        <v>58.019000000000005</v>
      </c>
      <c r="H11" s="68">
        <f t="shared" si="1"/>
        <v>42.248999999999995</v>
      </c>
      <c r="I11"/>
      <c r="J11" s="8"/>
      <c r="M11" s="92"/>
      <c r="N11" s="92"/>
      <c r="O11" s="92"/>
    </row>
    <row r="12" spans="1:15" ht="12.75" customHeight="1">
      <c r="A12" s="148" t="s">
        <v>80</v>
      </c>
      <c r="B12" s="85">
        <v>1258.517</v>
      </c>
      <c r="C12" s="85">
        <v>193.152</v>
      </c>
      <c r="D12" s="85">
        <v>550.782</v>
      </c>
      <c r="E12" s="85">
        <v>313.6365</v>
      </c>
      <c r="F12" s="85">
        <v>237.1459</v>
      </c>
      <c r="G12" s="68">
        <f t="shared" si="0"/>
        <v>-76.4906</v>
      </c>
      <c r="H12" s="68">
        <f t="shared" si="1"/>
        <v>357.63000000000005</v>
      </c>
      <c r="I12"/>
      <c r="J12" s="8"/>
      <c r="M12" s="92"/>
      <c r="N12" s="92"/>
      <c r="O12" s="92"/>
    </row>
    <row r="13" spans="1:15" ht="12.75" customHeight="1">
      <c r="A13" s="148" t="s">
        <v>81</v>
      </c>
      <c r="B13" s="85">
        <v>4136.691</v>
      </c>
      <c r="C13" s="85">
        <v>540.17</v>
      </c>
      <c r="D13" s="85">
        <v>1155.644</v>
      </c>
      <c r="E13" s="85">
        <v>515.03</v>
      </c>
      <c r="F13" s="85">
        <v>640.614</v>
      </c>
      <c r="G13" s="68">
        <f t="shared" si="0"/>
        <v>125.58400000000006</v>
      </c>
      <c r="H13" s="68">
        <f t="shared" si="1"/>
        <v>615.474</v>
      </c>
      <c r="I13"/>
      <c r="J13" s="8"/>
      <c r="M13" s="92"/>
      <c r="N13" s="92"/>
      <c r="O13" s="92"/>
    </row>
    <row r="14" spans="1:15" ht="12.75" customHeight="1" hidden="1">
      <c r="A14" s="148" t="s">
        <v>82</v>
      </c>
      <c r="B14" s="107"/>
      <c r="C14" s="86"/>
      <c r="D14" s="86"/>
      <c r="E14" s="86"/>
      <c r="F14" s="86"/>
      <c r="G14" s="68">
        <f t="shared" si="0"/>
        <v>0</v>
      </c>
      <c r="H14" s="68">
        <f t="shared" si="1"/>
        <v>0</v>
      </c>
      <c r="I14"/>
      <c r="J14" s="8"/>
      <c r="M14" s="92"/>
      <c r="N14" s="92"/>
      <c r="O14" s="92"/>
    </row>
    <row r="15" spans="1:15" ht="12.75" customHeight="1" hidden="1">
      <c r="A15" s="148" t="s">
        <v>83</v>
      </c>
      <c r="B15" s="107"/>
      <c r="C15" s="86"/>
      <c r="D15" s="86"/>
      <c r="E15" s="86"/>
      <c r="F15" s="86"/>
      <c r="G15" s="68">
        <f t="shared" si="0"/>
        <v>0</v>
      </c>
      <c r="H15" s="68">
        <f t="shared" si="1"/>
        <v>0</v>
      </c>
      <c r="I15"/>
      <c r="J15" s="8"/>
      <c r="M15" s="92"/>
      <c r="N15" s="92"/>
      <c r="O15" s="92"/>
    </row>
    <row r="16" spans="1:15" ht="12.75" customHeight="1">
      <c r="A16" s="129" t="s">
        <v>86</v>
      </c>
      <c r="B16" s="88">
        <v>4081.91</v>
      </c>
      <c r="C16" s="88">
        <f>SUM(C17:C19)</f>
        <v>537.3820000000001</v>
      </c>
      <c r="D16" s="88">
        <f>SUM(D17:D19)</f>
        <v>607.565</v>
      </c>
      <c r="E16" s="88">
        <v>232.565</v>
      </c>
      <c r="F16" s="88">
        <f>SUM(F17:F19)</f>
        <v>375</v>
      </c>
      <c r="G16" s="68">
        <f t="shared" si="0"/>
        <v>142.435</v>
      </c>
      <c r="H16" s="68">
        <f t="shared" si="1"/>
        <v>70.18299999999999</v>
      </c>
      <c r="I16"/>
      <c r="M16" s="92"/>
      <c r="N16" s="92"/>
      <c r="O16" s="92"/>
    </row>
    <row r="17" spans="1:15" ht="12.75" customHeight="1">
      <c r="A17" s="148" t="s">
        <v>85</v>
      </c>
      <c r="B17" s="85">
        <v>99.79</v>
      </c>
      <c r="C17" s="85">
        <v>17.75</v>
      </c>
      <c r="D17" s="85">
        <v>83.315</v>
      </c>
      <c r="E17" s="85">
        <v>31.315</v>
      </c>
      <c r="F17" s="85">
        <v>52</v>
      </c>
      <c r="G17" s="68">
        <f t="shared" si="0"/>
        <v>20.685</v>
      </c>
      <c r="H17" s="68">
        <f t="shared" si="1"/>
        <v>65.565</v>
      </c>
      <c r="I17"/>
      <c r="M17" s="92"/>
      <c r="N17" s="92"/>
      <c r="O17" s="92"/>
    </row>
    <row r="18" spans="1:15" ht="12.75" customHeight="1">
      <c r="A18" s="148" t="s">
        <v>80</v>
      </c>
      <c r="B18" s="85">
        <v>851.672</v>
      </c>
      <c r="C18" s="85">
        <v>141.642</v>
      </c>
      <c r="D18" s="85">
        <v>160</v>
      </c>
      <c r="E18" s="85">
        <v>70</v>
      </c>
      <c r="F18" s="85">
        <v>90</v>
      </c>
      <c r="G18" s="68">
        <f t="shared" si="0"/>
        <v>20</v>
      </c>
      <c r="H18" s="68">
        <f t="shared" si="1"/>
        <v>18.358000000000004</v>
      </c>
      <c r="I18"/>
      <c r="M18" s="92"/>
      <c r="N18" s="92"/>
      <c r="O18" s="92"/>
    </row>
    <row r="19" spans="1:15" ht="12.75" customHeight="1">
      <c r="A19" s="148" t="s">
        <v>81</v>
      </c>
      <c r="B19" s="85">
        <v>3130.448</v>
      </c>
      <c r="C19" s="85">
        <v>377.99</v>
      </c>
      <c r="D19" s="85">
        <v>364.25</v>
      </c>
      <c r="E19" s="85">
        <v>131.25</v>
      </c>
      <c r="F19" s="85">
        <v>233</v>
      </c>
      <c r="G19" s="68">
        <f>F19-E19</f>
        <v>101.75</v>
      </c>
      <c r="H19" s="68">
        <f t="shared" si="1"/>
        <v>-13.740000000000009</v>
      </c>
      <c r="I19"/>
      <c r="M19" s="92"/>
      <c r="N19" s="92"/>
      <c r="O19" s="92"/>
    </row>
    <row r="20" spans="1:15" ht="12.75" customHeight="1" hidden="1">
      <c r="A20" s="148" t="s">
        <v>82</v>
      </c>
      <c r="B20" s="107"/>
      <c r="C20" s="86"/>
      <c r="D20" s="86"/>
      <c r="E20" s="86"/>
      <c r="F20" s="86"/>
      <c r="G20" s="68">
        <f t="shared" si="0"/>
        <v>0</v>
      </c>
      <c r="H20" s="68">
        <f t="shared" si="1"/>
        <v>0</v>
      </c>
      <c r="I20"/>
      <c r="M20" s="92"/>
      <c r="N20" s="92"/>
      <c r="O20" s="92"/>
    </row>
    <row r="21" spans="1:15" ht="12.75" customHeight="1" hidden="1">
      <c r="A21" s="148" t="s">
        <v>83</v>
      </c>
      <c r="B21" s="107"/>
      <c r="C21" s="86"/>
      <c r="D21" s="86"/>
      <c r="E21" s="86"/>
      <c r="F21" s="86"/>
      <c r="G21" s="68">
        <f t="shared" si="0"/>
        <v>0</v>
      </c>
      <c r="H21" s="68">
        <f t="shared" si="1"/>
        <v>0</v>
      </c>
      <c r="I21"/>
      <c r="M21" s="92"/>
      <c r="N21" s="92"/>
      <c r="O21" s="92"/>
    </row>
    <row r="22" spans="1:15" ht="12.75" customHeight="1">
      <c r="A22" s="144" t="s">
        <v>87</v>
      </c>
      <c r="B22" s="102">
        <v>15.59</v>
      </c>
      <c r="C22" s="119">
        <v>12.88</v>
      </c>
      <c r="D22" s="119">
        <v>12.31</v>
      </c>
      <c r="E22" s="119">
        <v>12.668321712806533</v>
      </c>
      <c r="F22" s="119">
        <v>11.96</v>
      </c>
      <c r="G22" s="68">
        <f t="shared" si="0"/>
        <v>-0.7083217128065318</v>
      </c>
      <c r="H22" s="68">
        <f t="shared" si="1"/>
        <v>-0.5700000000000003</v>
      </c>
      <c r="I22"/>
      <c r="J22" s="60"/>
      <c r="K22" s="60"/>
      <c r="L22" s="60"/>
      <c r="M22" s="92"/>
      <c r="N22" s="92"/>
      <c r="O22" s="92"/>
    </row>
    <row r="23" spans="1:15" ht="12.75" customHeight="1">
      <c r="A23" s="148" t="s">
        <v>85</v>
      </c>
      <c r="B23" s="84">
        <v>8.05</v>
      </c>
      <c r="C23" s="84">
        <v>6.33</v>
      </c>
      <c r="D23" s="84">
        <v>6.46</v>
      </c>
      <c r="E23" s="84">
        <v>6.449073806662083</v>
      </c>
      <c r="F23" s="84">
        <v>6.47</v>
      </c>
      <c r="G23" s="68">
        <f t="shared" si="0"/>
        <v>0.020926193337916565</v>
      </c>
      <c r="H23" s="68">
        <f t="shared" si="1"/>
        <v>0.1299999999999999</v>
      </c>
      <c r="I23"/>
      <c r="J23" s="60"/>
      <c r="K23" s="60"/>
      <c r="L23" s="60"/>
      <c r="M23" s="92"/>
      <c r="N23" s="92"/>
      <c r="O23" s="92"/>
    </row>
    <row r="24" spans="1:15" ht="12.75" customHeight="1">
      <c r="A24" s="148" t="s">
        <v>80</v>
      </c>
      <c r="B24" s="84">
        <v>12.97</v>
      </c>
      <c r="C24" s="105">
        <v>10.04</v>
      </c>
      <c r="D24" s="105">
        <v>11.91</v>
      </c>
      <c r="E24" s="105">
        <v>12.46908720067008</v>
      </c>
      <c r="F24" s="105">
        <v>11.35</v>
      </c>
      <c r="G24" s="68">
        <f t="shared" si="0"/>
        <v>-1.11908720067008</v>
      </c>
      <c r="H24" s="68">
        <f t="shared" si="1"/>
        <v>1.870000000000001</v>
      </c>
      <c r="I24"/>
      <c r="J24" s="60"/>
      <c r="K24" s="60"/>
      <c r="L24" s="60"/>
      <c r="M24" s="92"/>
      <c r="N24" s="92"/>
      <c r="O24" s="92"/>
    </row>
    <row r="25" spans="1:15" ht="12.75" customHeight="1">
      <c r="A25" s="148" t="s">
        <v>81</v>
      </c>
      <c r="B25" s="84">
        <v>16.92</v>
      </c>
      <c r="C25" s="84">
        <v>14.23</v>
      </c>
      <c r="D25" s="84">
        <v>13.84</v>
      </c>
      <c r="E25" s="84">
        <v>14.258433438752936</v>
      </c>
      <c r="F25" s="84">
        <v>13.42</v>
      </c>
      <c r="G25" s="68">
        <f>F25-E25</f>
        <v>-0.8384334387529364</v>
      </c>
      <c r="H25" s="68">
        <f>+D25-C25</f>
        <v>-0.39000000000000057</v>
      </c>
      <c r="I25"/>
      <c r="J25" s="60"/>
      <c r="K25" s="60"/>
      <c r="L25" s="60"/>
      <c r="M25" s="92"/>
      <c r="N25" s="92"/>
      <c r="O25" s="92"/>
    </row>
    <row r="26" spans="1:15" ht="12.75" customHeight="1" hidden="1">
      <c r="A26" s="59" t="s">
        <v>3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59" t="s">
        <v>4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88</v>
      </c>
      <c r="B29" s="1"/>
      <c r="J29"/>
    </row>
    <row r="30" spans="1:7" s="5" customFormat="1" ht="12.75" customHeight="1">
      <c r="A30" s="143" t="s">
        <v>89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42">
        <v>2011</v>
      </c>
      <c r="C31" s="50" t="s">
        <v>49</v>
      </c>
      <c r="D31" s="50" t="s">
        <v>50</v>
      </c>
      <c r="E31" s="50" t="s">
        <v>16</v>
      </c>
      <c r="F31" s="50" t="s">
        <v>17</v>
      </c>
      <c r="G31" s="53" t="s">
        <v>25</v>
      </c>
      <c r="H31" s="53" t="s">
        <v>48</v>
      </c>
      <c r="I31"/>
    </row>
    <row r="32" spans="1:13" ht="12.75" customHeight="1">
      <c r="A32" s="129" t="s">
        <v>53</v>
      </c>
      <c r="B32" s="63">
        <v>9.404438768528964</v>
      </c>
      <c r="C32" s="63">
        <v>6.59</v>
      </c>
      <c r="D32" s="63">
        <v>10.85389765942545</v>
      </c>
      <c r="E32" s="63">
        <v>11.32</v>
      </c>
      <c r="F32" s="63">
        <v>10.39</v>
      </c>
      <c r="G32" s="68">
        <f>F32-E32</f>
        <v>-0.9299999999999997</v>
      </c>
      <c r="H32" s="68">
        <f>+D32-C32</f>
        <v>4.263897659425449</v>
      </c>
      <c r="I32" s="60"/>
      <c r="J32" s="63"/>
      <c r="L32" s="63"/>
      <c r="M32" s="124"/>
    </row>
    <row r="33" spans="1:14" ht="12.75" customHeight="1">
      <c r="A33" s="57" t="s">
        <v>90</v>
      </c>
      <c r="B33" s="122">
        <v>8.993765324157467</v>
      </c>
      <c r="C33" s="30">
        <v>6.8</v>
      </c>
      <c r="D33" s="30">
        <v>11.17501093865145</v>
      </c>
      <c r="E33" s="30">
        <v>12</v>
      </c>
      <c r="F33" s="30">
        <v>10.3500218773029</v>
      </c>
      <c r="G33" s="68">
        <f>F33</f>
        <v>10.3500218773029</v>
      </c>
      <c r="H33" s="68">
        <f>+D33-C33</f>
        <v>4.37501093865145</v>
      </c>
      <c r="I33" s="60"/>
      <c r="J33" s="30"/>
      <c r="L33" s="30"/>
      <c r="M33" s="124"/>
      <c r="N33" s="124"/>
    </row>
    <row r="34" spans="1:13" ht="12.75" customHeight="1">
      <c r="A34" s="57" t="s">
        <v>91</v>
      </c>
      <c r="B34" s="30">
        <v>9.366284854061487</v>
      </c>
      <c r="C34" s="30">
        <v>6.5279162262696415</v>
      </c>
      <c r="D34" s="30">
        <v>10.7017591385421</v>
      </c>
      <c r="E34" s="30">
        <v>11</v>
      </c>
      <c r="F34" s="30">
        <v>10.4035182770842</v>
      </c>
      <c r="G34" s="68">
        <f>F34-E34</f>
        <v>-0.5964817229158008</v>
      </c>
      <c r="H34" s="68">
        <f>+D34-C34</f>
        <v>4.173842912272458</v>
      </c>
      <c r="I34" s="60"/>
      <c r="J34" s="30"/>
      <c r="L34" s="30"/>
      <c r="M34" s="124"/>
    </row>
    <row r="35" spans="1:13" ht="12.75" customHeight="1">
      <c r="A35" s="57" t="s">
        <v>92</v>
      </c>
      <c r="B35" s="30">
        <v>9.478366434104279</v>
      </c>
      <c r="C35" s="30">
        <v>6.9</v>
      </c>
      <c r="D35" s="122">
        <v>11</v>
      </c>
      <c r="E35" s="30">
        <v>11</v>
      </c>
      <c r="F35" s="30" t="s">
        <v>0</v>
      </c>
      <c r="G35" s="68">
        <f>-E35</f>
        <v>-11</v>
      </c>
      <c r="H35" s="68">
        <f>+D35-C35</f>
        <v>4.1</v>
      </c>
      <c r="I35" s="60"/>
      <c r="J35" s="122"/>
      <c r="L35" s="122"/>
      <c r="M35" s="124"/>
    </row>
    <row r="36" spans="1:13" ht="12.75" customHeight="1">
      <c r="A36" s="57" t="s">
        <v>93</v>
      </c>
      <c r="B36" s="30">
        <v>12</v>
      </c>
      <c r="C36" s="30" t="s">
        <v>0</v>
      </c>
      <c r="D36" s="123" t="s">
        <v>0</v>
      </c>
      <c r="E36" s="123" t="s">
        <v>0</v>
      </c>
      <c r="F36" s="123" t="s">
        <v>0</v>
      </c>
      <c r="G36" s="68" t="s">
        <v>0</v>
      </c>
      <c r="H36" s="68" t="s">
        <v>0</v>
      </c>
      <c r="I36" s="60"/>
      <c r="J36" s="122"/>
      <c r="L36" s="122"/>
      <c r="M36" s="124"/>
    </row>
    <row r="37" spans="1:13" ht="12.75" customHeight="1">
      <c r="A37" s="57" t="s">
        <v>94</v>
      </c>
      <c r="B37" s="123" t="s">
        <v>0</v>
      </c>
      <c r="C37" s="123" t="s">
        <v>0</v>
      </c>
      <c r="D37" s="123" t="s">
        <v>0</v>
      </c>
      <c r="E37" s="123" t="s">
        <v>0</v>
      </c>
      <c r="F37" s="123" t="s">
        <v>0</v>
      </c>
      <c r="G37" s="68" t="s">
        <v>0</v>
      </c>
      <c r="H37" s="68" t="s">
        <v>0</v>
      </c>
      <c r="I37" s="123"/>
      <c r="J37" s="123"/>
      <c r="K37" s="123"/>
      <c r="L37" s="124"/>
      <c r="M37" s="124"/>
    </row>
    <row r="38" spans="1:13" ht="12.75" customHeight="1">
      <c r="A38" s="57" t="s">
        <v>95</v>
      </c>
      <c r="B38" s="123" t="s">
        <v>0</v>
      </c>
      <c r="C38" s="30" t="s">
        <v>0</v>
      </c>
      <c r="D38" s="123" t="s">
        <v>0</v>
      </c>
      <c r="E38" s="123" t="s">
        <v>0</v>
      </c>
      <c r="F38" s="123" t="s">
        <v>0</v>
      </c>
      <c r="G38" s="68" t="s">
        <v>0</v>
      </c>
      <c r="H38" s="68" t="s">
        <v>0</v>
      </c>
      <c r="I38" s="123"/>
      <c r="J38" s="123"/>
      <c r="K38" s="123"/>
      <c r="L38" s="124"/>
      <c r="M38" s="124"/>
    </row>
    <row r="39" spans="1:13" ht="12.75" customHeight="1">
      <c r="A39" s="57" t="s">
        <v>96</v>
      </c>
      <c r="B39" s="123" t="s">
        <v>0</v>
      </c>
      <c r="C39" s="123" t="s">
        <v>0</v>
      </c>
      <c r="D39" s="123" t="s">
        <v>0</v>
      </c>
      <c r="E39" s="123" t="s">
        <v>0</v>
      </c>
      <c r="F39" s="123" t="s">
        <v>0</v>
      </c>
      <c r="G39" s="68" t="s">
        <v>0</v>
      </c>
      <c r="H39" s="68" t="s">
        <v>0</v>
      </c>
      <c r="I39" s="123"/>
      <c r="J39" s="123"/>
      <c r="K39" s="123"/>
      <c r="L39" s="124"/>
      <c r="M39" s="124"/>
    </row>
    <row r="40" spans="1:13" ht="12.75" customHeight="1">
      <c r="A40" s="57" t="s">
        <v>97</v>
      </c>
      <c r="B40" s="123" t="s">
        <v>0</v>
      </c>
      <c r="C40" s="123" t="s">
        <v>0</v>
      </c>
      <c r="D40" s="123" t="s">
        <v>0</v>
      </c>
      <c r="E40" s="123" t="s">
        <v>0</v>
      </c>
      <c r="F40" s="123" t="s">
        <v>0</v>
      </c>
      <c r="G40" s="68" t="s">
        <v>0</v>
      </c>
      <c r="H40" s="68" t="s">
        <v>0</v>
      </c>
      <c r="I40" s="123"/>
      <c r="J40" s="123"/>
      <c r="K40" s="123"/>
      <c r="L40" s="124"/>
      <c r="M40" s="124"/>
    </row>
    <row r="41" spans="1:13" ht="12.75" customHeight="1">
      <c r="A41" s="129" t="s">
        <v>98</v>
      </c>
      <c r="B41" s="63">
        <v>9.116030303030303</v>
      </c>
      <c r="C41" s="63">
        <v>7</v>
      </c>
      <c r="D41" s="96">
        <v>10</v>
      </c>
      <c r="E41" s="96" t="s">
        <v>0</v>
      </c>
      <c r="F41" s="96">
        <v>10</v>
      </c>
      <c r="G41" s="68">
        <f>F41</f>
        <v>10</v>
      </c>
      <c r="H41" s="68">
        <f>+D41-C41</f>
        <v>3</v>
      </c>
      <c r="I41" s="124"/>
      <c r="J41" s="124"/>
      <c r="K41" s="124"/>
      <c r="L41" s="124"/>
      <c r="M41" s="124"/>
    </row>
    <row r="42" spans="1:13" ht="12.75" customHeight="1">
      <c r="A42" s="57" t="s">
        <v>90</v>
      </c>
      <c r="B42" s="30">
        <v>10.290697674418604</v>
      </c>
      <c r="C42" s="30" t="s">
        <v>0</v>
      </c>
      <c r="D42" s="30" t="s">
        <v>0</v>
      </c>
      <c r="E42" s="30" t="s">
        <v>0</v>
      </c>
      <c r="F42" s="30" t="s">
        <v>0</v>
      </c>
      <c r="G42" s="68" t="s">
        <v>0</v>
      </c>
      <c r="H42" s="68" t="s">
        <v>0</v>
      </c>
      <c r="I42" s="124"/>
      <c r="J42" s="124"/>
      <c r="K42" s="124"/>
      <c r="L42" s="124"/>
      <c r="M42" s="124"/>
    </row>
    <row r="43" spans="1:13" ht="12.75" customHeight="1">
      <c r="A43" s="57" t="s">
        <v>91</v>
      </c>
      <c r="B43" s="30">
        <v>9.535406548197246</v>
      </c>
      <c r="C43" s="30">
        <v>7</v>
      </c>
      <c r="D43" s="30">
        <v>10</v>
      </c>
      <c r="E43" s="30" t="s">
        <v>0</v>
      </c>
      <c r="F43" s="30">
        <v>10</v>
      </c>
      <c r="G43" s="68">
        <f>F43</f>
        <v>10</v>
      </c>
      <c r="H43" s="68">
        <f>+D43-C43</f>
        <v>3</v>
      </c>
      <c r="I43" s="30"/>
      <c r="J43" s="125"/>
      <c r="K43" s="30"/>
      <c r="L43" s="124"/>
      <c r="M43" s="124"/>
    </row>
    <row r="44" spans="1:13" ht="12.75" customHeight="1">
      <c r="A44" s="57" t="s">
        <v>92</v>
      </c>
      <c r="B44" s="30">
        <v>9.771428571428572</v>
      </c>
      <c r="C44" s="30" t="s">
        <v>0</v>
      </c>
      <c r="D44" s="30" t="s">
        <v>0</v>
      </c>
      <c r="E44" s="30" t="s">
        <v>0</v>
      </c>
      <c r="F44" s="30" t="s">
        <v>0</v>
      </c>
      <c r="G44" s="68" t="s">
        <v>0</v>
      </c>
      <c r="H44" s="68" t="s">
        <v>0</v>
      </c>
      <c r="I44" s="30"/>
      <c r="J44" s="126"/>
      <c r="K44" s="30"/>
      <c r="L44" s="124"/>
      <c r="M44" s="124"/>
    </row>
    <row r="45" spans="1:13" ht="12.75" customHeight="1">
      <c r="A45" s="57" t="s">
        <v>93</v>
      </c>
      <c r="B45" s="30">
        <v>7</v>
      </c>
      <c r="C45" s="30" t="s">
        <v>0</v>
      </c>
      <c r="D45" s="122" t="s">
        <v>0</v>
      </c>
      <c r="E45" s="122" t="s">
        <v>0</v>
      </c>
      <c r="F45" s="122" t="s">
        <v>0</v>
      </c>
      <c r="G45" s="68" t="s">
        <v>0</v>
      </c>
      <c r="H45" s="68" t="s">
        <v>0</v>
      </c>
      <c r="I45" s="30"/>
      <c r="J45" s="127"/>
      <c r="K45" s="122"/>
      <c r="L45" s="124"/>
      <c r="M45" s="124"/>
    </row>
    <row r="46" spans="1:13" ht="12.75" customHeight="1">
      <c r="A46" s="57" t="s">
        <v>94</v>
      </c>
      <c r="B46" s="30">
        <v>10</v>
      </c>
      <c r="C46" s="30" t="s">
        <v>0</v>
      </c>
      <c r="D46" s="122" t="s">
        <v>0</v>
      </c>
      <c r="E46" s="122" t="s">
        <v>0</v>
      </c>
      <c r="F46" s="122" t="s">
        <v>0</v>
      </c>
      <c r="G46" s="68" t="s">
        <v>0</v>
      </c>
      <c r="H46" s="68" t="s">
        <v>0</v>
      </c>
      <c r="I46" s="122"/>
      <c r="J46" s="127"/>
      <c r="K46" s="122"/>
      <c r="L46" s="124"/>
      <c r="M46" s="124"/>
    </row>
    <row r="47" spans="1:13" ht="12.75" customHeight="1">
      <c r="A47" s="57" t="s">
        <v>95</v>
      </c>
      <c r="B47" s="30" t="s">
        <v>0</v>
      </c>
      <c r="C47" s="30" t="s">
        <v>0</v>
      </c>
      <c r="D47" s="122" t="s">
        <v>0</v>
      </c>
      <c r="E47" s="122" t="s">
        <v>0</v>
      </c>
      <c r="F47" s="122" t="s">
        <v>0</v>
      </c>
      <c r="G47" s="68" t="s">
        <v>0</v>
      </c>
      <c r="H47" s="68" t="s">
        <v>0</v>
      </c>
      <c r="I47" s="123"/>
      <c r="J47" s="123"/>
      <c r="K47" s="123"/>
      <c r="L47" s="124"/>
      <c r="M47" s="124"/>
    </row>
    <row r="48" spans="1:13" ht="12.75" customHeight="1">
      <c r="A48" s="57" t="s">
        <v>96</v>
      </c>
      <c r="B48" s="30" t="s">
        <v>0</v>
      </c>
      <c r="C48" s="123" t="s">
        <v>0</v>
      </c>
      <c r="D48" s="122" t="s">
        <v>0</v>
      </c>
      <c r="E48" s="122" t="s">
        <v>0</v>
      </c>
      <c r="F48" s="122" t="s">
        <v>0</v>
      </c>
      <c r="G48" s="68" t="s">
        <v>0</v>
      </c>
      <c r="H48" s="68" t="s">
        <v>0</v>
      </c>
      <c r="I48" s="123"/>
      <c r="J48" s="123"/>
      <c r="K48" s="123"/>
      <c r="L48" s="124"/>
      <c r="M48" s="124"/>
    </row>
    <row r="49" spans="1:13" ht="12.75" customHeight="1">
      <c r="A49" s="57" t="s">
        <v>97</v>
      </c>
      <c r="B49" s="30" t="s">
        <v>0</v>
      </c>
      <c r="C49" s="123" t="s">
        <v>0</v>
      </c>
      <c r="D49" s="122" t="s">
        <v>0</v>
      </c>
      <c r="E49" s="122" t="s">
        <v>0</v>
      </c>
      <c r="F49" s="122" t="s">
        <v>0</v>
      </c>
      <c r="G49" s="68" t="s">
        <v>0</v>
      </c>
      <c r="H49" s="68" t="s">
        <v>0</v>
      </c>
      <c r="I49" s="123"/>
      <c r="J49" s="123"/>
      <c r="K49" s="123"/>
      <c r="L49" s="124"/>
      <c r="M49" s="124"/>
    </row>
    <row r="50" spans="1:13" ht="12.75" customHeight="1">
      <c r="A50" s="129" t="s">
        <v>99</v>
      </c>
      <c r="B50" s="130">
        <v>3.5</v>
      </c>
      <c r="C50" s="96">
        <v>1</v>
      </c>
      <c r="D50" s="96">
        <v>3</v>
      </c>
      <c r="E50" s="96">
        <v>3</v>
      </c>
      <c r="F50" s="96" t="s">
        <v>0</v>
      </c>
      <c r="G50" s="68">
        <f>-E50</f>
        <v>-3</v>
      </c>
      <c r="H50" s="68">
        <f>+D50-C50</f>
        <v>2</v>
      </c>
      <c r="I50" s="96"/>
      <c r="J50" s="96"/>
      <c r="K50" s="96"/>
      <c r="L50" s="124"/>
      <c r="M50" s="124"/>
    </row>
    <row r="51" spans="1:13" ht="12.75" customHeight="1">
      <c r="A51" s="57" t="s">
        <v>90</v>
      </c>
      <c r="B51" s="30">
        <v>3</v>
      </c>
      <c r="C51" s="30" t="s">
        <v>0</v>
      </c>
      <c r="D51" s="122">
        <v>3</v>
      </c>
      <c r="E51" s="122">
        <v>3</v>
      </c>
      <c r="F51" s="122" t="s">
        <v>0</v>
      </c>
      <c r="G51" s="68">
        <f>-E51</f>
        <v>-3</v>
      </c>
      <c r="H51" s="68">
        <f>D51</f>
        <v>3</v>
      </c>
      <c r="I51" s="123"/>
      <c r="J51" s="123"/>
      <c r="K51" s="123"/>
      <c r="L51" s="124"/>
      <c r="M51" s="124"/>
    </row>
    <row r="52" spans="1:13" ht="12.75" customHeight="1">
      <c r="A52" s="57" t="s">
        <v>91</v>
      </c>
      <c r="B52" s="131">
        <v>1</v>
      </c>
      <c r="C52" s="30">
        <v>1</v>
      </c>
      <c r="D52" s="30" t="s">
        <v>0</v>
      </c>
      <c r="E52" s="30" t="s">
        <v>0</v>
      </c>
      <c r="F52" s="30" t="s">
        <v>0</v>
      </c>
      <c r="G52" s="68" t="s">
        <v>0</v>
      </c>
      <c r="H52" s="68">
        <f>-C52</f>
        <v>-1</v>
      </c>
      <c r="I52" s="30"/>
      <c r="J52" s="30"/>
      <c r="K52" s="30"/>
      <c r="L52" s="124"/>
      <c r="M52" s="124"/>
    </row>
    <row r="53" spans="1:13" ht="12.75" customHeight="1">
      <c r="A53" s="57" t="s">
        <v>92</v>
      </c>
      <c r="B53" s="131" t="s">
        <v>0</v>
      </c>
      <c r="C53" s="30" t="s">
        <v>0</v>
      </c>
      <c r="D53" s="123" t="s">
        <v>0</v>
      </c>
      <c r="E53" s="123" t="s">
        <v>0</v>
      </c>
      <c r="F53" s="123" t="s">
        <v>0</v>
      </c>
      <c r="G53" s="68" t="s">
        <v>0</v>
      </c>
      <c r="H53" s="68" t="s">
        <v>0</v>
      </c>
      <c r="I53" s="123"/>
      <c r="J53" s="123"/>
      <c r="K53" s="123"/>
      <c r="L53" s="124"/>
      <c r="M53" s="124"/>
    </row>
    <row r="54" spans="1:13" ht="12.75" customHeight="1">
      <c r="A54" s="57" t="s">
        <v>93</v>
      </c>
      <c r="B54" s="131" t="s">
        <v>0</v>
      </c>
      <c r="C54" s="30" t="s">
        <v>0</v>
      </c>
      <c r="D54" s="123" t="s">
        <v>0</v>
      </c>
      <c r="E54" s="123" t="s">
        <v>0</v>
      </c>
      <c r="F54" s="123" t="s">
        <v>0</v>
      </c>
      <c r="G54" s="68" t="s">
        <v>0</v>
      </c>
      <c r="H54" s="68" t="s">
        <v>0</v>
      </c>
      <c r="I54" s="123"/>
      <c r="J54" s="123"/>
      <c r="K54" s="123"/>
      <c r="L54" s="124"/>
      <c r="M54" s="124"/>
    </row>
    <row r="55" spans="1:13" ht="12.75" customHeight="1">
      <c r="A55" s="57" t="s">
        <v>94</v>
      </c>
      <c r="B55" s="131">
        <v>5</v>
      </c>
      <c r="C55" s="30" t="s">
        <v>0</v>
      </c>
      <c r="D55" s="122" t="s">
        <v>0</v>
      </c>
      <c r="E55" s="122" t="s">
        <v>0</v>
      </c>
      <c r="F55" s="122" t="s">
        <v>0</v>
      </c>
      <c r="G55" s="68" t="s">
        <v>0</v>
      </c>
      <c r="H55" s="68" t="s">
        <v>0</v>
      </c>
      <c r="I55" s="123"/>
      <c r="J55" s="123"/>
      <c r="K55" s="123"/>
      <c r="L55" s="124"/>
      <c r="M55" s="124"/>
    </row>
    <row r="56" spans="1:13" ht="12.75" customHeight="1">
      <c r="A56" s="57" t="s">
        <v>95</v>
      </c>
      <c r="B56" s="30" t="s">
        <v>0</v>
      </c>
      <c r="C56" s="30" t="s">
        <v>0</v>
      </c>
      <c r="D56" s="123" t="s">
        <v>0</v>
      </c>
      <c r="E56" s="123" t="s">
        <v>0</v>
      </c>
      <c r="F56" s="123" t="s">
        <v>0</v>
      </c>
      <c r="G56" s="68" t="s">
        <v>0</v>
      </c>
      <c r="H56" s="68" t="s">
        <v>0</v>
      </c>
      <c r="I56" s="123"/>
      <c r="J56" s="123"/>
      <c r="K56" s="123"/>
      <c r="L56" s="124"/>
      <c r="M56" s="124"/>
    </row>
    <row r="57" spans="1:13" ht="12.75" customHeight="1">
      <c r="A57" s="57" t="s">
        <v>96</v>
      </c>
      <c r="B57" s="30">
        <v>5</v>
      </c>
      <c r="C57" s="30" t="s">
        <v>0</v>
      </c>
      <c r="D57" s="122" t="s">
        <v>0</v>
      </c>
      <c r="E57" s="122" t="s">
        <v>0</v>
      </c>
      <c r="F57" s="122" t="s">
        <v>0</v>
      </c>
      <c r="G57" s="68" t="s">
        <v>0</v>
      </c>
      <c r="H57" s="68" t="s">
        <v>0</v>
      </c>
      <c r="I57" s="122"/>
      <c r="J57" s="122"/>
      <c r="K57" s="122"/>
      <c r="L57" s="124"/>
      <c r="M57" s="124"/>
    </row>
    <row r="58" spans="1:13" ht="12.75" customHeight="1">
      <c r="A58" s="57" t="s">
        <v>97</v>
      </c>
      <c r="B58" s="30" t="s">
        <v>0</v>
      </c>
      <c r="C58" s="30" t="s">
        <v>0</v>
      </c>
      <c r="D58" s="123" t="s">
        <v>0</v>
      </c>
      <c r="E58" s="123" t="s">
        <v>0</v>
      </c>
      <c r="F58" s="123" t="s">
        <v>0</v>
      </c>
      <c r="G58" s="68" t="s">
        <v>0</v>
      </c>
      <c r="H58" s="68" t="s">
        <v>0</v>
      </c>
      <c r="I58" s="123"/>
      <c r="J58" s="123"/>
      <c r="K58" s="123"/>
      <c r="L58" s="124"/>
      <c r="M58" s="12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3.375" style="0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100</v>
      </c>
      <c r="B1" s="1"/>
    </row>
    <row r="2" spans="1:6" s="5" customFormat="1" ht="12.75" customHeight="1">
      <c r="A2" s="143" t="s">
        <v>19</v>
      </c>
      <c r="B2" s="4"/>
      <c r="C2" s="6"/>
      <c r="D2" s="6"/>
      <c r="E2" s="6"/>
      <c r="F2" s="6"/>
    </row>
    <row r="3" spans="1:9" ht="26.25" customHeight="1">
      <c r="A3" s="52"/>
      <c r="B3" s="142">
        <v>2011</v>
      </c>
      <c r="C3" s="50" t="s">
        <v>49</v>
      </c>
      <c r="D3" s="50" t="s">
        <v>50</v>
      </c>
      <c r="E3" s="50" t="s">
        <v>16</v>
      </c>
      <c r="F3" s="50" t="s">
        <v>17</v>
      </c>
      <c r="G3" s="53" t="s">
        <v>25</v>
      </c>
      <c r="H3" s="53" t="s">
        <v>48</v>
      </c>
      <c r="I3" s="2"/>
    </row>
    <row r="4" spans="1:9" ht="12.75" customHeight="1">
      <c r="A4" s="129" t="s">
        <v>101</v>
      </c>
      <c r="B4" s="16">
        <v>6090.8959</v>
      </c>
      <c r="C4" s="16">
        <v>620.6961</v>
      </c>
      <c r="D4" s="16">
        <v>797.7086999999999</v>
      </c>
      <c r="E4" s="16">
        <v>235.1715</v>
      </c>
      <c r="F4" s="16">
        <v>562.5372</v>
      </c>
      <c r="G4" s="68">
        <f>F4-E4</f>
        <v>327.36569999999995</v>
      </c>
      <c r="H4" s="68">
        <f>+D4-C4</f>
        <v>177.0125999999999</v>
      </c>
      <c r="I4" s="11"/>
    </row>
    <row r="5" spans="1:11" ht="12.75" customHeight="1">
      <c r="A5" s="149" t="s">
        <v>53</v>
      </c>
      <c r="B5" s="132">
        <v>5116.773</v>
      </c>
      <c r="C5" s="132">
        <v>572.2516</v>
      </c>
      <c r="D5" s="132">
        <v>748.2086999999999</v>
      </c>
      <c r="E5" s="132">
        <v>225.6715</v>
      </c>
      <c r="F5" s="132">
        <v>522.5372</v>
      </c>
      <c r="G5" s="68">
        <f>F5-E5</f>
        <v>296.86569999999995</v>
      </c>
      <c r="H5" s="68">
        <f>+D5-C5</f>
        <v>175.95709999999985</v>
      </c>
      <c r="I5" s="11"/>
      <c r="J5" s="134"/>
      <c r="K5" s="134"/>
    </row>
    <row r="6" spans="1:11" ht="12.75" customHeight="1">
      <c r="A6" s="57" t="s">
        <v>90</v>
      </c>
      <c r="B6" s="128">
        <v>322.7308</v>
      </c>
      <c r="C6" s="128">
        <v>70.99</v>
      </c>
      <c r="D6" s="69">
        <v>246.37570000000002</v>
      </c>
      <c r="E6" s="69">
        <v>72.6797</v>
      </c>
      <c r="F6" s="69">
        <v>173.696</v>
      </c>
      <c r="G6" s="68">
        <f>F6-E6</f>
        <v>101.0163</v>
      </c>
      <c r="H6" s="68">
        <f>+D6-C6</f>
        <v>175.38570000000004</v>
      </c>
      <c r="I6" s="11"/>
      <c r="J6" s="134"/>
      <c r="K6" s="134"/>
    </row>
    <row r="7" spans="1:11" ht="12.75" customHeight="1">
      <c r="A7" s="57" t="s">
        <v>91</v>
      </c>
      <c r="B7" s="128">
        <v>4172.7801</v>
      </c>
      <c r="C7" s="128">
        <v>472.00160000000005</v>
      </c>
      <c r="D7" s="128">
        <v>476.84080000000006</v>
      </c>
      <c r="E7" s="128">
        <v>127.9996</v>
      </c>
      <c r="F7" s="128">
        <v>348.8412</v>
      </c>
      <c r="G7" s="68">
        <f>F7-E7</f>
        <v>220.84160000000003</v>
      </c>
      <c r="H7" s="68">
        <f>+D7-C7</f>
        <v>4.839200000000005</v>
      </c>
      <c r="I7" s="11"/>
      <c r="J7" s="134"/>
      <c r="K7" s="134"/>
    </row>
    <row r="8" spans="1:11" ht="12.75" customHeight="1">
      <c r="A8" s="57" t="s">
        <v>92</v>
      </c>
      <c r="B8" s="128">
        <v>581.396</v>
      </c>
      <c r="C8" s="128">
        <v>29.26</v>
      </c>
      <c r="D8" s="128">
        <v>24.9922</v>
      </c>
      <c r="E8" s="128">
        <v>24.9922</v>
      </c>
      <c r="F8" s="128" t="s">
        <v>0</v>
      </c>
      <c r="G8" s="68">
        <f>-E8</f>
        <v>-24.9922</v>
      </c>
      <c r="H8" s="68">
        <f>+D8-C8</f>
        <v>-4.267800000000001</v>
      </c>
      <c r="I8" s="11"/>
      <c r="J8" s="134"/>
      <c r="K8" s="134"/>
    </row>
    <row r="9" spans="1:11" ht="12.75" customHeight="1">
      <c r="A9" s="57" t="s">
        <v>93</v>
      </c>
      <c r="B9" s="128">
        <v>39.8661</v>
      </c>
      <c r="C9" s="128" t="s">
        <v>0</v>
      </c>
      <c r="D9" s="128" t="s">
        <v>0</v>
      </c>
      <c r="E9" s="128" t="s">
        <v>0</v>
      </c>
      <c r="F9" s="128" t="s">
        <v>0</v>
      </c>
      <c r="G9" s="68" t="s">
        <v>0</v>
      </c>
      <c r="H9" s="68" t="s">
        <v>0</v>
      </c>
      <c r="I9" s="11"/>
      <c r="J9" s="134"/>
      <c r="K9" s="134"/>
    </row>
    <row r="10" spans="1:11" ht="12.75" customHeight="1">
      <c r="A10" s="57" t="s">
        <v>94</v>
      </c>
      <c r="B10" s="128" t="s">
        <v>0</v>
      </c>
      <c r="C10" s="128" t="s">
        <v>0</v>
      </c>
      <c r="D10" s="69" t="s">
        <v>0</v>
      </c>
      <c r="E10" s="69" t="s">
        <v>0</v>
      </c>
      <c r="F10" s="69" t="s">
        <v>0</v>
      </c>
      <c r="G10" s="68" t="s">
        <v>0</v>
      </c>
      <c r="H10" s="68" t="s">
        <v>0</v>
      </c>
      <c r="J10" s="134"/>
      <c r="K10" s="134"/>
    </row>
    <row r="11" spans="1:11" ht="12.75" customHeight="1">
      <c r="A11" s="57" t="s">
        <v>95</v>
      </c>
      <c r="B11" s="128" t="s">
        <v>0</v>
      </c>
      <c r="C11" s="128" t="s">
        <v>0</v>
      </c>
      <c r="D11" s="69" t="s">
        <v>0</v>
      </c>
      <c r="E11" s="69" t="s">
        <v>0</v>
      </c>
      <c r="F11" s="69" t="s">
        <v>0</v>
      </c>
      <c r="G11" s="68" t="s">
        <v>0</v>
      </c>
      <c r="H11" s="68" t="s">
        <v>0</v>
      </c>
      <c r="J11" s="134"/>
      <c r="K11" s="134"/>
    </row>
    <row r="12" spans="1:11" ht="12.75" customHeight="1">
      <c r="A12" s="57" t="s">
        <v>96</v>
      </c>
      <c r="B12" s="128" t="s">
        <v>0</v>
      </c>
      <c r="C12" s="128" t="s">
        <v>0</v>
      </c>
      <c r="D12" s="69" t="s">
        <v>0</v>
      </c>
      <c r="E12" s="69" t="s">
        <v>0</v>
      </c>
      <c r="F12" s="69" t="s">
        <v>0</v>
      </c>
      <c r="G12" s="68" t="s">
        <v>0</v>
      </c>
      <c r="H12" s="68" t="s">
        <v>0</v>
      </c>
      <c r="J12" s="134"/>
      <c r="K12" s="134"/>
    </row>
    <row r="13" spans="1:11" ht="12.75" customHeight="1">
      <c r="A13" s="57" t="s">
        <v>97</v>
      </c>
      <c r="B13" s="128" t="s">
        <v>0</v>
      </c>
      <c r="C13" s="128" t="s">
        <v>0</v>
      </c>
      <c r="D13" s="69" t="s">
        <v>0</v>
      </c>
      <c r="E13" s="69" t="s">
        <v>0</v>
      </c>
      <c r="F13" s="69" t="s">
        <v>0</v>
      </c>
      <c r="G13" s="68" t="s">
        <v>0</v>
      </c>
      <c r="H13" s="68" t="s">
        <v>0</v>
      </c>
      <c r="J13" s="134"/>
      <c r="K13" s="134"/>
    </row>
    <row r="14" spans="1:11" ht="12.75" customHeight="1">
      <c r="A14" s="149" t="s">
        <v>98</v>
      </c>
      <c r="B14" s="132">
        <v>905</v>
      </c>
      <c r="C14" s="132">
        <v>20</v>
      </c>
      <c r="D14" s="138">
        <v>40</v>
      </c>
      <c r="E14" s="138" t="s">
        <v>0</v>
      </c>
      <c r="F14" s="138">
        <v>40</v>
      </c>
      <c r="G14" s="68">
        <f>F14</f>
        <v>40</v>
      </c>
      <c r="H14" s="68">
        <f>+D14-C14</f>
        <v>20</v>
      </c>
      <c r="I14" s="11"/>
      <c r="J14" s="134"/>
      <c r="K14" s="134"/>
    </row>
    <row r="15" spans="1:11" ht="12.75" customHeight="1">
      <c r="A15" s="57" t="s">
        <v>90</v>
      </c>
      <c r="B15" s="128">
        <v>126</v>
      </c>
      <c r="C15" s="128" t="s">
        <v>0</v>
      </c>
      <c r="D15" s="128" t="s">
        <v>0</v>
      </c>
      <c r="E15" s="128" t="s">
        <v>0</v>
      </c>
      <c r="F15" s="128" t="s">
        <v>0</v>
      </c>
      <c r="G15" s="68" t="s">
        <v>0</v>
      </c>
      <c r="H15" s="68" t="s">
        <v>0</v>
      </c>
      <c r="I15" s="11"/>
      <c r="J15" s="134"/>
      <c r="K15" s="134"/>
    </row>
    <row r="16" spans="1:11" ht="12.75" customHeight="1">
      <c r="A16" s="57" t="s">
        <v>91</v>
      </c>
      <c r="B16" s="128">
        <v>584.3</v>
      </c>
      <c r="C16" s="128">
        <v>20</v>
      </c>
      <c r="D16" s="128">
        <v>40</v>
      </c>
      <c r="E16" s="128" t="s">
        <v>0</v>
      </c>
      <c r="F16" s="128">
        <v>40</v>
      </c>
      <c r="G16" s="68">
        <f>F16</f>
        <v>40</v>
      </c>
      <c r="H16" s="68">
        <f>+D16-C16</f>
        <v>20</v>
      </c>
      <c r="I16" s="11"/>
      <c r="J16" s="134"/>
      <c r="K16" s="134"/>
    </row>
    <row r="17" spans="1:11" ht="12.75" customHeight="1">
      <c r="A17" s="57" t="s">
        <v>92</v>
      </c>
      <c r="B17" s="128">
        <v>151.05</v>
      </c>
      <c r="C17" s="128" t="s">
        <v>0</v>
      </c>
      <c r="D17" s="128" t="s">
        <v>0</v>
      </c>
      <c r="E17" s="128" t="s">
        <v>0</v>
      </c>
      <c r="F17" s="128" t="s">
        <v>0</v>
      </c>
      <c r="G17" s="68" t="s">
        <v>0</v>
      </c>
      <c r="H17" s="68" t="s">
        <v>0</v>
      </c>
      <c r="I17" s="11"/>
      <c r="J17" s="134"/>
      <c r="K17" s="134"/>
    </row>
    <row r="18" spans="1:11" ht="12.75" customHeight="1">
      <c r="A18" s="57" t="s">
        <v>93</v>
      </c>
      <c r="B18" s="128">
        <v>28.6</v>
      </c>
      <c r="C18" s="128" t="s">
        <v>0</v>
      </c>
      <c r="D18" s="128" t="s">
        <v>0</v>
      </c>
      <c r="E18" s="128" t="s">
        <v>0</v>
      </c>
      <c r="F18" s="128" t="s">
        <v>0</v>
      </c>
      <c r="G18" s="68" t="s">
        <v>0</v>
      </c>
      <c r="H18" s="68" t="s">
        <v>0</v>
      </c>
      <c r="I18" s="11"/>
      <c r="J18" s="134"/>
      <c r="K18" s="134"/>
    </row>
    <row r="19" spans="1:11" ht="12.75" customHeight="1">
      <c r="A19" s="57" t="s">
        <v>94</v>
      </c>
      <c r="B19" s="128">
        <v>15.05</v>
      </c>
      <c r="C19" s="128" t="s">
        <v>0</v>
      </c>
      <c r="D19" s="128" t="s">
        <v>0</v>
      </c>
      <c r="E19" s="128" t="s">
        <v>0</v>
      </c>
      <c r="F19" s="128" t="s">
        <v>0</v>
      </c>
      <c r="G19" s="68" t="s">
        <v>0</v>
      </c>
      <c r="H19" s="68" t="s">
        <v>0</v>
      </c>
      <c r="I19" s="11"/>
      <c r="J19" s="134"/>
      <c r="K19" s="134"/>
    </row>
    <row r="20" spans="1:11" ht="12.75" customHeight="1">
      <c r="A20" s="57" t="s">
        <v>95</v>
      </c>
      <c r="B20" s="128" t="s">
        <v>0</v>
      </c>
      <c r="C20" s="128" t="s">
        <v>0</v>
      </c>
      <c r="D20" s="128" t="s">
        <v>0</v>
      </c>
      <c r="E20" s="128" t="s">
        <v>0</v>
      </c>
      <c r="F20" s="128" t="s">
        <v>0</v>
      </c>
      <c r="G20" s="68" t="s">
        <v>0</v>
      </c>
      <c r="H20" s="68" t="s">
        <v>0</v>
      </c>
      <c r="I20" s="11"/>
      <c r="J20" s="134"/>
      <c r="K20" s="134"/>
    </row>
    <row r="21" spans="1:11" ht="12.75" customHeight="1">
      <c r="A21" s="57" t="s">
        <v>96</v>
      </c>
      <c r="B21" s="128" t="s">
        <v>0</v>
      </c>
      <c r="C21" s="128" t="s">
        <v>0</v>
      </c>
      <c r="D21" s="128" t="s">
        <v>0</v>
      </c>
      <c r="E21" s="128" t="s">
        <v>0</v>
      </c>
      <c r="F21" s="128" t="s">
        <v>0</v>
      </c>
      <c r="G21" s="68" t="s">
        <v>0</v>
      </c>
      <c r="H21" s="68" t="s">
        <v>0</v>
      </c>
      <c r="I21" s="11"/>
      <c r="J21" s="134"/>
      <c r="K21" s="134"/>
    </row>
    <row r="22" spans="1:11" ht="12.75" customHeight="1">
      <c r="A22" s="57" t="s">
        <v>97</v>
      </c>
      <c r="B22" s="128" t="s">
        <v>0</v>
      </c>
      <c r="C22" s="128" t="s">
        <v>0</v>
      </c>
      <c r="D22" s="128" t="s">
        <v>0</v>
      </c>
      <c r="E22" s="128" t="s">
        <v>0</v>
      </c>
      <c r="F22" s="128" t="s">
        <v>0</v>
      </c>
      <c r="G22" s="68" t="s">
        <v>0</v>
      </c>
      <c r="H22" s="68" t="s">
        <v>0</v>
      </c>
      <c r="I22" s="11"/>
      <c r="J22" s="134"/>
      <c r="K22" s="134"/>
    </row>
    <row r="23" spans="1:11" ht="12.75" customHeight="1">
      <c r="A23" s="149" t="s">
        <v>99</v>
      </c>
      <c r="B23" s="138">
        <v>69.1229</v>
      </c>
      <c r="C23" s="138">
        <v>28.4445</v>
      </c>
      <c r="D23" s="138">
        <v>9.5</v>
      </c>
      <c r="E23" s="138">
        <v>9.5</v>
      </c>
      <c r="F23" s="138" t="s">
        <v>0</v>
      </c>
      <c r="G23" s="68">
        <f>-E23</f>
        <v>-9.5</v>
      </c>
      <c r="H23" s="68">
        <f>+D23-C23</f>
        <v>-18.9445</v>
      </c>
      <c r="I23" s="126"/>
      <c r="J23" s="134"/>
      <c r="K23" s="134"/>
    </row>
    <row r="24" spans="1:11" ht="12.75" customHeight="1">
      <c r="A24" s="57" t="s">
        <v>90</v>
      </c>
      <c r="B24" s="128">
        <v>4</v>
      </c>
      <c r="C24" s="128" t="s">
        <v>0</v>
      </c>
      <c r="D24" s="128">
        <v>9.5</v>
      </c>
      <c r="E24" s="128">
        <v>9.5</v>
      </c>
      <c r="F24" s="128" t="s">
        <v>0</v>
      </c>
      <c r="G24" s="68">
        <f>-E24</f>
        <v>-9.5</v>
      </c>
      <c r="H24" s="68">
        <f>D24</f>
        <v>9.5</v>
      </c>
      <c r="I24" s="126"/>
      <c r="J24" s="134"/>
      <c r="K24" s="134"/>
    </row>
    <row r="25" spans="1:11" ht="12.75" customHeight="1">
      <c r="A25" s="57" t="s">
        <v>91</v>
      </c>
      <c r="B25" s="128">
        <v>28.4445</v>
      </c>
      <c r="C25" s="128">
        <v>28.4445</v>
      </c>
      <c r="D25" s="128" t="s">
        <v>0</v>
      </c>
      <c r="E25" s="128" t="s">
        <v>0</v>
      </c>
      <c r="F25" s="128" t="s">
        <v>0</v>
      </c>
      <c r="G25" s="68" t="s">
        <v>0</v>
      </c>
      <c r="H25" s="68">
        <f>-C25</f>
        <v>-28.4445</v>
      </c>
      <c r="I25" s="126"/>
      <c r="J25" s="134"/>
      <c r="K25" s="134"/>
    </row>
    <row r="26" spans="1:11" ht="12.75" customHeight="1">
      <c r="A26" s="57" t="s">
        <v>92</v>
      </c>
      <c r="B26" s="128" t="s">
        <v>0</v>
      </c>
      <c r="C26" s="128" t="s">
        <v>0</v>
      </c>
      <c r="D26" s="128" t="s">
        <v>0</v>
      </c>
      <c r="E26" s="128" t="s">
        <v>0</v>
      </c>
      <c r="F26" s="128" t="s">
        <v>0</v>
      </c>
      <c r="G26" s="68" t="s">
        <v>0</v>
      </c>
      <c r="H26" s="68" t="s">
        <v>0</v>
      </c>
      <c r="I26" s="126"/>
      <c r="J26" s="134"/>
      <c r="K26" s="134"/>
    </row>
    <row r="27" spans="1:11" ht="12.75" customHeight="1">
      <c r="A27" s="57" t="s">
        <v>93</v>
      </c>
      <c r="B27" s="128" t="s">
        <v>0</v>
      </c>
      <c r="C27" s="128" t="s">
        <v>0</v>
      </c>
      <c r="D27" s="128" t="s">
        <v>0</v>
      </c>
      <c r="E27" s="128" t="s">
        <v>0</v>
      </c>
      <c r="F27" s="128" t="s">
        <v>0</v>
      </c>
      <c r="G27" s="68" t="s">
        <v>0</v>
      </c>
      <c r="H27" s="68" t="s">
        <v>0</v>
      </c>
      <c r="I27" s="126"/>
      <c r="J27" s="134"/>
      <c r="K27" s="134"/>
    </row>
    <row r="28" spans="1:11" ht="12.75" customHeight="1">
      <c r="A28" s="57" t="s">
        <v>94</v>
      </c>
      <c r="B28" s="128">
        <v>18.564</v>
      </c>
      <c r="C28" s="128" t="s">
        <v>0</v>
      </c>
      <c r="D28" s="128" t="s">
        <v>0</v>
      </c>
      <c r="E28" s="128" t="s">
        <v>0</v>
      </c>
      <c r="F28" s="128" t="s">
        <v>0</v>
      </c>
      <c r="G28" s="68" t="s">
        <v>0</v>
      </c>
      <c r="H28" s="68" t="s">
        <v>0</v>
      </c>
      <c r="I28" s="126"/>
      <c r="J28" s="134"/>
      <c r="K28" s="134"/>
    </row>
    <row r="29" spans="1:11" ht="12.75" customHeight="1">
      <c r="A29" s="57" t="s">
        <v>95</v>
      </c>
      <c r="B29" s="128" t="s">
        <v>0</v>
      </c>
      <c r="C29" s="128" t="s">
        <v>0</v>
      </c>
      <c r="D29" s="128" t="s">
        <v>0</v>
      </c>
      <c r="E29" s="128" t="s">
        <v>0</v>
      </c>
      <c r="F29" s="128" t="s">
        <v>0</v>
      </c>
      <c r="G29" s="68" t="s">
        <v>0</v>
      </c>
      <c r="H29" s="68" t="s">
        <v>0</v>
      </c>
      <c r="I29" s="126"/>
      <c r="J29" s="134"/>
      <c r="K29" s="134"/>
    </row>
    <row r="30" spans="1:11" ht="12.75" customHeight="1">
      <c r="A30" s="57" t="s">
        <v>96</v>
      </c>
      <c r="B30" s="128">
        <v>18.1144</v>
      </c>
      <c r="C30" s="128" t="s">
        <v>0</v>
      </c>
      <c r="D30" s="128" t="s">
        <v>0</v>
      </c>
      <c r="E30" s="128" t="s">
        <v>0</v>
      </c>
      <c r="F30" s="128" t="s">
        <v>0</v>
      </c>
      <c r="G30" s="68" t="s">
        <v>0</v>
      </c>
      <c r="H30" s="68" t="s">
        <v>0</v>
      </c>
      <c r="I30" s="126"/>
      <c r="J30" s="134"/>
      <c r="K30" s="134"/>
    </row>
    <row r="31" spans="1:11" ht="12.75" customHeight="1">
      <c r="A31" s="57" t="s">
        <v>97</v>
      </c>
      <c r="B31" s="128" t="s">
        <v>0</v>
      </c>
      <c r="C31" s="128" t="s">
        <v>0</v>
      </c>
      <c r="D31" s="128" t="s">
        <v>0</v>
      </c>
      <c r="E31" s="128" t="s">
        <v>0</v>
      </c>
      <c r="F31" s="128" t="s">
        <v>0</v>
      </c>
      <c r="G31" s="68" t="s">
        <v>0</v>
      </c>
      <c r="H31" s="68" t="s">
        <v>0</v>
      </c>
      <c r="I31" s="126"/>
      <c r="J31" s="134"/>
      <c r="K31" s="134"/>
    </row>
    <row r="32" ht="15" customHeight="1"/>
    <row r="33" spans="1:9" ht="15" customHeight="1">
      <c r="A33" s="99" t="s">
        <v>102</v>
      </c>
      <c r="G33" s="11"/>
      <c r="I33" s="2"/>
    </row>
    <row r="34" spans="1:9" ht="12.75" customHeight="1">
      <c r="A34" s="143" t="s">
        <v>19</v>
      </c>
      <c r="G34" s="11"/>
      <c r="I34" s="2"/>
    </row>
    <row r="35" spans="1:9" ht="31.5" customHeight="1">
      <c r="A35" s="54"/>
      <c r="B35" s="142">
        <v>2010</v>
      </c>
      <c r="C35" s="50" t="s">
        <v>27</v>
      </c>
      <c r="D35" s="50" t="s">
        <v>28</v>
      </c>
      <c r="E35" s="142">
        <v>2011</v>
      </c>
      <c r="F35" s="50" t="s">
        <v>16</v>
      </c>
      <c r="G35" s="50" t="s">
        <v>17</v>
      </c>
      <c r="H35" s="53" t="s">
        <v>25</v>
      </c>
      <c r="I35" s="53" t="s">
        <v>26</v>
      </c>
    </row>
    <row r="36" spans="1:12" ht="12.75" customHeight="1">
      <c r="A36" s="40" t="s">
        <v>103</v>
      </c>
      <c r="B36" s="16">
        <v>34065.042</v>
      </c>
      <c r="C36" s="16">
        <v>33880.825</v>
      </c>
      <c r="D36" s="16">
        <v>33757.525</v>
      </c>
      <c r="E36" s="16">
        <v>38675.282</v>
      </c>
      <c r="F36" s="16">
        <v>40216.566</v>
      </c>
      <c r="G36" s="16">
        <v>40008.706</v>
      </c>
      <c r="H36" s="15">
        <f>G36/F36-1</f>
        <v>-0.005168516874364704</v>
      </c>
      <c r="I36" s="15">
        <f>G36/E36-1</f>
        <v>0.03447742152209776</v>
      </c>
      <c r="J36" s="11"/>
      <c r="K36" s="73"/>
      <c r="L36" s="73"/>
    </row>
    <row r="37" spans="1:12" ht="12.75" customHeight="1">
      <c r="A37" s="57" t="s">
        <v>104</v>
      </c>
      <c r="B37" s="32">
        <v>16331.38</v>
      </c>
      <c r="C37" s="32">
        <v>15365.495</v>
      </c>
      <c r="D37" s="32">
        <v>14898.233</v>
      </c>
      <c r="E37" s="32">
        <v>16882.454</v>
      </c>
      <c r="F37" s="32">
        <v>17670.495</v>
      </c>
      <c r="G37" s="16">
        <v>17477.853</v>
      </c>
      <c r="H37" s="15">
        <f aca="true" t="shared" si="0" ref="H37:H50">G37/F37-1</f>
        <v>-0.010901901729408303</v>
      </c>
      <c r="I37" s="15">
        <f aca="true" t="shared" si="1" ref="I37:I50">G37/E37-1</f>
        <v>0.035267325472943645</v>
      </c>
      <c r="J37" s="11"/>
      <c r="K37" s="73"/>
      <c r="L37" s="73"/>
    </row>
    <row r="38" spans="1:12" ht="12.75" customHeight="1">
      <c r="A38" s="57" t="s">
        <v>105</v>
      </c>
      <c r="B38" s="32">
        <v>11233.951</v>
      </c>
      <c r="C38" s="32">
        <v>11532.438</v>
      </c>
      <c r="D38" s="32">
        <v>11984.066</v>
      </c>
      <c r="E38" s="32">
        <v>15214.801</v>
      </c>
      <c r="F38" s="32">
        <v>15635.579</v>
      </c>
      <c r="G38" s="16">
        <v>15968.832</v>
      </c>
      <c r="H38" s="15">
        <f t="shared" si="0"/>
        <v>0.021313761389968322</v>
      </c>
      <c r="I38" s="15">
        <f t="shared" si="1"/>
        <v>0.04955904451198556</v>
      </c>
      <c r="J38" s="11"/>
      <c r="K38" s="11"/>
      <c r="L38" s="73"/>
    </row>
    <row r="39" spans="1:12" ht="12.75" customHeight="1">
      <c r="A39" s="57" t="s">
        <v>106</v>
      </c>
      <c r="B39" s="32">
        <v>4695.701</v>
      </c>
      <c r="C39" s="32">
        <v>4870.387</v>
      </c>
      <c r="D39" s="32">
        <v>4760.065</v>
      </c>
      <c r="E39" s="32">
        <v>4763.601</v>
      </c>
      <c r="F39" s="32">
        <v>5026.268</v>
      </c>
      <c r="G39" s="16">
        <v>4682.459</v>
      </c>
      <c r="H39" s="15">
        <f t="shared" si="0"/>
        <v>-0.0684024409362971</v>
      </c>
      <c r="I39" s="15">
        <f t="shared" si="1"/>
        <v>-0.01703375240705507</v>
      </c>
      <c r="J39" s="11"/>
      <c r="K39" s="73"/>
      <c r="L39" s="73"/>
    </row>
    <row r="40" spans="1:13" ht="12.75" customHeight="1">
      <c r="A40" s="57" t="s">
        <v>107</v>
      </c>
      <c r="B40" s="32">
        <v>1804.01</v>
      </c>
      <c r="C40" s="32">
        <v>2112.505</v>
      </c>
      <c r="D40" s="32">
        <v>2115.161</v>
      </c>
      <c r="E40" s="32">
        <v>1814.426</v>
      </c>
      <c r="F40" s="32">
        <v>1884.224</v>
      </c>
      <c r="G40" s="16">
        <v>1879.562</v>
      </c>
      <c r="H40" s="15">
        <f t="shared" si="0"/>
        <v>-0.002474228117251509</v>
      </c>
      <c r="I40" s="15">
        <f t="shared" si="1"/>
        <v>0.03589895647438923</v>
      </c>
      <c r="J40" s="11"/>
      <c r="K40" s="11"/>
      <c r="L40" s="73"/>
      <c r="M40" s="11"/>
    </row>
    <row r="41" spans="1:13" ht="12.75" customHeight="1">
      <c r="A41" s="58" t="s">
        <v>108</v>
      </c>
      <c r="B41" s="42">
        <v>16330.158</v>
      </c>
      <c r="C41" s="16">
        <v>15923.591</v>
      </c>
      <c r="D41" s="16">
        <v>16062.761</v>
      </c>
      <c r="E41" s="16">
        <v>19298.968</v>
      </c>
      <c r="F41" s="16">
        <v>19390.992</v>
      </c>
      <c r="G41" s="16">
        <v>19904.901</v>
      </c>
      <c r="H41" s="15">
        <f t="shared" si="0"/>
        <v>0.026502460523938343</v>
      </c>
      <c r="I41" s="15">
        <f t="shared" si="1"/>
        <v>0.031397171081894104</v>
      </c>
      <c r="J41" s="11"/>
      <c r="K41" s="11"/>
      <c r="L41" s="73"/>
      <c r="M41" s="11"/>
    </row>
    <row r="42" spans="1:13" ht="12.75" customHeight="1">
      <c r="A42" s="57" t="s">
        <v>104</v>
      </c>
      <c r="B42" s="32">
        <v>7325.222</v>
      </c>
      <c r="C42" s="32">
        <v>6697.811</v>
      </c>
      <c r="D42" s="32">
        <v>6812.387</v>
      </c>
      <c r="E42" s="32">
        <v>7373.288</v>
      </c>
      <c r="F42" s="32">
        <v>7468.089</v>
      </c>
      <c r="G42" s="16">
        <v>7933.73</v>
      </c>
      <c r="H42" s="15">
        <f t="shared" si="0"/>
        <v>0.06235075666612966</v>
      </c>
      <c r="I42" s="15">
        <f t="shared" si="1"/>
        <v>0.07600978016863036</v>
      </c>
      <c r="J42" s="11"/>
      <c r="K42" s="11"/>
      <c r="L42" s="73"/>
      <c r="M42" s="11"/>
    </row>
    <row r="43" spans="1:13" ht="12.75" customHeight="1">
      <c r="A43" s="57" t="s">
        <v>105</v>
      </c>
      <c r="B43" s="32">
        <v>4848.221</v>
      </c>
      <c r="C43" s="32">
        <v>4903.905</v>
      </c>
      <c r="D43" s="32">
        <v>5108.365</v>
      </c>
      <c r="E43" s="32">
        <v>7404.83</v>
      </c>
      <c r="F43" s="32">
        <v>7469.657</v>
      </c>
      <c r="G43" s="16">
        <v>7728.663</v>
      </c>
      <c r="H43" s="15">
        <f t="shared" si="0"/>
        <v>0.03467441677710226</v>
      </c>
      <c r="I43" s="15">
        <f t="shared" si="1"/>
        <v>0.04373267178314699</v>
      </c>
      <c r="J43" s="11"/>
      <c r="K43" s="11"/>
      <c r="L43" s="73"/>
      <c r="M43" s="11"/>
    </row>
    <row r="44" spans="1:13" ht="12.75" customHeight="1">
      <c r="A44" s="57" t="s">
        <v>106</v>
      </c>
      <c r="B44" s="32">
        <v>3943.059</v>
      </c>
      <c r="C44" s="32">
        <v>4027.407</v>
      </c>
      <c r="D44" s="32">
        <v>3875.01</v>
      </c>
      <c r="E44" s="32">
        <v>4349.468</v>
      </c>
      <c r="F44" s="32">
        <v>4257.444</v>
      </c>
      <c r="G44" s="16">
        <v>4066.473</v>
      </c>
      <c r="H44" s="15">
        <f t="shared" si="0"/>
        <v>-0.04485578671146362</v>
      </c>
      <c r="I44" s="15">
        <f t="shared" si="1"/>
        <v>-0.06506427912563095</v>
      </c>
      <c r="J44" s="11"/>
      <c r="K44" s="11"/>
      <c r="L44" s="73"/>
      <c r="M44" s="11"/>
    </row>
    <row r="45" spans="1:12" ht="12.75" customHeight="1">
      <c r="A45" s="57" t="s">
        <v>107</v>
      </c>
      <c r="B45" s="32">
        <v>213.656</v>
      </c>
      <c r="C45" s="32">
        <v>294.468</v>
      </c>
      <c r="D45" s="32">
        <v>266.999</v>
      </c>
      <c r="E45" s="32">
        <v>171.382</v>
      </c>
      <c r="F45" s="32">
        <v>195.802</v>
      </c>
      <c r="G45" s="16">
        <v>176.035</v>
      </c>
      <c r="H45" s="15">
        <f t="shared" si="0"/>
        <v>-0.10095402498442307</v>
      </c>
      <c r="I45" s="15">
        <f t="shared" si="1"/>
        <v>0.027149875716236282</v>
      </c>
      <c r="J45" s="11"/>
      <c r="K45" s="11"/>
      <c r="L45" s="73"/>
    </row>
    <row r="46" spans="1:12" ht="12.75" customHeight="1">
      <c r="A46" s="58" t="s">
        <v>109</v>
      </c>
      <c r="B46" s="42">
        <v>17734.884000000002</v>
      </c>
      <c r="C46" s="42">
        <v>17957.233999999997</v>
      </c>
      <c r="D46" s="42">
        <f aca="true" t="shared" si="2" ref="D46:G50">+D36-D41</f>
        <v>17694.764000000003</v>
      </c>
      <c r="E46" s="42">
        <f t="shared" si="2"/>
        <v>19376.314</v>
      </c>
      <c r="F46" s="42">
        <f t="shared" si="2"/>
        <v>20825.574</v>
      </c>
      <c r="G46" s="42">
        <f t="shared" si="2"/>
        <v>20103.804999999997</v>
      </c>
      <c r="H46" s="15">
        <f t="shared" si="0"/>
        <v>-0.034657820235831416</v>
      </c>
      <c r="I46" s="15">
        <f t="shared" si="1"/>
        <v>0.037545376277448694</v>
      </c>
      <c r="J46" s="73"/>
      <c r="K46" s="11"/>
      <c r="L46" s="11"/>
    </row>
    <row r="47" spans="1:12" ht="12.75" customHeight="1">
      <c r="A47" s="57" t="s">
        <v>104</v>
      </c>
      <c r="B47" s="32">
        <v>9006.158</v>
      </c>
      <c r="C47" s="32">
        <v>8667.684000000001</v>
      </c>
      <c r="D47" s="32">
        <f t="shared" si="2"/>
        <v>8085.8460000000005</v>
      </c>
      <c r="E47" s="32">
        <f t="shared" si="2"/>
        <v>9509.166000000001</v>
      </c>
      <c r="F47" s="32">
        <f t="shared" si="2"/>
        <v>10202.405999999999</v>
      </c>
      <c r="G47" s="32">
        <f t="shared" si="2"/>
        <v>9544.123</v>
      </c>
      <c r="H47" s="15">
        <f t="shared" si="0"/>
        <v>-0.06452232934074564</v>
      </c>
      <c r="I47" s="15">
        <f t="shared" si="1"/>
        <v>0.003676137318456618</v>
      </c>
      <c r="J47" s="73"/>
      <c r="K47" s="11"/>
      <c r="L47" s="11"/>
    </row>
    <row r="48" spans="1:12" ht="12.75" customHeight="1">
      <c r="A48" s="57" t="s">
        <v>105</v>
      </c>
      <c r="B48" s="32">
        <v>6385.73</v>
      </c>
      <c r="C48" s="32">
        <v>6628.533</v>
      </c>
      <c r="D48" s="32">
        <f t="shared" si="2"/>
        <v>6875.701000000001</v>
      </c>
      <c r="E48" s="32">
        <f t="shared" si="2"/>
        <v>7809.971</v>
      </c>
      <c r="F48" s="32">
        <f t="shared" si="2"/>
        <v>8165.922</v>
      </c>
      <c r="G48" s="32">
        <f t="shared" si="2"/>
        <v>8240.169000000002</v>
      </c>
      <c r="H48" s="15">
        <f t="shared" si="0"/>
        <v>0.009092298456929049</v>
      </c>
      <c r="I48" s="15">
        <f t="shared" si="1"/>
        <v>0.05508317508477334</v>
      </c>
      <c r="J48" s="73"/>
      <c r="K48" s="11"/>
      <c r="L48" s="11"/>
    </row>
    <row r="49" spans="1:12" ht="12.75" customHeight="1">
      <c r="A49" s="57" t="s">
        <v>106</v>
      </c>
      <c r="B49" s="32">
        <v>752.6419999999998</v>
      </c>
      <c r="C49" s="32">
        <v>842.9799999999996</v>
      </c>
      <c r="D49" s="32">
        <f t="shared" si="2"/>
        <v>885.0549999999994</v>
      </c>
      <c r="E49" s="32">
        <f t="shared" si="2"/>
        <v>414.1329999999998</v>
      </c>
      <c r="F49" s="32">
        <f t="shared" si="2"/>
        <v>768.8239999999996</v>
      </c>
      <c r="G49" s="32">
        <f t="shared" si="2"/>
        <v>615.9859999999999</v>
      </c>
      <c r="H49" s="15">
        <f t="shared" si="0"/>
        <v>-0.1987945225435208</v>
      </c>
      <c r="I49" s="15">
        <f t="shared" si="1"/>
        <v>0.48741104910741284</v>
      </c>
      <c r="J49" s="73"/>
      <c r="K49" s="11"/>
      <c r="L49" s="11"/>
    </row>
    <row r="50" spans="1:11" ht="12.75" customHeight="1">
      <c r="A50" s="57" t="s">
        <v>107</v>
      </c>
      <c r="B50" s="32">
        <v>1590.354</v>
      </c>
      <c r="C50" s="32">
        <v>1818.037</v>
      </c>
      <c r="D50" s="32">
        <f t="shared" si="2"/>
        <v>1848.162</v>
      </c>
      <c r="E50" s="32">
        <f t="shared" si="2"/>
        <v>1643.0439999999999</v>
      </c>
      <c r="F50" s="32">
        <f t="shared" si="2"/>
        <v>1688.422</v>
      </c>
      <c r="G50" s="32">
        <f t="shared" si="2"/>
        <v>1703.5269999999998</v>
      </c>
      <c r="H50" s="15">
        <f t="shared" si="0"/>
        <v>0.008946223159849831</v>
      </c>
      <c r="I50" s="15">
        <f t="shared" si="1"/>
        <v>0.03681155221649579</v>
      </c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110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3" t="s">
        <v>19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54"/>
      <c r="B56" s="142">
        <v>2010</v>
      </c>
      <c r="C56" s="50" t="s">
        <v>27</v>
      </c>
      <c r="D56" s="50" t="s">
        <v>28</v>
      </c>
      <c r="E56" s="142">
        <v>2011</v>
      </c>
      <c r="F56" s="50" t="s">
        <v>16</v>
      </c>
      <c r="G56" s="50" t="s">
        <v>17</v>
      </c>
      <c r="H56" s="53" t="s">
        <v>25</v>
      </c>
      <c r="I56" s="53" t="s">
        <v>26</v>
      </c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111</v>
      </c>
      <c r="B57" s="16">
        <v>26381.954</v>
      </c>
      <c r="C57" s="16">
        <v>26267.58</v>
      </c>
      <c r="D57" s="16">
        <v>26854.82</v>
      </c>
      <c r="E57" s="16">
        <v>31217.212</v>
      </c>
      <c r="F57" s="16">
        <v>30942.514</v>
      </c>
      <c r="G57" s="16">
        <v>31494.598</v>
      </c>
      <c r="H57" s="15">
        <f>G57/F57-1</f>
        <v>0.017842247724280114</v>
      </c>
      <c r="I57" s="15">
        <f>G57/E57-1</f>
        <v>0.008885674992372916</v>
      </c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104</v>
      </c>
      <c r="B58" s="32">
        <v>16696.243</v>
      </c>
      <c r="C58" s="32">
        <v>16497.903</v>
      </c>
      <c r="D58" s="32">
        <v>16964.482</v>
      </c>
      <c r="E58" s="32">
        <v>19864.556</v>
      </c>
      <c r="F58" s="32">
        <v>19693.462</v>
      </c>
      <c r="G58" s="32">
        <v>20147.49</v>
      </c>
      <c r="H58" s="15">
        <f aca="true" t="shared" si="3" ref="H58:H67">G58/F58-1</f>
        <v>0.023054757969929396</v>
      </c>
      <c r="I58" s="15">
        <f aca="true" t="shared" si="4" ref="I58:I67">G58/E58-1</f>
        <v>0.01424315751129801</v>
      </c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105</v>
      </c>
      <c r="B59" s="32">
        <v>9268.708</v>
      </c>
      <c r="C59" s="32">
        <v>9347.191</v>
      </c>
      <c r="D59" s="32">
        <v>9465.202</v>
      </c>
      <c r="E59" s="32">
        <v>11314.636</v>
      </c>
      <c r="F59" s="32">
        <v>11212.909</v>
      </c>
      <c r="G59" s="32">
        <v>11311.931</v>
      </c>
      <c r="H59" s="15">
        <f t="shared" si="3"/>
        <v>0.008831071401721013</v>
      </c>
      <c r="I59" s="15">
        <f t="shared" si="4"/>
        <v>-0.0002390708812903819</v>
      </c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107</v>
      </c>
      <c r="B60" s="32">
        <v>417.003</v>
      </c>
      <c r="C60" s="32">
        <v>422.484</v>
      </c>
      <c r="D60" s="32">
        <v>425.135</v>
      </c>
      <c r="E60" s="32">
        <v>38.021</v>
      </c>
      <c r="F60" s="32">
        <v>36.142</v>
      </c>
      <c r="G60" s="32">
        <v>35.179</v>
      </c>
      <c r="H60" s="15">
        <f t="shared" si="3"/>
        <v>-0.02664490066958114</v>
      </c>
      <c r="I60" s="15">
        <f t="shared" si="4"/>
        <v>-0.07474816548749375</v>
      </c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108</v>
      </c>
      <c r="B61" s="16">
        <v>11665.144</v>
      </c>
      <c r="C61" s="16">
        <v>11534.586</v>
      </c>
      <c r="D61" s="16">
        <v>11891.294</v>
      </c>
      <c r="E61" s="16">
        <v>13969.178</v>
      </c>
      <c r="F61" s="16">
        <v>13586.021</v>
      </c>
      <c r="G61" s="16">
        <v>13867.996</v>
      </c>
      <c r="H61" s="15">
        <f t="shared" si="3"/>
        <v>0.02075478905854755</v>
      </c>
      <c r="I61" s="15">
        <f t="shared" si="4"/>
        <v>-0.007243232207364003</v>
      </c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104</v>
      </c>
      <c r="B62" s="32">
        <v>7203.891</v>
      </c>
      <c r="C62" s="32">
        <v>7005.568</v>
      </c>
      <c r="D62" s="32">
        <v>7260.866</v>
      </c>
      <c r="E62" s="32">
        <v>7978.225</v>
      </c>
      <c r="F62" s="32">
        <v>7681.041</v>
      </c>
      <c r="G62" s="32">
        <v>7836.213</v>
      </c>
      <c r="H62" s="15">
        <f t="shared" si="3"/>
        <v>0.02020194918891849</v>
      </c>
      <c r="I62" s="15">
        <f t="shared" si="4"/>
        <v>-0.017799949236829038</v>
      </c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105</v>
      </c>
      <c r="B63" s="32">
        <v>4458.025</v>
      </c>
      <c r="C63" s="32">
        <v>4526.562</v>
      </c>
      <c r="D63" s="32">
        <v>4627.832</v>
      </c>
      <c r="E63" s="32">
        <v>5988.087</v>
      </c>
      <c r="F63" s="32">
        <v>5902.04</v>
      </c>
      <c r="G63" s="32">
        <v>6028.99</v>
      </c>
      <c r="H63" s="15">
        <f t="shared" si="3"/>
        <v>0.021509511965354333</v>
      </c>
      <c r="I63" s="15">
        <f t="shared" si="4"/>
        <v>0.006830729079253306</v>
      </c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107</v>
      </c>
      <c r="B64" s="32">
        <v>3.23</v>
      </c>
      <c r="C64" s="32">
        <v>2.457</v>
      </c>
      <c r="D64" s="32">
        <v>2.594</v>
      </c>
      <c r="E64" s="32">
        <v>2.867</v>
      </c>
      <c r="F64" s="32">
        <v>2.936</v>
      </c>
      <c r="G64" s="32">
        <v>2.796</v>
      </c>
      <c r="H64" s="15">
        <f t="shared" si="3"/>
        <v>-0.047683923705722164</v>
      </c>
      <c r="I64" s="15">
        <f t="shared" si="4"/>
        <v>-0.024764562260202405</v>
      </c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109</v>
      </c>
      <c r="B65" s="16">
        <v>14716.810000000001</v>
      </c>
      <c r="C65" s="16">
        <v>14732.994000000002</v>
      </c>
      <c r="D65" s="16">
        <f aca="true" t="shared" si="5" ref="D65:G68">+D57-D61</f>
        <v>14963.526</v>
      </c>
      <c r="E65" s="16">
        <f t="shared" si="5"/>
        <v>17248.034</v>
      </c>
      <c r="F65" s="16">
        <f t="shared" si="5"/>
        <v>17356.493</v>
      </c>
      <c r="G65" s="16">
        <f t="shared" si="5"/>
        <v>17626.602000000003</v>
      </c>
      <c r="H65" s="15">
        <f t="shared" si="3"/>
        <v>0.01556241805300207</v>
      </c>
      <c r="I65" s="15">
        <f t="shared" si="4"/>
        <v>0.021948472504170757</v>
      </c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104</v>
      </c>
      <c r="B66" s="32">
        <v>9492.351999999999</v>
      </c>
      <c r="C66" s="32">
        <v>9492.335</v>
      </c>
      <c r="D66" s="32">
        <f t="shared" si="5"/>
        <v>9703.616</v>
      </c>
      <c r="E66" s="32">
        <f t="shared" si="5"/>
        <v>11886.331</v>
      </c>
      <c r="F66" s="32">
        <f t="shared" si="5"/>
        <v>12012.420999999998</v>
      </c>
      <c r="G66" s="32">
        <f t="shared" si="5"/>
        <v>12311.277000000002</v>
      </c>
      <c r="H66" s="15">
        <f t="shared" si="3"/>
        <v>0.024878914916485417</v>
      </c>
      <c r="I66" s="15">
        <f t="shared" si="4"/>
        <v>0.03575081326609553</v>
      </c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105</v>
      </c>
      <c r="B67" s="32">
        <v>4810.683000000001</v>
      </c>
      <c r="C67" s="32">
        <v>4820.629000000001</v>
      </c>
      <c r="D67" s="32">
        <f t="shared" si="5"/>
        <v>4837.369999999999</v>
      </c>
      <c r="E67" s="32">
        <f t="shared" si="5"/>
        <v>5326.549</v>
      </c>
      <c r="F67" s="32">
        <f t="shared" si="5"/>
        <v>5310.869</v>
      </c>
      <c r="G67" s="32">
        <f t="shared" si="5"/>
        <v>5282.941000000001</v>
      </c>
      <c r="H67" s="15">
        <f t="shared" si="3"/>
        <v>-0.005258649761460732</v>
      </c>
      <c r="I67" s="15">
        <f t="shared" si="4"/>
        <v>-0.008186914266629208</v>
      </c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107</v>
      </c>
      <c r="B68" s="32">
        <v>413.77299999999997</v>
      </c>
      <c r="C68" s="32">
        <v>420.027</v>
      </c>
      <c r="D68" s="32">
        <f t="shared" si="5"/>
        <v>422.541</v>
      </c>
      <c r="E68" s="32">
        <f t="shared" si="5"/>
        <v>35.154</v>
      </c>
      <c r="F68" s="32">
        <f t="shared" si="5"/>
        <v>33.206</v>
      </c>
      <c r="G68" s="32">
        <f t="shared" si="5"/>
        <v>32.383</v>
      </c>
      <c r="H68" s="15">
        <f>G68/F68-1</f>
        <v>-0.024784677467927452</v>
      </c>
      <c r="I68" s="15">
        <f>G68/E68-1</f>
        <v>-0.07882460032997674</v>
      </c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5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60"/>
      <c r="C84" s="60"/>
      <c r="D84" s="60"/>
      <c r="E84" s="60"/>
      <c r="F84" s="60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2012-06-18T10:15:22Z</dcterms:modified>
  <cp:category/>
  <cp:version/>
  <cp:contentType/>
  <cp:contentStatus/>
</cp:coreProperties>
</file>