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<sst xmlns="http://schemas.openxmlformats.org/spreadsheetml/2006/main" count="564" uniqueCount="113">
  <si>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</si>
  <si>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</si>
  <si>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</si>
  <si>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</si>
  <si>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</si>
  <si>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</si>
  <si>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</si>
  <si>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</si>
  <si>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</si>
  <si>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</si>
  <si>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</si>
  <si>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</si>
  <si>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</si>
  <si>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</si>
  <si>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</si>
  <si>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</si>
  <si>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</si>
  <si>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</si>
  <si>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</si>
  <si>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</si>
  <si>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</si>
  <si>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</si>
  <si>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</si>
  <si>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</si>
  <si>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</si>
  <si>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</si>
  <si>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</si>
  <si>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</si>
  <si>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</si>
  <si>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</si>
  <si>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</si>
  <si>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</si>
  <si>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</si>
  <si>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</si>
  <si>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</si>
  <si>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</si>
  <si>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</si>
  <si>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</si>
  <si>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</si>
  <si>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</si>
  <si>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</si>
  <si>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</si>
  <si>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</si>
  <si>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</si>
  <si>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</si>
  <si>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</si>
  <si>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</si>
  <si>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</si>
  <si>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</si>
  <si>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</si>
  <si>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</si>
  <si>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</si>
  <si>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</si>
  <si>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</si>
  <si>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</si>
  <si>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</si>
  <si>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</si>
  <si>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</si>
  <si>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</si>
  <si>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</si>
  <si>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</si>
  <si>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</si>
  <si>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</si>
  <si>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</si>
  <si>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</si>
  <si>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</si>
  <si>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</si>
  <si>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</si>
  <si>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</si>
  <si>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</si>
  <si>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</si>
  <si>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</si>
  <si>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</si>
  <si>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</si>
  <si>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</si>
  <si>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</si>
  <si>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</si>
  <si>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</si>
  <si>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</si>
  <si>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</si>
  <si>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</si>
  <si>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</si>
  <si>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</si>
  <si>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</si>
  <si>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</si>
  <si>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</si>
  <si>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</si>
  <si>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</si>
  <si>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</si>
  <si>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</si>
  <si>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</si>
  <si>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</si>
  <si>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</si>
  <si>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</si>
  <si>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</si>
  <si>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</si>
  <si>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</si>
  <si>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</si>
  <si>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</si>
  <si>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</si>
  <si>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</si>
  <si>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</si>
  <si>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</si>
  <si>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</si>
  <si>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</si>
  <si>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</si>
  <si>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</si>
  <si>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</si>
  <si>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</si>
  <si>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</si>
  <si>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Март 2012</t>
  </si>
  <si>
    <t>янв.-мар.12</t>
  </si>
  <si>
    <t>янв.-мар.11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</si>
</sst>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54"/>
        <c:crosses val="autoZero"/>
        <c:auto val="0"/>
        <c:lblOffset val="100"/>
        <c:tickLblSkip val="1"/>
        <c:noMultiLvlLbl val="0"/>
      </c:catAx>
      <c:valAx>
        <c:axId val="12895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740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1114325"/>
        <c:axId val="5737574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6619631"/>
        <c:axId val="16923496"/>
      </c:lineChart>
      <c:catAx>
        <c:axId val="511143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75742"/>
        <c:crosses val="autoZero"/>
        <c:auto val="0"/>
        <c:lblOffset val="100"/>
        <c:tickLblSkip val="5"/>
        <c:noMultiLvlLbl val="0"/>
      </c:catAx>
      <c:valAx>
        <c:axId val="5737574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between"/>
        <c:dispUnits/>
        <c:majorUnit val="2000"/>
        <c:minorUnit val="100"/>
      </c:valAx>
      <c:catAx>
        <c:axId val="46619631"/>
        <c:scaling>
          <c:orientation val="minMax"/>
        </c:scaling>
        <c:axPos val="b"/>
        <c:delete val="1"/>
        <c:majorTickMark val="out"/>
        <c:minorTickMark val="none"/>
        <c:tickLblPos val="nextTo"/>
        <c:crossAx val="16923496"/>
        <c:crossesAt val="39"/>
        <c:auto val="0"/>
        <c:lblOffset val="100"/>
        <c:tickLblSkip val="1"/>
        <c:noMultiLvlLbl val="0"/>
      </c:catAx>
      <c:valAx>
        <c:axId val="1692349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8093737"/>
        <c:axId val="2862590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93737"/>
        <c:axId val="2862590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06563"/>
        <c:axId val="36997020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5906"/>
        <c:crosses val="autoZero"/>
        <c:auto val="0"/>
        <c:lblOffset val="100"/>
        <c:tickLblSkip val="1"/>
        <c:noMultiLvlLbl val="0"/>
      </c:catAx>
      <c:valAx>
        <c:axId val="286259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93737"/>
        <c:crossesAt val="1"/>
        <c:crossBetween val="between"/>
        <c:dispUnits/>
        <c:majorUnit val="1"/>
      </c:valAx>
      <c:catAx>
        <c:axId val="56306563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7020"/>
        <c:crosses val="autoZero"/>
        <c:auto val="0"/>
        <c:lblOffset val="100"/>
        <c:tickLblSkip val="1"/>
        <c:noMultiLvlLbl val="0"/>
      </c:catAx>
      <c:valAx>
        <c:axId val="369970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656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537725"/>
        <c:axId val="4396861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377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160587"/>
        <c:axId val="1044528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5284"/>
        <c:crosses val="autoZero"/>
        <c:auto val="1"/>
        <c:lblOffset val="100"/>
        <c:tickLblSkip val="1"/>
        <c:noMultiLvlLbl val="0"/>
      </c:catAx>
      <c:valAx>
        <c:axId val="104452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05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898693"/>
        <c:axId val="4076164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10495"/>
        <c:axId val="13359000"/>
      </c:line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98693"/>
        <c:crossesAt val="1"/>
        <c:crossBetween val="between"/>
        <c:dispUnits/>
        <c:majorUnit val="400"/>
      </c:valAx>
      <c:catAx>
        <c:axId val="31310495"/>
        <c:scaling>
          <c:orientation val="minMax"/>
        </c:scaling>
        <c:axPos val="b"/>
        <c:delete val="1"/>
        <c:majorTickMark val="out"/>
        <c:minorTickMark val="none"/>
        <c:tickLblPos val="nextTo"/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1049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122137"/>
        <c:axId val="833718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21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925811"/>
        <c:axId val="422343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58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010925"/>
        <c:axId val="65540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010925"/>
        <c:axId val="6554006"/>
      </c:lineChart>
      <c:catAx>
        <c:axId val="380109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109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986055"/>
        <c:axId val="6111244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86055"/>
        <c:axId val="61112448"/>
      </c:lineChart>
      <c:catAx>
        <c:axId val="589860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860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3141121"/>
        <c:axId val="5116122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141121"/>
        <c:axId val="51161226"/>
      </c:lineChart>
      <c:catAx>
        <c:axId val="131411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411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97851"/>
        <c:axId val="50418612"/>
      </c:lineChart>
      <c:catAx>
        <c:axId val="5779785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 val="autoZero"/>
        <c:auto val="0"/>
        <c:lblOffset val="100"/>
        <c:tickLblSkip val="1"/>
        <c:noMultiLvlLbl val="0"/>
      </c:catAx>
      <c:valAx>
        <c:axId val="504186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7" sqref="L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5" width="10.75390625" style="19" customWidth="1"/>
    <col min="16" max="19" width="9.75390625" style="19" customWidth="1"/>
    <col min="20" max="21" width="8.375" style="19" bestFit="1" customWidth="1"/>
    <col min="22" max="16384" width="8.00390625" style="19" customWidth="1"/>
  </cols>
  <sheetData>
    <row r="1" spans="1:19" ht="15.75">
      <c r="A1" s="153" t="s">
        <v>18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52"/>
      <c r="M1" s="52"/>
      <c r="N1" s="52"/>
      <c r="O1" s="52"/>
      <c r="P1" s="52"/>
      <c r="Q1" s="52"/>
      <c r="R1" s="52"/>
      <c r="S1" s="52"/>
    </row>
    <row r="2" spans="1:19" ht="15.7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87"/>
      <c r="M2" s="87"/>
      <c r="N2" s="87"/>
      <c r="O2" s="87"/>
      <c r="P2" s="87"/>
      <c r="Q2" s="87"/>
      <c r="R2" s="87"/>
      <c r="S2" s="87"/>
    </row>
    <row r="3" spans="1:19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8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146"/>
      <c r="H6" s="146"/>
    </row>
    <row r="7" spans="1:9" ht="26.25" customHeight="1">
      <c r="A7" s="29" t="s">
        <v>85</v>
      </c>
      <c r="B7" s="117">
        <v>-0.5</v>
      </c>
      <c r="C7" s="117">
        <v>5.7</v>
      </c>
      <c r="D7" s="117">
        <v>-12.5</v>
      </c>
      <c r="E7" s="117">
        <v>-10.5</v>
      </c>
      <c r="F7" s="117">
        <v>-6.8</v>
      </c>
      <c r="G7" s="117"/>
      <c r="H7" s="117"/>
      <c r="I7" s="19"/>
    </row>
    <row r="8" spans="1:9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/>
      <c r="H8" s="72"/>
      <c r="I8" s="19"/>
    </row>
    <row r="9" spans="1:9" ht="26.25" customHeight="1">
      <c r="A9" s="29" t="s">
        <v>87</v>
      </c>
      <c r="B9" s="73" t="s">
        <v>1</v>
      </c>
      <c r="C9" s="73" t="s">
        <v>1</v>
      </c>
      <c r="D9" s="73">
        <v>100.8</v>
      </c>
      <c r="E9" s="72">
        <v>100.06</v>
      </c>
      <c r="F9" s="72">
        <v>100</v>
      </c>
      <c r="G9" s="72"/>
      <c r="H9" s="72"/>
      <c r="I9" s="19"/>
    </row>
    <row r="10" spans="1:9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/>
      <c r="H10" s="72"/>
      <c r="I10" s="19"/>
    </row>
    <row r="11" spans="1:9" ht="26.25" customHeight="1">
      <c r="A11" s="29" t="s">
        <v>9</v>
      </c>
      <c r="B11" s="120">
        <v>47.0992</v>
      </c>
      <c r="C11" s="120">
        <v>46.4847</v>
      </c>
      <c r="D11" s="120">
        <v>46.7757</v>
      </c>
      <c r="E11" s="120">
        <v>46.49</v>
      </c>
      <c r="F11" s="118">
        <v>46.8275</v>
      </c>
      <c r="G11" s="118"/>
      <c r="H11" s="118"/>
      <c r="I11" s="19"/>
    </row>
    <row r="12" spans="1:8" s="25" customFormat="1" ht="26.25" customHeight="1">
      <c r="A12" s="29" t="s">
        <v>88</v>
      </c>
      <c r="B12" s="121">
        <v>6.82101166432685</v>
      </c>
      <c r="C12" s="121">
        <f>C11/B11*100-100</f>
        <v>-1.3046930733430884</v>
      </c>
      <c r="D12" s="121">
        <f>D11/C11*100-100</f>
        <v>0.6260124298963063</v>
      </c>
      <c r="E12" s="121">
        <f>E11/C11*100-100</f>
        <v>0.011401600956901348</v>
      </c>
      <c r="F12" s="121">
        <f>F11/C11*100-100</f>
        <v>0.7374469449087542</v>
      </c>
      <c r="G12" s="119"/>
      <c r="H12" s="119"/>
    </row>
    <row r="13" spans="1:8" s="25" customFormat="1" ht="26.25" customHeight="1">
      <c r="A13" s="29" t="s">
        <v>89</v>
      </c>
      <c r="B13" s="121" t="s">
        <v>1</v>
      </c>
      <c r="C13" s="121" t="s">
        <v>1</v>
      </c>
      <c r="D13" s="121">
        <f>D11/C11*100-100</f>
        <v>0.6260124298963063</v>
      </c>
      <c r="E13" s="121">
        <f>E11/D11*100-100</f>
        <v>-0.6107872249907444</v>
      </c>
      <c r="F13" s="121">
        <f>F11/E11*100-100</f>
        <v>0.7259625725962451</v>
      </c>
      <c r="G13" s="119"/>
      <c r="H13" s="119"/>
    </row>
    <row r="14" spans="1:19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K14" s="26"/>
      <c r="L14" s="26"/>
      <c r="M14" s="26"/>
      <c r="N14" s="26"/>
      <c r="O14" s="26"/>
      <c r="P14" s="26"/>
      <c r="Q14" s="26"/>
      <c r="R14" s="26"/>
      <c r="S14" s="26"/>
    </row>
    <row r="15" spans="1:22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K15" s="26"/>
      <c r="L15" s="26"/>
      <c r="M15" s="26"/>
      <c r="N15" s="26"/>
      <c r="O15" s="26"/>
      <c r="P15" s="26"/>
      <c r="Q15" s="26"/>
      <c r="R15" s="26"/>
      <c r="S15" s="26"/>
      <c r="T15" s="89"/>
      <c r="U15" s="89"/>
      <c r="V15" s="89"/>
    </row>
    <row r="16" spans="1:19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K16" s="26"/>
      <c r="L16" s="26"/>
      <c r="M16" s="26"/>
      <c r="N16" s="26"/>
      <c r="O16" s="26"/>
      <c r="P16" s="26"/>
      <c r="Q16" s="26"/>
      <c r="R16" s="26"/>
      <c r="S16" s="26"/>
    </row>
    <row r="17" spans="1:17" s="25" customFormat="1" ht="31.5">
      <c r="A17" s="55"/>
      <c r="B17" s="58" t="s">
        <v>102</v>
      </c>
      <c r="C17" s="54">
        <v>40575</v>
      </c>
      <c r="D17" s="54">
        <v>40603</v>
      </c>
      <c r="E17" s="58" t="s">
        <v>109</v>
      </c>
      <c r="F17" s="54">
        <v>40940</v>
      </c>
      <c r="G17" s="54">
        <v>40969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</row>
    <row r="18" spans="1:17" s="25" customFormat="1" ht="13.5" customHeight="1">
      <c r="A18" s="29" t="s">
        <v>4</v>
      </c>
      <c r="B18" s="73">
        <v>43290.2962</v>
      </c>
      <c r="C18" s="73">
        <v>40193.7723</v>
      </c>
      <c r="D18" s="73">
        <v>40846.0917</v>
      </c>
      <c r="E18" s="73">
        <v>49866.9363</v>
      </c>
      <c r="F18" s="73">
        <v>46782.9848</v>
      </c>
      <c r="G18" s="73">
        <v>48339.3567</v>
      </c>
      <c r="H18" s="76">
        <f>G18-F18</f>
        <v>1556.3718999999983</v>
      </c>
      <c r="I18" s="76">
        <f>G18-E18</f>
        <v>-1527.5796000000046</v>
      </c>
      <c r="J18" s="28"/>
      <c r="K18" s="28"/>
      <c r="L18" s="28"/>
      <c r="M18" s="28"/>
      <c r="N18" s="28"/>
      <c r="O18" s="28"/>
      <c r="P18" s="28"/>
      <c r="Q18" s="28"/>
    </row>
    <row r="19" spans="1:17" s="25" customFormat="1" ht="13.5" customHeight="1">
      <c r="A19" s="29" t="s">
        <v>83</v>
      </c>
      <c r="B19" s="73">
        <v>48597.3006</v>
      </c>
      <c r="C19" s="73">
        <v>44057.0077</v>
      </c>
      <c r="D19" s="73">
        <v>45116.5409</v>
      </c>
      <c r="E19" s="73">
        <v>54803.2258</v>
      </c>
      <c r="F19" s="73">
        <v>51958.7379</v>
      </c>
      <c r="G19" s="73">
        <v>53781.6218</v>
      </c>
      <c r="H19" s="76">
        <f>G19-F19</f>
        <v>1822.8839000000007</v>
      </c>
      <c r="I19" s="76">
        <f>G19-E19</f>
        <v>-1021.6039999999994</v>
      </c>
      <c r="J19" s="28"/>
      <c r="K19" s="28"/>
      <c r="L19" s="28"/>
      <c r="M19" s="28"/>
      <c r="N19" s="28"/>
      <c r="O19" s="28"/>
      <c r="P19" s="28"/>
      <c r="Q19" s="28"/>
    </row>
    <row r="20" spans="1:17" s="25" customFormat="1" ht="13.5" customHeight="1">
      <c r="A20" s="29" t="s">
        <v>5</v>
      </c>
      <c r="B20" s="73">
        <v>69206.98893299</v>
      </c>
      <c r="C20" s="73">
        <v>64952.125476789995</v>
      </c>
      <c r="D20" s="73">
        <v>66647.69036089999</v>
      </c>
      <c r="E20" s="73">
        <v>79527.79675902</v>
      </c>
      <c r="F20" s="73">
        <v>77930.76388416</v>
      </c>
      <c r="G20" s="73">
        <v>80950.03999748999</v>
      </c>
      <c r="H20" s="76">
        <f>G20-F20</f>
        <v>3019.2761133299937</v>
      </c>
      <c r="I20" s="76">
        <f>G20-E20</f>
        <v>1422.2432384699932</v>
      </c>
      <c r="J20" s="28"/>
      <c r="K20" s="28"/>
      <c r="L20" s="28"/>
      <c r="M20" s="28"/>
      <c r="N20" s="28"/>
      <c r="O20" s="28"/>
      <c r="P20" s="28"/>
      <c r="Q20" s="28"/>
    </row>
    <row r="21" spans="1:17" s="25" customFormat="1" ht="13.5" customHeight="1">
      <c r="A21" s="61" t="s">
        <v>6</v>
      </c>
      <c r="B21" s="106">
        <v>26.97872998891444</v>
      </c>
      <c r="C21" s="106">
        <v>27.199485742257483</v>
      </c>
      <c r="D21" s="106">
        <v>27.484251189575055</v>
      </c>
      <c r="E21" s="106">
        <v>26.536328288267796</v>
      </c>
      <c r="F21" s="106">
        <v>27.201093041233186</v>
      </c>
      <c r="G21" s="106">
        <v>27.407629876283824</v>
      </c>
      <c r="H21" s="98"/>
      <c r="I21" s="98"/>
      <c r="J21" s="27"/>
      <c r="K21" s="27"/>
      <c r="L21" s="27"/>
      <c r="M21" s="27"/>
      <c r="N21" s="27"/>
      <c r="O21" s="27"/>
      <c r="P21" s="27"/>
      <c r="Q21" s="27"/>
    </row>
    <row r="22" spans="1:19" s="25" customFormat="1" ht="6" customHeight="1">
      <c r="A22" s="61"/>
      <c r="B22" s="106"/>
      <c r="C22" s="106"/>
      <c r="D22" s="106"/>
      <c r="E22" s="106"/>
      <c r="F22" s="106"/>
      <c r="G22" s="106"/>
      <c r="H22" s="106"/>
      <c r="I22" s="106"/>
      <c r="J22" s="103"/>
      <c r="K22" s="103"/>
      <c r="L22" s="27"/>
      <c r="M22" s="27"/>
      <c r="N22" s="27"/>
      <c r="O22" s="27"/>
      <c r="P22" s="27"/>
      <c r="Q22" s="27"/>
      <c r="R22" s="27"/>
      <c r="S22" s="27"/>
    </row>
    <row r="23" spans="1:19" s="25" customFormat="1" ht="15" customHeight="1">
      <c r="A23" s="155" t="s">
        <v>84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27"/>
      <c r="M23" s="27"/>
      <c r="N23" s="27"/>
      <c r="O23" s="27"/>
      <c r="P23" s="27"/>
      <c r="Q23" s="27"/>
      <c r="R23" s="27"/>
      <c r="S23" s="27"/>
    </row>
    <row r="24" spans="5:9" ht="15.75" customHeight="1">
      <c r="E24" s="114"/>
      <c r="F24" s="112"/>
      <c r="G24" s="112"/>
      <c r="I24" s="124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7" s="36" customFormat="1" ht="31.5">
      <c r="A27" s="55"/>
      <c r="B27" s="54" t="s">
        <v>102</v>
      </c>
      <c r="C27" s="54">
        <v>40575</v>
      </c>
      <c r="D27" s="54">
        <v>40603</v>
      </c>
      <c r="E27" s="54" t="s">
        <v>109</v>
      </c>
      <c r="F27" s="54">
        <v>40940</v>
      </c>
      <c r="G27" s="54">
        <v>40969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</row>
    <row r="28" spans="1:17" s="37" customFormat="1" ht="26.25" customHeight="1">
      <c r="A28" s="29" t="s">
        <v>25</v>
      </c>
      <c r="B28" s="102">
        <v>1718.87464639865</v>
      </c>
      <c r="C28" s="102">
        <v>1732.39749069778</v>
      </c>
      <c r="D28" s="102">
        <v>1802.35398840765</v>
      </c>
      <c r="E28" s="102">
        <v>1834.50460655215</v>
      </c>
      <c r="F28" s="102">
        <v>1898.34651342714</v>
      </c>
      <c r="G28" s="102">
        <v>1862.1423786895857</v>
      </c>
      <c r="H28" s="76">
        <f>G28-F28</f>
        <v>-36.20413473755434</v>
      </c>
      <c r="I28" s="76">
        <f>G28-E28</f>
        <v>27.637772137435604</v>
      </c>
      <c r="J28" s="77"/>
      <c r="K28" s="77"/>
      <c r="L28" s="77"/>
      <c r="M28" s="77"/>
      <c r="N28" s="77"/>
      <c r="O28" s="77"/>
      <c r="P28" s="77"/>
      <c r="Q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7" s="2" customFormat="1" ht="31.5">
      <c r="A32" s="60"/>
      <c r="B32" s="58" t="s">
        <v>102</v>
      </c>
      <c r="C32" s="54">
        <v>40575</v>
      </c>
      <c r="D32" s="54">
        <v>40603</v>
      </c>
      <c r="E32" s="58" t="s">
        <v>109</v>
      </c>
      <c r="F32" s="54">
        <v>40940</v>
      </c>
      <c r="G32" s="54">
        <v>40969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</row>
    <row r="33" spans="1:19" s="2" customFormat="1" ht="26.25" customHeight="1">
      <c r="A33" s="3" t="s">
        <v>54</v>
      </c>
      <c r="B33" s="116">
        <v>47.0992</v>
      </c>
      <c r="C33" s="116">
        <v>47.4705</v>
      </c>
      <c r="D33" s="116">
        <v>47.2448</v>
      </c>
      <c r="E33" s="116">
        <v>46.4847</v>
      </c>
      <c r="F33" s="116">
        <v>46.49</v>
      </c>
      <c r="G33" s="116">
        <v>46.8275</v>
      </c>
      <c r="H33" s="123">
        <f>G33/F33-1</f>
        <v>0.007259625725962504</v>
      </c>
      <c r="I33" s="123">
        <f>G33/E33-1</f>
        <v>0.007374469449087595</v>
      </c>
      <c r="J33" s="15"/>
      <c r="K33" s="15"/>
      <c r="L33" s="15"/>
      <c r="M33" s="15"/>
      <c r="N33" s="15"/>
      <c r="O33" s="15"/>
      <c r="P33" s="15"/>
      <c r="Q33" s="15"/>
      <c r="R33" s="9"/>
      <c r="S33" s="9"/>
    </row>
    <row r="34" spans="1:19" s="2" customFormat="1" ht="26.25" customHeight="1">
      <c r="A34" s="3" t="s">
        <v>55</v>
      </c>
      <c r="B34" s="116">
        <v>47.1244</v>
      </c>
      <c r="C34" s="116">
        <v>47.4238</v>
      </c>
      <c r="D34" s="116">
        <v>47.258</v>
      </c>
      <c r="E34" s="116">
        <v>46.4847</v>
      </c>
      <c r="F34" s="116">
        <v>46.5485</v>
      </c>
      <c r="G34" s="116">
        <v>46.8275</v>
      </c>
      <c r="H34" s="123">
        <f>G34/F34-1</f>
        <v>0.005993748455911607</v>
      </c>
      <c r="I34" s="123">
        <f>G34/E34-1</f>
        <v>0.007374469449087595</v>
      </c>
      <c r="J34" s="15"/>
      <c r="K34" s="15"/>
      <c r="L34" s="15"/>
      <c r="M34" s="15"/>
      <c r="N34" s="15"/>
      <c r="O34" s="15"/>
      <c r="P34" s="15"/>
      <c r="Q34" s="15"/>
      <c r="R34" s="9"/>
      <c r="S34" s="9"/>
    </row>
    <row r="35" spans="1:19" s="2" customFormat="1" ht="26.25" customHeight="1">
      <c r="A35" s="3" t="s">
        <v>56</v>
      </c>
      <c r="B35" s="116">
        <v>1.3377</v>
      </c>
      <c r="C35" s="116">
        <v>1.3801</v>
      </c>
      <c r="D35" s="116">
        <v>1.4165</v>
      </c>
      <c r="E35" s="116">
        <v>1.2945</v>
      </c>
      <c r="F35" s="116">
        <v>1.3324</v>
      </c>
      <c r="G35" s="116">
        <v>1.3343</v>
      </c>
      <c r="H35" s="123">
        <f>G35/F35-1</f>
        <v>0.0014259981987392312</v>
      </c>
      <c r="I35" s="123">
        <f>G35/E35-1</f>
        <v>0.030745461568173038</v>
      </c>
      <c r="J35" s="15"/>
      <c r="K35" s="15"/>
      <c r="L35" s="15"/>
      <c r="M35" s="15"/>
      <c r="N35" s="15"/>
      <c r="O35" s="15"/>
      <c r="P35" s="15"/>
      <c r="Q35" s="15"/>
      <c r="R35" s="9"/>
      <c r="S35" s="9"/>
    </row>
    <row r="36" spans="1:19" s="2" customFormat="1" ht="26.25" customHeight="1">
      <c r="A36" s="3" t="s">
        <v>49</v>
      </c>
      <c r="B36" s="116"/>
      <c r="C36" s="116"/>
      <c r="D36" s="116"/>
      <c r="E36" s="116"/>
      <c r="F36" s="116"/>
      <c r="G36" s="116"/>
      <c r="H36" s="123"/>
      <c r="I36" s="123"/>
      <c r="J36" s="15"/>
      <c r="K36" s="15"/>
      <c r="L36" s="15"/>
      <c r="M36" s="15"/>
      <c r="N36" s="15"/>
      <c r="O36" s="15"/>
      <c r="P36" s="15"/>
      <c r="Q36" s="15"/>
      <c r="R36" s="9"/>
      <c r="S36" s="9"/>
    </row>
    <row r="37" spans="1:19" s="2" customFormat="1" ht="13.5" customHeight="1">
      <c r="A37" s="62" t="s">
        <v>50</v>
      </c>
      <c r="B37" s="116">
        <v>47.216142031924576</v>
      </c>
      <c r="C37" s="116">
        <v>47.4016</v>
      </c>
      <c r="D37" s="116">
        <v>47.2134</v>
      </c>
      <c r="E37" s="116">
        <v>46.697159628858174</v>
      </c>
      <c r="F37" s="116">
        <v>46.5211</v>
      </c>
      <c r="G37" s="116">
        <v>46.62624035801551</v>
      </c>
      <c r="H37" s="123">
        <f>G37/F37-1</f>
        <v>0.0022600574366364867</v>
      </c>
      <c r="I37" s="123">
        <f>G37/E37-1</f>
        <v>-0.0015187063069000972</v>
      </c>
      <c r="J37" s="15"/>
      <c r="K37" s="15"/>
      <c r="L37" s="15"/>
      <c r="M37" s="15"/>
      <c r="N37" s="15"/>
      <c r="O37" s="15"/>
      <c r="P37" s="15"/>
      <c r="Q37" s="15"/>
      <c r="R37" s="9"/>
      <c r="S37" s="9"/>
    </row>
    <row r="38" spans="1:19" s="2" customFormat="1" ht="13.5" customHeight="1">
      <c r="A38" s="62" t="s">
        <v>51</v>
      </c>
      <c r="B38" s="116">
        <v>62.36941516819572</v>
      </c>
      <c r="C38" s="116">
        <v>65.1528</v>
      </c>
      <c r="D38" s="116">
        <v>66.6912</v>
      </c>
      <c r="E38" s="116">
        <v>59.8</v>
      </c>
      <c r="F38" s="116">
        <v>62.5681</v>
      </c>
      <c r="G38" s="116">
        <v>62.359505483635324</v>
      </c>
      <c r="H38" s="123">
        <f>G38/F38-1</f>
        <v>-0.003333879666550188</v>
      </c>
      <c r="I38" s="123">
        <f>G38/E38-1</f>
        <v>0.042801095044068926</v>
      </c>
      <c r="J38" s="15"/>
      <c r="K38" s="15"/>
      <c r="L38" s="15"/>
      <c r="M38" s="15"/>
      <c r="N38" s="15"/>
      <c r="O38" s="15"/>
      <c r="P38" s="15"/>
      <c r="Q38" s="15"/>
      <c r="R38" s="9"/>
      <c r="S38" s="9"/>
    </row>
    <row r="39" spans="1:19" s="2" customFormat="1" ht="13.5" customHeight="1">
      <c r="A39" s="62" t="s">
        <v>52</v>
      </c>
      <c r="B39" s="116">
        <v>1.5242227325786626</v>
      </c>
      <c r="C39" s="116">
        <v>1.6337</v>
      </c>
      <c r="D39" s="116">
        <v>1.6561</v>
      </c>
      <c r="E39" s="116">
        <v>1.435</v>
      </c>
      <c r="F39" s="116">
        <v>1.5964</v>
      </c>
      <c r="G39" s="116">
        <v>1.5989484745041687</v>
      </c>
      <c r="H39" s="123">
        <f>G39/F39-1</f>
        <v>0.0015963884390932659</v>
      </c>
      <c r="I39" s="123">
        <f>G39/E39-1</f>
        <v>0.11424980801684215</v>
      </c>
      <c r="J39" s="15"/>
      <c r="K39" s="15"/>
      <c r="L39" s="15"/>
      <c r="M39" s="15"/>
      <c r="N39" s="15"/>
      <c r="O39" s="15"/>
      <c r="P39" s="15"/>
      <c r="Q39" s="15"/>
      <c r="R39" s="9"/>
      <c r="S39" s="9"/>
    </row>
    <row r="40" spans="1:19" s="2" customFormat="1" ht="13.5" customHeight="1">
      <c r="A40" s="62" t="s">
        <v>53</v>
      </c>
      <c r="B40" s="116">
        <v>0.31701147829690257</v>
      </c>
      <c r="C40" s="116">
        <v>0.3238</v>
      </c>
      <c r="D40" s="116">
        <v>0.3236</v>
      </c>
      <c r="E40" s="116">
        <v>0.308</v>
      </c>
      <c r="F40" s="116">
        <v>0.314</v>
      </c>
      <c r="G40" s="116">
        <v>0.31447577711634805</v>
      </c>
      <c r="H40" s="123">
        <f>G40/F40-1</f>
        <v>0.0015152137463314563</v>
      </c>
      <c r="I40" s="123">
        <f>G40/E40-1</f>
        <v>0.02102525037775349</v>
      </c>
      <c r="J40" s="15"/>
      <c r="K40" s="15"/>
      <c r="L40" s="15"/>
      <c r="M40" s="15"/>
      <c r="N40" s="15"/>
      <c r="O40" s="15"/>
      <c r="P40" s="15"/>
      <c r="Q40" s="15"/>
      <c r="R40" s="10"/>
      <c r="S40" s="10"/>
    </row>
    <row r="42" spans="3:5" ht="15">
      <c r="C42" s="122"/>
      <c r="D42" s="122"/>
      <c r="E42" s="122"/>
    </row>
    <row r="43" spans="3:5" ht="15">
      <c r="C43" s="122"/>
      <c r="D43" s="122"/>
      <c r="E43" s="122"/>
    </row>
    <row r="44" spans="3:5" ht="15">
      <c r="C44" s="122"/>
      <c r="D44" s="122"/>
      <c r="E44" s="122"/>
    </row>
    <row r="45" spans="3:5" ht="15">
      <c r="C45" s="122"/>
      <c r="D45" s="122"/>
      <c r="E45" s="122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65.925</v>
      </c>
      <c r="D4" s="75">
        <f>D6+D7</f>
        <v>39.849999999999994</v>
      </c>
      <c r="E4" s="75">
        <f>E6+E7</f>
        <v>6.4</v>
      </c>
      <c r="F4" s="75">
        <f>F6+F7</f>
        <v>0</v>
      </c>
      <c r="G4" s="76">
        <f>F4-E4</f>
        <v>-6.4</v>
      </c>
      <c r="H4" s="76">
        <f>D4-C4</f>
        <v>-26.075000000000003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-62.45</v>
      </c>
      <c r="D5" s="72">
        <f>D6-D7</f>
        <v>-30.249999999999996</v>
      </c>
      <c r="E5" s="72">
        <f>E6-E7</f>
        <v>1.1999999999999997</v>
      </c>
      <c r="F5" s="72">
        <f>F6-F7</f>
        <v>0</v>
      </c>
      <c r="G5" s="76">
        <f>F5-E5</f>
        <v>-1.1999999999999997</v>
      </c>
      <c r="H5" s="76">
        <f>D5-C5</f>
        <v>32.2</v>
      </c>
      <c r="I5" s="72"/>
      <c r="J5" s="105"/>
    </row>
    <row r="6" spans="1:9" ht="13.5" customHeight="1">
      <c r="A6" s="51" t="s">
        <v>23</v>
      </c>
      <c r="B6" s="73">
        <v>120.45</v>
      </c>
      <c r="C6" s="73">
        <v>0</v>
      </c>
      <c r="D6" s="73">
        <v>4.8</v>
      </c>
      <c r="E6" s="73">
        <v>3.8</v>
      </c>
      <c r="F6" s="73">
        <v>0</v>
      </c>
      <c r="G6" s="76">
        <f>F6-E6</f>
        <v>-3.8</v>
      </c>
      <c r="H6" s="76">
        <f>D6-C6</f>
        <v>4.8</v>
      </c>
      <c r="I6" s="101"/>
    </row>
    <row r="7" spans="1:9" ht="13.5" customHeight="1">
      <c r="A7" s="51" t="s">
        <v>24</v>
      </c>
      <c r="B7" s="73">
        <v>281.15000000000003</v>
      </c>
      <c r="C7" s="73">
        <v>62.45</v>
      </c>
      <c r="D7" s="73">
        <v>35.05</v>
      </c>
      <c r="E7" s="73">
        <v>2.6</v>
      </c>
      <c r="F7" s="73">
        <v>0</v>
      </c>
      <c r="G7" s="76">
        <f>F7-E7</f>
        <v>-2.6</v>
      </c>
      <c r="H7" s="76">
        <f>D7-C7</f>
        <v>-27.400000000000006</v>
      </c>
      <c r="I7" s="101"/>
    </row>
    <row r="8" spans="1:10" ht="13.5" customHeight="1">
      <c r="A8" s="46" t="s">
        <v>40</v>
      </c>
      <c r="B8" s="101">
        <v>3.475</v>
      </c>
      <c r="C8" s="101">
        <v>3.475</v>
      </c>
      <c r="D8" s="101" t="s">
        <v>1</v>
      </c>
      <c r="E8" s="101" t="s">
        <v>1</v>
      </c>
      <c r="F8" s="101" t="s">
        <v>1</v>
      </c>
      <c r="G8" s="101" t="s">
        <v>1</v>
      </c>
      <c r="H8" s="76">
        <f>-C8</f>
        <v>-3.475</v>
      </c>
      <c r="I8" s="101"/>
      <c r="J8" s="101"/>
    </row>
    <row r="9" spans="3:4" ht="15" customHeight="1">
      <c r="C9" s="78"/>
      <c r="D9" s="78"/>
    </row>
    <row r="10" spans="1:2" s="9" customFormat="1" ht="15" customHeight="1">
      <c r="A10" s="107" t="s">
        <v>93</v>
      </c>
      <c r="B10" s="108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111</v>
      </c>
      <c r="E12" s="54">
        <v>40940</v>
      </c>
      <c r="F12" s="54">
        <v>40969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</f>
        <v>1543.037235</v>
      </c>
      <c r="D13" s="75">
        <f>+D14+D20+D22</f>
        <v>2225.9018823300003</v>
      </c>
      <c r="E13" s="75">
        <f>+E14+E20+E22</f>
        <v>914.42054961</v>
      </c>
      <c r="F13" s="75">
        <f>+F14+F20+F22</f>
        <v>849.61962182</v>
      </c>
      <c r="G13" s="76">
        <f>F13-E13</f>
        <v>-64.80092778999995</v>
      </c>
      <c r="H13" s="76">
        <f>D13-C13</f>
        <v>682.8646473300003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684.456835</v>
      </c>
      <c r="D14" s="73">
        <f>+D17</f>
        <v>1898.45886233</v>
      </c>
      <c r="E14" s="73">
        <v>788.59773961</v>
      </c>
      <c r="F14" s="73">
        <f>+F17</f>
        <v>720.99941182</v>
      </c>
      <c r="G14" s="76">
        <f>F14-E14</f>
        <v>-67.59832778999998</v>
      </c>
      <c r="H14" s="76">
        <f>D14-C14</f>
        <v>1214.0020273300001</v>
      </c>
      <c r="I14" s="98"/>
      <c r="J14" s="9"/>
    </row>
    <row r="15" spans="1:10" ht="12.75" customHeight="1">
      <c r="A15" s="51" t="s">
        <v>23</v>
      </c>
      <c r="B15" s="101" t="s">
        <v>1</v>
      </c>
      <c r="C15" s="101" t="s">
        <v>1</v>
      </c>
      <c r="D15" s="101" t="s">
        <v>1</v>
      </c>
      <c r="E15" s="73" t="s">
        <v>1</v>
      </c>
      <c r="F15" s="73" t="s">
        <v>1</v>
      </c>
      <c r="G15" s="73" t="s">
        <v>1</v>
      </c>
      <c r="H15" s="73" t="s">
        <v>1</v>
      </c>
      <c r="I15" s="98"/>
      <c r="J15" s="9"/>
    </row>
    <row r="16" spans="1:10" ht="23.25" customHeight="1">
      <c r="A16" s="126" t="s">
        <v>100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98"/>
      <c r="J16" s="9"/>
    </row>
    <row r="17" spans="1:10" ht="12.75" customHeight="1">
      <c r="A17" s="51" t="s">
        <v>24</v>
      </c>
      <c r="B17" s="73">
        <v>2278.516524</v>
      </c>
      <c r="C17" s="101">
        <v>684.456835</v>
      </c>
      <c r="D17" s="101">
        <v>1898.45886233</v>
      </c>
      <c r="E17" s="101">
        <v>788.59773961</v>
      </c>
      <c r="F17" s="101">
        <v>720.99941182</v>
      </c>
      <c r="G17" s="76">
        <f>F17-E17</f>
        <v>-67.59832778999998</v>
      </c>
      <c r="H17" s="76">
        <f>D17-C17</f>
        <v>1214.0020273300001</v>
      </c>
      <c r="I17" s="98"/>
      <c r="J17" s="9"/>
    </row>
    <row r="18" spans="1:10" ht="12.75" customHeight="1">
      <c r="A18" s="131" t="s">
        <v>108</v>
      </c>
      <c r="B18" s="73">
        <v>870</v>
      </c>
      <c r="C18" s="101" t="s">
        <v>1</v>
      </c>
      <c r="D18" s="101" t="s">
        <v>1</v>
      </c>
      <c r="E18" s="101" t="s">
        <v>1</v>
      </c>
      <c r="F18" s="101" t="s">
        <v>1</v>
      </c>
      <c r="G18" s="101" t="s">
        <v>1</v>
      </c>
      <c r="H18" s="101" t="s">
        <v>1</v>
      </c>
      <c r="I18" s="98"/>
      <c r="J18" s="9"/>
    </row>
    <row r="19" spans="1:10" ht="12.75" customHeight="1">
      <c r="A19" s="46" t="s">
        <v>106</v>
      </c>
      <c r="B19" s="73">
        <v>129</v>
      </c>
      <c r="C19" s="101" t="s">
        <v>1</v>
      </c>
      <c r="D19" s="101" t="s">
        <v>1</v>
      </c>
      <c r="E19" s="101" t="s">
        <v>1</v>
      </c>
      <c r="F19" s="101" t="s">
        <v>1</v>
      </c>
      <c r="G19" s="101" t="s">
        <v>1</v>
      </c>
      <c r="H19" s="101" t="s">
        <v>1</v>
      </c>
      <c r="I19" s="98"/>
      <c r="J19" s="9"/>
    </row>
    <row r="20" spans="1:10" ht="12.75" customHeight="1">
      <c r="A20" s="46" t="s">
        <v>41</v>
      </c>
      <c r="B20" s="73">
        <v>4050.7</v>
      </c>
      <c r="C20" s="101">
        <v>290</v>
      </c>
      <c r="D20" s="101">
        <v>173.5</v>
      </c>
      <c r="E20" s="101">
        <v>74.5</v>
      </c>
      <c r="F20" s="101">
        <v>26</v>
      </c>
      <c r="G20" s="76">
        <f>F20-E20</f>
        <v>-48.5</v>
      </c>
      <c r="H20" s="76">
        <f>D20-C20</f>
        <v>-116.5</v>
      </c>
      <c r="I20" s="74"/>
      <c r="J20" s="11"/>
    </row>
    <row r="21" spans="1:10" s="9" customFormat="1" ht="27" customHeight="1">
      <c r="A21" s="127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31" t="s">
        <v>1</v>
      </c>
      <c r="H21" s="31" t="s">
        <v>1</v>
      </c>
      <c r="J21" s="11"/>
    </row>
    <row r="22" spans="1:10" ht="25.5" customHeight="1">
      <c r="A22" s="46" t="s">
        <v>105</v>
      </c>
      <c r="B22" s="125">
        <v>1497.7</v>
      </c>
      <c r="C22" s="101">
        <v>568.5804</v>
      </c>
      <c r="D22" s="101">
        <v>153.94302</v>
      </c>
      <c r="E22" s="125">
        <v>51.32281</v>
      </c>
      <c r="F22" s="125">
        <v>102.62021</v>
      </c>
      <c r="G22" s="76">
        <f>+F22</f>
        <v>102.62021</v>
      </c>
      <c r="H22" s="76">
        <f>+D22</f>
        <v>153.94302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11"/>
      <c r="J23" s="11"/>
    </row>
    <row r="24" spans="1:10" ht="26.25" customHeight="1">
      <c r="A24" s="46" t="s">
        <v>73</v>
      </c>
      <c r="B24" s="31">
        <v>13.61</v>
      </c>
      <c r="C24" s="31">
        <v>6.92</v>
      </c>
      <c r="D24" s="31">
        <v>9.56</v>
      </c>
      <c r="E24" s="31">
        <v>10.41</v>
      </c>
      <c r="F24" s="31">
        <v>9.56</v>
      </c>
      <c r="G24" s="76">
        <f>F24-E24</f>
        <v>-0.8499999999999996</v>
      </c>
      <c r="H24" s="76">
        <f>D24-C24</f>
        <v>2.6400000000000006</v>
      </c>
      <c r="I24" s="111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/>
      <c r="G25" s="31" t="s">
        <v>1</v>
      </c>
      <c r="H25" s="3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6.71</v>
      </c>
      <c r="D26" s="31">
        <v>11.33</v>
      </c>
      <c r="E26" s="31">
        <v>11.759755089789255</v>
      </c>
      <c r="F26" s="31">
        <v>10.011909479195031</v>
      </c>
      <c r="G26" s="76">
        <f>F26-E26</f>
        <v>-1.747845610594224</v>
      </c>
      <c r="H26" s="76">
        <f>D26-C26</f>
        <v>4.62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 t="s">
        <v>1</v>
      </c>
      <c r="D27" s="31" t="s">
        <v>1</v>
      </c>
      <c r="E27" s="31" t="s">
        <v>1</v>
      </c>
      <c r="F27" s="31"/>
      <c r="G27" s="31" t="s">
        <v>1</v>
      </c>
      <c r="H27" s="31" t="s">
        <v>1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8.304</v>
      </c>
      <c r="D28" s="31">
        <f>+D24*1.2</f>
        <v>11.472</v>
      </c>
      <c r="E28" s="31">
        <f>+E24*1.2</f>
        <v>12.491999999999999</v>
      </c>
      <c r="F28" s="31">
        <f>+F24*1.2</f>
        <v>11.472</v>
      </c>
      <c r="G28" s="76">
        <f>F28-E28</f>
        <v>-1.0199999999999996</v>
      </c>
      <c r="H28" s="76">
        <f>D28-C28</f>
        <v>3.1679999999999993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111</v>
      </c>
      <c r="E34" s="54">
        <v>40940</v>
      </c>
      <c r="F34" s="54">
        <v>40969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29">
        <v>31100</v>
      </c>
      <c r="C35" s="129">
        <f>SUM(C36:C38)</f>
        <v>6650</v>
      </c>
      <c r="D35" s="129">
        <f>SUM(D36:D38)</f>
        <v>8850</v>
      </c>
      <c r="E35" s="129">
        <v>3200</v>
      </c>
      <c r="F35" s="129">
        <f>SUM(F36:F38)</f>
        <v>3000</v>
      </c>
      <c r="G35" s="76">
        <f>F35-E35</f>
        <v>-200</v>
      </c>
      <c r="H35" s="76">
        <f>D35-C35</f>
        <v>2200</v>
      </c>
      <c r="I35" s="9"/>
    </row>
    <row r="36" spans="1:11" ht="12.75" customHeight="1">
      <c r="A36" s="50" t="s">
        <v>31</v>
      </c>
      <c r="B36" s="94">
        <v>5300</v>
      </c>
      <c r="C36" s="94">
        <v>1350</v>
      </c>
      <c r="D36" s="94">
        <v>1100</v>
      </c>
      <c r="E36" s="94">
        <v>400</v>
      </c>
      <c r="F36" s="94">
        <v>300</v>
      </c>
      <c r="G36" s="76">
        <f aca="true" t="shared" si="0" ref="G36:G55">F36-E36</f>
        <v>-100</v>
      </c>
      <c r="H36" s="76">
        <f>D36-C36</f>
        <v>-250</v>
      </c>
      <c r="I36" s="9"/>
      <c r="K36" s="99"/>
    </row>
    <row r="37" spans="1:11" ht="12.75" customHeight="1">
      <c r="A37" s="50" t="s">
        <v>32</v>
      </c>
      <c r="B37" s="94">
        <v>9900</v>
      </c>
      <c r="C37" s="94">
        <v>2000</v>
      </c>
      <c r="D37" s="94">
        <v>2300</v>
      </c>
      <c r="E37" s="94">
        <v>1000</v>
      </c>
      <c r="F37" s="94">
        <v>500</v>
      </c>
      <c r="G37" s="76">
        <f t="shared" si="0"/>
        <v>-500</v>
      </c>
      <c r="H37" s="76">
        <f aca="true" t="shared" si="1" ref="H37:H56">D37-C37</f>
        <v>300</v>
      </c>
      <c r="I37" s="9"/>
      <c r="K37" s="99"/>
    </row>
    <row r="38" spans="1:11" ht="12.75" customHeight="1">
      <c r="A38" s="50" t="s">
        <v>33</v>
      </c>
      <c r="B38" s="94">
        <v>15900</v>
      </c>
      <c r="C38" s="94">
        <v>3300</v>
      </c>
      <c r="D38" s="94">
        <v>5450</v>
      </c>
      <c r="E38" s="94">
        <v>1800</v>
      </c>
      <c r="F38" s="94">
        <v>2200</v>
      </c>
      <c r="G38" s="76">
        <f t="shared" si="0"/>
        <v>400</v>
      </c>
      <c r="H38" s="76">
        <f t="shared" si="1"/>
        <v>2150</v>
      </c>
      <c r="I38" s="9"/>
      <c r="K38" s="99"/>
    </row>
    <row r="39" spans="1:11" ht="12.75" customHeight="1" hidden="1">
      <c r="A39" s="50" t="s">
        <v>34</v>
      </c>
      <c r="B39" s="95"/>
      <c r="C39" s="94"/>
      <c r="D39" s="95"/>
      <c r="E39" s="94"/>
      <c r="F39" s="94"/>
      <c r="G39" s="76">
        <f t="shared" si="0"/>
        <v>0</v>
      </c>
      <c r="H39" s="76">
        <f t="shared" si="1"/>
        <v>0</v>
      </c>
      <c r="I39" s="9"/>
      <c r="K39" s="99"/>
    </row>
    <row r="40" spans="1:11" ht="12.75" customHeight="1" hidden="1">
      <c r="A40" s="50" t="s">
        <v>35</v>
      </c>
      <c r="B40" s="95"/>
      <c r="C40" s="95"/>
      <c r="D40" s="147"/>
      <c r="E40" s="95"/>
      <c r="F40" s="95"/>
      <c r="G40" s="76">
        <f t="shared" si="0"/>
        <v>0</v>
      </c>
      <c r="H40" s="76">
        <f t="shared" si="1"/>
        <v>0</v>
      </c>
      <c r="I40" s="9"/>
      <c r="K40" s="99"/>
    </row>
    <row r="41" spans="1:11" ht="12.75" customHeight="1">
      <c r="A41" s="8" t="s">
        <v>12</v>
      </c>
      <c r="B41" s="129">
        <v>27529.03</v>
      </c>
      <c r="C41" s="129">
        <f>SUM(C42:C44)</f>
        <v>6662.63</v>
      </c>
      <c r="D41" s="129">
        <f>SUM(D42:D44)</f>
        <v>10997.15</v>
      </c>
      <c r="E41" s="129">
        <v>3444.91</v>
      </c>
      <c r="F41" s="129">
        <f>SUM(F42:F44)</f>
        <v>3351.49</v>
      </c>
      <c r="G41" s="76">
        <f t="shared" si="0"/>
        <v>-93.42000000000007</v>
      </c>
      <c r="H41" s="76">
        <f t="shared" si="1"/>
        <v>4334.5199999999995</v>
      </c>
      <c r="I41" s="9"/>
      <c r="K41" s="99"/>
    </row>
    <row r="42" spans="1:11" ht="12.75" customHeight="1">
      <c r="A42" s="50" t="s">
        <v>31</v>
      </c>
      <c r="B42" s="94">
        <v>5590.05</v>
      </c>
      <c r="C42" s="94">
        <v>1806.3</v>
      </c>
      <c r="D42" s="94">
        <v>1179.75</v>
      </c>
      <c r="E42" s="94">
        <v>393.25</v>
      </c>
      <c r="F42" s="94">
        <v>230.1</v>
      </c>
      <c r="G42" s="76">
        <f t="shared" si="0"/>
        <v>-163.15</v>
      </c>
      <c r="H42" s="76">
        <f t="shared" si="1"/>
        <v>-626.55</v>
      </c>
      <c r="I42" s="9"/>
      <c r="K42" s="99"/>
    </row>
    <row r="43" spans="1:11" ht="12.75" customHeight="1">
      <c r="A43" s="50" t="s">
        <v>32</v>
      </c>
      <c r="B43" s="94">
        <v>8578.5</v>
      </c>
      <c r="C43" s="94">
        <v>2509</v>
      </c>
      <c r="D43" s="94">
        <v>2019.9</v>
      </c>
      <c r="E43" s="94">
        <v>634.7</v>
      </c>
      <c r="F43" s="94">
        <v>485.7</v>
      </c>
      <c r="G43" s="76">
        <f t="shared" si="0"/>
        <v>-149.00000000000006</v>
      </c>
      <c r="H43" s="76">
        <f t="shared" si="1"/>
        <v>-489.0999999999999</v>
      </c>
      <c r="I43" s="9"/>
      <c r="K43" s="99"/>
    </row>
    <row r="44" spans="1:11" ht="12.75" customHeight="1">
      <c r="A44" s="50" t="s">
        <v>33</v>
      </c>
      <c r="B44" s="94">
        <v>13360.48</v>
      </c>
      <c r="C44" s="94">
        <v>2347.33</v>
      </c>
      <c r="D44" s="94">
        <v>7797.5</v>
      </c>
      <c r="E44" s="94">
        <v>2416.96</v>
      </c>
      <c r="F44" s="94">
        <v>2635.69</v>
      </c>
      <c r="G44" s="76">
        <f t="shared" si="0"/>
        <v>218.73000000000002</v>
      </c>
      <c r="H44" s="76">
        <f t="shared" si="1"/>
        <v>5450.17</v>
      </c>
      <c r="I44" s="9"/>
      <c r="K44" s="99"/>
    </row>
    <row r="45" spans="1:11" ht="12.75" customHeight="1" hidden="1">
      <c r="A45" s="50" t="s">
        <v>34</v>
      </c>
      <c r="B45" s="95"/>
      <c r="C45" s="95"/>
      <c r="D45" s="95"/>
      <c r="E45" s="95"/>
      <c r="F45" s="95"/>
      <c r="G45" s="76">
        <f t="shared" si="0"/>
        <v>0</v>
      </c>
      <c r="H45" s="76">
        <f t="shared" si="1"/>
        <v>0</v>
      </c>
      <c r="I45" s="9"/>
      <c r="J45" s="2">
        <v>7421</v>
      </c>
      <c r="K45" s="99"/>
    </row>
    <row r="46" spans="1:11" ht="12.75" customHeight="1" hidden="1">
      <c r="A46" s="50" t="s">
        <v>35</v>
      </c>
      <c r="B46" s="95"/>
      <c r="C46" s="95"/>
      <c r="D46" s="147"/>
      <c r="E46" s="95"/>
      <c r="F46" s="95"/>
      <c r="G46" s="76">
        <f t="shared" si="0"/>
        <v>0</v>
      </c>
      <c r="H46" s="76">
        <f t="shared" si="1"/>
        <v>0</v>
      </c>
      <c r="I46" s="9"/>
      <c r="K46" s="99"/>
    </row>
    <row r="47" spans="1:11" ht="12.75" customHeight="1">
      <c r="A47" s="8" t="s">
        <v>14</v>
      </c>
      <c r="B47" s="129">
        <v>22861.72</v>
      </c>
      <c r="C47" s="129">
        <f>SUM(C48:C50)</f>
        <v>5319.03</v>
      </c>
      <c r="D47" s="129">
        <f>SUM(D48:D50)</f>
        <v>8491.74</v>
      </c>
      <c r="E47" s="129">
        <v>2767.8</v>
      </c>
      <c r="F47" s="129">
        <f>SUM(F48:F50)</f>
        <v>2463.81</v>
      </c>
      <c r="G47" s="76">
        <f>F47-E47</f>
        <v>-303.99000000000024</v>
      </c>
      <c r="H47" s="76">
        <f t="shared" si="1"/>
        <v>3172.71</v>
      </c>
      <c r="K47" s="99"/>
    </row>
    <row r="48" spans="1:11" ht="12.75" customHeight="1">
      <c r="A48" s="50" t="s">
        <v>31</v>
      </c>
      <c r="B48" s="94">
        <v>3998.35</v>
      </c>
      <c r="C48" s="94">
        <v>1254.6</v>
      </c>
      <c r="D48" s="94">
        <v>914.2</v>
      </c>
      <c r="E48" s="94">
        <v>349.1</v>
      </c>
      <c r="F48" s="94">
        <v>190</v>
      </c>
      <c r="G48" s="76">
        <f t="shared" si="0"/>
        <v>-159.10000000000002</v>
      </c>
      <c r="H48" s="76">
        <f t="shared" si="1"/>
        <v>-340.39999999999986</v>
      </c>
      <c r="K48" s="99"/>
    </row>
    <row r="49" spans="1:11" ht="12.75" customHeight="1">
      <c r="A49" s="50" t="s">
        <v>32</v>
      </c>
      <c r="B49" s="94">
        <v>6974.2</v>
      </c>
      <c r="C49" s="94">
        <v>1859</v>
      </c>
      <c r="D49" s="94">
        <v>1643.1</v>
      </c>
      <c r="E49" s="94">
        <v>584.7</v>
      </c>
      <c r="F49" s="94">
        <v>328.3</v>
      </c>
      <c r="G49" s="76">
        <f t="shared" si="0"/>
        <v>-256.40000000000003</v>
      </c>
      <c r="H49" s="76">
        <f t="shared" si="1"/>
        <v>-215.9000000000001</v>
      </c>
      <c r="K49" s="99"/>
    </row>
    <row r="50" spans="1:11" ht="12.75" customHeight="1">
      <c r="A50" s="50" t="s">
        <v>33</v>
      </c>
      <c r="B50" s="94">
        <v>11889.17</v>
      </c>
      <c r="C50" s="94">
        <v>2205.43</v>
      </c>
      <c r="D50" s="94">
        <v>5934.44</v>
      </c>
      <c r="E50" s="94">
        <v>1834</v>
      </c>
      <c r="F50" s="94">
        <v>1945.51</v>
      </c>
      <c r="G50" s="76">
        <f t="shared" si="0"/>
        <v>111.50999999999999</v>
      </c>
      <c r="H50" s="76">
        <f t="shared" si="1"/>
        <v>3729.0099999999998</v>
      </c>
      <c r="K50" s="99"/>
    </row>
    <row r="51" spans="1:11" ht="12.75" customHeight="1" hidden="1">
      <c r="A51" s="50" t="s">
        <v>34</v>
      </c>
      <c r="B51" s="95"/>
      <c r="C51" s="95"/>
      <c r="D51" s="95"/>
      <c r="E51" s="95"/>
      <c r="F51" s="95"/>
      <c r="G51" s="76">
        <f t="shared" si="0"/>
        <v>0</v>
      </c>
      <c r="H51" s="76">
        <f t="shared" si="1"/>
        <v>0</v>
      </c>
      <c r="K51" s="99"/>
    </row>
    <row r="52" spans="1:11" ht="12.75" customHeight="1" hidden="1">
      <c r="A52" s="50" t="s">
        <v>35</v>
      </c>
      <c r="B52" s="95"/>
      <c r="C52" s="95"/>
      <c r="D52" s="147"/>
      <c r="E52" s="95"/>
      <c r="F52" s="95"/>
      <c r="G52" s="76">
        <f t="shared" si="0"/>
        <v>0</v>
      </c>
      <c r="H52" s="76">
        <f t="shared" si="1"/>
        <v>0</v>
      </c>
      <c r="K52" s="99"/>
    </row>
    <row r="53" spans="1:11" ht="23.25" customHeight="1">
      <c r="A53" s="8" t="s">
        <v>15</v>
      </c>
      <c r="B53" s="130">
        <v>9.18</v>
      </c>
      <c r="C53" s="130">
        <v>5.87</v>
      </c>
      <c r="D53" s="130">
        <v>9.34</v>
      </c>
      <c r="E53" s="130">
        <v>9.27</v>
      </c>
      <c r="F53" s="130">
        <v>8.98</v>
      </c>
      <c r="G53" s="76">
        <f t="shared" si="0"/>
        <v>-0.28999999999999915</v>
      </c>
      <c r="H53" s="76">
        <f t="shared" si="1"/>
        <v>3.4699999999999998</v>
      </c>
      <c r="J53" s="67"/>
      <c r="K53" s="99"/>
    </row>
    <row r="54" spans="1:11" ht="12" customHeight="1">
      <c r="A54" s="50" t="s">
        <v>31</v>
      </c>
      <c r="B54" s="90">
        <v>6.24</v>
      </c>
      <c r="C54" s="91">
        <v>4.6</v>
      </c>
      <c r="D54" s="91">
        <v>6.13</v>
      </c>
      <c r="E54" s="91">
        <v>6.08</v>
      </c>
      <c r="F54" s="91">
        <v>5.9</v>
      </c>
      <c r="G54" s="76">
        <f t="shared" si="0"/>
        <v>-0.17999999999999972</v>
      </c>
      <c r="H54" s="76">
        <f t="shared" si="1"/>
        <v>1.5300000000000002</v>
      </c>
      <c r="J54" s="67"/>
      <c r="K54" s="99"/>
    </row>
    <row r="55" spans="1:11" ht="12" customHeight="1">
      <c r="A55" s="50" t="s">
        <v>32</v>
      </c>
      <c r="B55" s="90">
        <v>7.66</v>
      </c>
      <c r="C55" s="91">
        <v>6.1</v>
      </c>
      <c r="D55" s="91">
        <v>7.6</v>
      </c>
      <c r="E55" s="91">
        <v>7.66</v>
      </c>
      <c r="F55" s="91">
        <v>7.27</v>
      </c>
      <c r="G55" s="76">
        <f t="shared" si="0"/>
        <v>-0.39000000000000057</v>
      </c>
      <c r="H55" s="76">
        <f t="shared" si="1"/>
        <v>1.5</v>
      </c>
      <c r="J55" s="67"/>
      <c r="K55" s="99"/>
    </row>
    <row r="56" spans="1:11" ht="12" customHeight="1">
      <c r="A56" s="50" t="s">
        <v>33</v>
      </c>
      <c r="B56" s="90">
        <v>10.89</v>
      </c>
      <c r="C56" s="90">
        <v>6.49</v>
      </c>
      <c r="D56" s="90">
        <v>10.5</v>
      </c>
      <c r="E56" s="90">
        <v>10.4</v>
      </c>
      <c r="F56" s="90">
        <v>9.57</v>
      </c>
      <c r="G56" s="76">
        <f>F56-E56</f>
        <v>-0.8300000000000001</v>
      </c>
      <c r="H56" s="76">
        <f t="shared" si="1"/>
        <v>4.01</v>
      </c>
      <c r="J56" s="67"/>
      <c r="K56" s="99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9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0"/>
    </row>
    <row r="65" ht="11.25">
      <c r="B65" s="100"/>
    </row>
    <row r="66" ht="11.25">
      <c r="B66" s="10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6">
        <v>4685</v>
      </c>
      <c r="C4" s="96">
        <f>SUM(C5:C7)</f>
        <v>1445</v>
      </c>
      <c r="D4" s="96">
        <f>SUM(D5:D7)</f>
        <v>1126</v>
      </c>
      <c r="E4" s="96">
        <f>SUM(E5:E7)</f>
        <v>375</v>
      </c>
      <c r="F4" s="96">
        <f>SUM(F5:F7)</f>
        <v>421</v>
      </c>
      <c r="G4" s="76">
        <f>F4-E4</f>
        <v>46</v>
      </c>
      <c r="H4" s="76">
        <f>+D4-C4</f>
        <v>-319</v>
      </c>
      <c r="I4"/>
      <c r="J4" s="9"/>
      <c r="M4" s="100"/>
      <c r="N4" s="100"/>
      <c r="O4" s="100"/>
    </row>
    <row r="5" spans="1:15" ht="12.75" customHeight="1">
      <c r="A5" s="66" t="s">
        <v>10</v>
      </c>
      <c r="B5" s="93">
        <v>705</v>
      </c>
      <c r="C5" s="93">
        <v>230</v>
      </c>
      <c r="D5" s="93">
        <v>156</v>
      </c>
      <c r="E5" s="93">
        <v>52</v>
      </c>
      <c r="F5" s="93">
        <v>54</v>
      </c>
      <c r="G5" s="76">
        <f aca="true" t="shared" si="0" ref="G5:G24">F5-E5</f>
        <v>2</v>
      </c>
      <c r="H5" s="76">
        <f>+D5-C5</f>
        <v>-74</v>
      </c>
      <c r="I5"/>
      <c r="J5" s="143"/>
      <c r="M5" s="100"/>
      <c r="N5" s="100"/>
      <c r="O5" s="100"/>
    </row>
    <row r="6" spans="1:15" ht="12.75" customHeight="1">
      <c r="A6" s="66" t="s">
        <v>36</v>
      </c>
      <c r="B6" s="93">
        <v>1045</v>
      </c>
      <c r="C6" s="93">
        <v>300</v>
      </c>
      <c r="D6" s="93">
        <v>284</v>
      </c>
      <c r="E6" s="93">
        <v>90</v>
      </c>
      <c r="F6" s="93">
        <v>124</v>
      </c>
      <c r="G6" s="76">
        <f t="shared" si="0"/>
        <v>34</v>
      </c>
      <c r="H6" s="76">
        <f aca="true" t="shared" si="1" ref="H6:H24">+D6-C6</f>
        <v>-16</v>
      </c>
      <c r="I6"/>
      <c r="J6" s="143"/>
      <c r="M6" s="100"/>
      <c r="N6" s="100"/>
      <c r="O6" s="100"/>
    </row>
    <row r="7" spans="1:15" ht="12.75" customHeight="1">
      <c r="A7" s="66" t="s">
        <v>11</v>
      </c>
      <c r="B7" s="93">
        <v>2935</v>
      </c>
      <c r="C7" s="93">
        <v>915</v>
      </c>
      <c r="D7" s="93">
        <v>686</v>
      </c>
      <c r="E7" s="93">
        <v>233</v>
      </c>
      <c r="F7" s="93">
        <v>243</v>
      </c>
      <c r="G7" s="76">
        <f t="shared" si="0"/>
        <v>10</v>
      </c>
      <c r="H7" s="76">
        <f t="shared" si="1"/>
        <v>-229</v>
      </c>
      <c r="I7"/>
      <c r="J7" s="143"/>
      <c r="M7" s="100"/>
      <c r="N7" s="100"/>
      <c r="O7" s="100"/>
    </row>
    <row r="8" spans="1:15" ht="13.5" customHeight="1" hidden="1">
      <c r="A8" s="66" t="s">
        <v>37</v>
      </c>
      <c r="B8" s="115"/>
      <c r="C8" s="94"/>
      <c r="D8" s="94"/>
      <c r="E8" s="94"/>
      <c r="F8" s="94"/>
      <c r="G8" s="76">
        <f t="shared" si="0"/>
        <v>0</v>
      </c>
      <c r="H8" s="76">
        <f t="shared" si="1"/>
        <v>0</v>
      </c>
      <c r="I8"/>
      <c r="J8" s="143"/>
      <c r="M8" s="100"/>
      <c r="N8" s="100"/>
      <c r="O8" s="100"/>
    </row>
    <row r="9" spans="1:15" ht="12.75" customHeight="1" hidden="1">
      <c r="A9" s="66" t="s">
        <v>38</v>
      </c>
      <c r="B9" s="115"/>
      <c r="C9" s="94"/>
      <c r="D9" s="94"/>
      <c r="E9" s="94"/>
      <c r="F9" s="94"/>
      <c r="G9" s="76">
        <f t="shared" si="0"/>
        <v>0</v>
      </c>
      <c r="H9" s="76">
        <f t="shared" si="1"/>
        <v>0</v>
      </c>
      <c r="I9"/>
      <c r="J9" s="143"/>
      <c r="M9" s="100"/>
      <c r="N9" s="100"/>
      <c r="O9" s="100"/>
    </row>
    <row r="10" spans="1:15" ht="12.75" customHeight="1">
      <c r="A10" s="65" t="s">
        <v>68</v>
      </c>
      <c r="B10" s="96">
        <v>5672.698</v>
      </c>
      <c r="C10" s="96">
        <f>SUM(C11:C13)</f>
        <v>1258.138</v>
      </c>
      <c r="D10" s="96">
        <f>SUM(D11:D13)</f>
        <v>2872.9979999999996</v>
      </c>
      <c r="E10" s="96">
        <f>SUM(E11:E13)</f>
        <v>974.0939000000001</v>
      </c>
      <c r="F10" s="96">
        <f>SUM(F11:F13)</f>
        <v>1031.923</v>
      </c>
      <c r="G10" s="76">
        <f t="shared" si="0"/>
        <v>57.829099999999926</v>
      </c>
      <c r="H10" s="76">
        <f t="shared" si="1"/>
        <v>1614.8599999999997</v>
      </c>
      <c r="I10"/>
      <c r="M10" s="100"/>
      <c r="N10" s="100"/>
      <c r="O10" s="100"/>
    </row>
    <row r="11" spans="1:15" ht="12.75" customHeight="1">
      <c r="A11" s="66" t="s">
        <v>10</v>
      </c>
      <c r="B11" s="93">
        <v>277.49</v>
      </c>
      <c r="C11" s="93">
        <v>110.94</v>
      </c>
      <c r="D11" s="93">
        <v>144.649</v>
      </c>
      <c r="E11" s="93">
        <v>96.334</v>
      </c>
      <c r="F11" s="93">
        <v>10</v>
      </c>
      <c r="G11" s="76">
        <f t="shared" si="0"/>
        <v>-86.334</v>
      </c>
      <c r="H11" s="76">
        <f t="shared" si="1"/>
        <v>33.709</v>
      </c>
      <c r="I11"/>
      <c r="J11" s="9"/>
      <c r="M11" s="100"/>
      <c r="N11" s="100"/>
      <c r="O11" s="100"/>
    </row>
    <row r="12" spans="1:15" ht="12.75" customHeight="1">
      <c r="A12" s="66" t="s">
        <v>36</v>
      </c>
      <c r="B12" s="93">
        <v>1258.517</v>
      </c>
      <c r="C12" s="93">
        <v>316.252</v>
      </c>
      <c r="D12" s="93">
        <v>996.23</v>
      </c>
      <c r="E12" s="93">
        <v>237.1459</v>
      </c>
      <c r="F12" s="93">
        <v>445.448</v>
      </c>
      <c r="G12" s="76">
        <f t="shared" si="0"/>
        <v>208.30209999999997</v>
      </c>
      <c r="H12" s="76">
        <f t="shared" si="1"/>
        <v>679.9780000000001</v>
      </c>
      <c r="I12"/>
      <c r="J12" s="9"/>
      <c r="M12" s="100"/>
      <c r="N12" s="100"/>
      <c r="O12" s="100"/>
    </row>
    <row r="13" spans="1:15" ht="12.75" customHeight="1">
      <c r="A13" s="66" t="s">
        <v>11</v>
      </c>
      <c r="B13" s="93">
        <v>4136.691</v>
      </c>
      <c r="C13" s="93">
        <v>830.946</v>
      </c>
      <c r="D13" s="93">
        <v>1732.119</v>
      </c>
      <c r="E13" s="93">
        <v>640.614</v>
      </c>
      <c r="F13" s="93">
        <v>576.475</v>
      </c>
      <c r="G13" s="76">
        <f t="shared" si="0"/>
        <v>-64.13900000000001</v>
      </c>
      <c r="H13" s="76">
        <f t="shared" si="1"/>
        <v>901.1729999999999</v>
      </c>
      <c r="I13"/>
      <c r="J13" s="9"/>
      <c r="M13" s="100"/>
      <c r="N13" s="100"/>
      <c r="O13" s="100"/>
    </row>
    <row r="14" spans="1:15" ht="12.75" customHeight="1" hidden="1">
      <c r="A14" s="66" t="s">
        <v>37</v>
      </c>
      <c r="B14" s="115"/>
      <c r="C14" s="94"/>
      <c r="D14" s="94"/>
      <c r="E14" s="94"/>
      <c r="F14" s="94"/>
      <c r="G14" s="76">
        <f t="shared" si="0"/>
        <v>0</v>
      </c>
      <c r="H14" s="76">
        <f t="shared" si="1"/>
        <v>0</v>
      </c>
      <c r="I14"/>
      <c r="J14" s="9"/>
      <c r="M14" s="100"/>
      <c r="N14" s="100"/>
      <c r="O14" s="100"/>
    </row>
    <row r="15" spans="1:15" ht="12.75" customHeight="1" hidden="1">
      <c r="A15" s="66" t="s">
        <v>38</v>
      </c>
      <c r="B15" s="115"/>
      <c r="C15" s="94"/>
      <c r="D15" s="94"/>
      <c r="E15" s="94"/>
      <c r="F15" s="94"/>
      <c r="G15" s="76">
        <f t="shared" si="0"/>
        <v>0</v>
      </c>
      <c r="H15" s="76">
        <f t="shared" si="1"/>
        <v>0</v>
      </c>
      <c r="I15"/>
      <c r="J15" s="9"/>
      <c r="M15" s="100"/>
      <c r="N15" s="100"/>
      <c r="O15" s="100"/>
    </row>
    <row r="16" spans="1:15" ht="12.75" customHeight="1">
      <c r="A16" s="65" t="s">
        <v>69</v>
      </c>
      <c r="B16" s="96">
        <v>4081.91</v>
      </c>
      <c r="C16" s="96">
        <f>SUM(C17:C19)</f>
        <v>875.9350000000001</v>
      </c>
      <c r="D16" s="96">
        <f>SUM(D17:D19)</f>
        <v>1035.315</v>
      </c>
      <c r="E16" s="96">
        <f>SUM(E17:E19)</f>
        <v>375</v>
      </c>
      <c r="F16" s="96">
        <f>SUM(F17:F19)</f>
        <v>427.75</v>
      </c>
      <c r="G16" s="76">
        <f t="shared" si="0"/>
        <v>52.75</v>
      </c>
      <c r="H16" s="76">
        <f t="shared" si="1"/>
        <v>159.38</v>
      </c>
      <c r="I16"/>
      <c r="M16" s="100"/>
      <c r="N16" s="100"/>
      <c r="O16" s="100"/>
    </row>
    <row r="17" spans="1:15" ht="12.75" customHeight="1">
      <c r="A17" s="66" t="s">
        <v>10</v>
      </c>
      <c r="B17" s="93">
        <v>99.79</v>
      </c>
      <c r="C17" s="93">
        <v>24.75</v>
      </c>
      <c r="D17" s="93">
        <v>83.315</v>
      </c>
      <c r="E17" s="93">
        <v>52</v>
      </c>
      <c r="F17" s="149" t="s">
        <v>1</v>
      </c>
      <c r="G17" s="76"/>
      <c r="H17" s="76">
        <f t="shared" si="1"/>
        <v>58.565</v>
      </c>
      <c r="I17"/>
      <c r="M17" s="100"/>
      <c r="N17" s="100"/>
      <c r="O17" s="100"/>
    </row>
    <row r="18" spans="1:15" ht="12.75" customHeight="1">
      <c r="A18" s="66" t="s">
        <v>36</v>
      </c>
      <c r="B18" s="93">
        <v>851.672</v>
      </c>
      <c r="C18" s="93">
        <v>242.542</v>
      </c>
      <c r="D18" s="93">
        <v>284</v>
      </c>
      <c r="E18" s="93">
        <v>90</v>
      </c>
      <c r="F18" s="93">
        <v>124</v>
      </c>
      <c r="G18" s="76">
        <f t="shared" si="0"/>
        <v>34</v>
      </c>
      <c r="H18" s="76">
        <f t="shared" si="1"/>
        <v>41.458</v>
      </c>
      <c r="I18"/>
      <c r="M18" s="100"/>
      <c r="N18" s="100"/>
      <c r="O18" s="100"/>
    </row>
    <row r="19" spans="1:15" ht="12.75" customHeight="1">
      <c r="A19" s="66" t="s">
        <v>11</v>
      </c>
      <c r="B19" s="93">
        <v>3130.448</v>
      </c>
      <c r="C19" s="93">
        <v>608.643</v>
      </c>
      <c r="D19" s="93">
        <v>668</v>
      </c>
      <c r="E19" s="93">
        <v>233</v>
      </c>
      <c r="F19" s="93">
        <v>303.75</v>
      </c>
      <c r="G19" s="76">
        <f>F19-E19</f>
        <v>70.75</v>
      </c>
      <c r="H19" s="76">
        <f t="shared" si="1"/>
        <v>59.35699999999997</v>
      </c>
      <c r="I19"/>
      <c r="M19" s="100"/>
      <c r="N19" s="100"/>
      <c r="O19" s="100"/>
    </row>
    <row r="20" spans="1:15" ht="12.75" customHeight="1" hidden="1">
      <c r="A20" s="66" t="s">
        <v>37</v>
      </c>
      <c r="B20" s="115"/>
      <c r="C20" s="94"/>
      <c r="D20" s="94"/>
      <c r="E20" s="94"/>
      <c r="F20" s="94"/>
      <c r="G20" s="76">
        <f t="shared" si="0"/>
        <v>0</v>
      </c>
      <c r="H20" s="76">
        <f t="shared" si="1"/>
        <v>0</v>
      </c>
      <c r="I20"/>
      <c r="M20" s="100"/>
      <c r="N20" s="100"/>
      <c r="O20" s="100"/>
    </row>
    <row r="21" spans="1:15" ht="12.75" customHeight="1" hidden="1">
      <c r="A21" s="66" t="s">
        <v>38</v>
      </c>
      <c r="B21" s="115"/>
      <c r="C21" s="94"/>
      <c r="D21" s="94"/>
      <c r="E21" s="94"/>
      <c r="F21" s="94"/>
      <c r="G21" s="76">
        <f t="shared" si="0"/>
        <v>0</v>
      </c>
      <c r="H21" s="76">
        <f t="shared" si="1"/>
        <v>0</v>
      </c>
      <c r="I21"/>
      <c r="M21" s="100"/>
      <c r="N21" s="100"/>
      <c r="O21" s="100"/>
    </row>
    <row r="22" spans="1:15" ht="12.75" customHeight="1">
      <c r="A22" s="65" t="s">
        <v>67</v>
      </c>
      <c r="B22" s="110">
        <v>15.59</v>
      </c>
      <c r="C22" s="128">
        <v>13.38</v>
      </c>
      <c r="D22" s="128">
        <v>12.16</v>
      </c>
      <c r="E22" s="128">
        <v>11.96</v>
      </c>
      <c r="F22" s="128">
        <v>11.86</v>
      </c>
      <c r="G22" s="76">
        <f t="shared" si="0"/>
        <v>-0.10000000000000142</v>
      </c>
      <c r="H22" s="76">
        <f t="shared" si="1"/>
        <v>-1.2200000000000006</v>
      </c>
      <c r="I22"/>
      <c r="J22" s="67"/>
      <c r="K22" s="67"/>
      <c r="L22" s="67"/>
      <c r="M22" s="100"/>
      <c r="N22" s="100"/>
      <c r="O22" s="100"/>
    </row>
    <row r="23" spans="1:15" ht="12.75" customHeight="1">
      <c r="A23" s="66" t="s">
        <v>10</v>
      </c>
      <c r="B23" s="92">
        <v>8.05</v>
      </c>
      <c r="C23" s="92">
        <v>7.49</v>
      </c>
      <c r="D23" s="92">
        <v>6.46</v>
      </c>
      <c r="E23" s="92">
        <v>6.47</v>
      </c>
      <c r="F23" s="150" t="s">
        <v>1</v>
      </c>
      <c r="G23" s="76"/>
      <c r="H23" s="76">
        <f t="shared" si="1"/>
        <v>-1.0300000000000002</v>
      </c>
      <c r="I23"/>
      <c r="J23" s="67"/>
      <c r="K23" s="67"/>
      <c r="L23" s="67"/>
      <c r="M23" s="100"/>
      <c r="N23" s="100"/>
      <c r="O23" s="100"/>
    </row>
    <row r="24" spans="1:15" ht="12.75" customHeight="1">
      <c r="A24" s="66" t="s">
        <v>36</v>
      </c>
      <c r="B24" s="92">
        <v>12.97</v>
      </c>
      <c r="C24" s="113">
        <v>10.47</v>
      </c>
      <c r="D24" s="113">
        <v>11.51</v>
      </c>
      <c r="E24" s="113">
        <v>11.35</v>
      </c>
      <c r="F24" s="113">
        <v>10.71</v>
      </c>
      <c r="G24" s="76">
        <f t="shared" si="0"/>
        <v>-0.6399999999999988</v>
      </c>
      <c r="H24" s="76">
        <f t="shared" si="1"/>
        <v>1.0399999999999991</v>
      </c>
      <c r="I24"/>
      <c r="J24" s="67"/>
      <c r="K24" s="67"/>
      <c r="L24" s="67"/>
      <c r="M24" s="100"/>
      <c r="N24" s="100"/>
      <c r="O24" s="100"/>
    </row>
    <row r="25" spans="1:15" ht="12.75" customHeight="1">
      <c r="A25" s="66" t="s">
        <v>11</v>
      </c>
      <c r="B25" s="92">
        <v>16.92</v>
      </c>
      <c r="C25" s="92">
        <v>14.78</v>
      </c>
      <c r="D25" s="92">
        <v>13.34</v>
      </c>
      <c r="E25" s="92">
        <v>13.42</v>
      </c>
      <c r="F25" s="92">
        <v>12.34</v>
      </c>
      <c r="G25" s="76">
        <f>F25-E25</f>
        <v>-1.08</v>
      </c>
      <c r="H25" s="76">
        <f>+D25-C25</f>
        <v>-1.4399999999999995</v>
      </c>
      <c r="I25"/>
      <c r="J25" s="67"/>
      <c r="K25" s="67"/>
      <c r="L25" s="67"/>
      <c r="M25" s="100"/>
      <c r="N25" s="100"/>
      <c r="O25" s="100"/>
    </row>
    <row r="26" spans="1:15" ht="12.75" customHeight="1" hidden="1">
      <c r="A26" s="66" t="s">
        <v>37</v>
      </c>
      <c r="B26" s="94">
        <v>0</v>
      </c>
      <c r="C26" s="90">
        <v>0</v>
      </c>
      <c r="D26" s="94">
        <v>0</v>
      </c>
      <c r="E26" s="94">
        <v>0</v>
      </c>
      <c r="F26" s="94">
        <v>0</v>
      </c>
      <c r="G26" s="76">
        <f>F26-E26</f>
        <v>0</v>
      </c>
      <c r="H26" s="76">
        <f>+D26-C26</f>
        <v>0</v>
      </c>
      <c r="I26"/>
      <c r="M26" s="100"/>
      <c r="N26" s="100"/>
      <c r="O26" s="100"/>
    </row>
    <row r="27" spans="1:15" ht="12.75" customHeight="1" hidden="1">
      <c r="A27" s="66" t="s">
        <v>38</v>
      </c>
      <c r="B27" s="94">
        <v>0</v>
      </c>
      <c r="C27" s="90">
        <v>0</v>
      </c>
      <c r="D27" s="94">
        <v>0</v>
      </c>
      <c r="E27" s="94">
        <v>0</v>
      </c>
      <c r="F27" s="94">
        <v>0</v>
      </c>
      <c r="G27" s="76">
        <f>F27-E27</f>
        <v>0</v>
      </c>
      <c r="H27" s="76">
        <f>+D27-C27</f>
        <v>0</v>
      </c>
      <c r="I27"/>
      <c r="M27" s="100"/>
      <c r="N27" s="100"/>
      <c r="O27" s="100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112</v>
      </c>
      <c r="D31" s="54" t="s">
        <v>111</v>
      </c>
      <c r="E31" s="54">
        <v>40940</v>
      </c>
      <c r="F31" s="54">
        <v>40969</v>
      </c>
      <c r="G31" s="59" t="s">
        <v>2</v>
      </c>
      <c r="H31" s="59" t="s">
        <v>3</v>
      </c>
      <c r="I31"/>
    </row>
    <row r="32" spans="1:13" ht="12.75" customHeight="1">
      <c r="A32" s="139" t="s">
        <v>42</v>
      </c>
      <c r="B32" s="71">
        <v>9.404438768528964</v>
      </c>
      <c r="C32" s="71">
        <v>6.8133333333333335</v>
      </c>
      <c r="D32" s="71">
        <v>10.331329320465793</v>
      </c>
      <c r="E32" s="71">
        <v>10.39</v>
      </c>
      <c r="F32" s="71">
        <v>9.28619264254648</v>
      </c>
      <c r="G32" s="76">
        <f>F32-E32</f>
        <v>-1.1038073574535208</v>
      </c>
      <c r="H32" s="76">
        <f>+D32-C32</f>
        <v>3.5179959871324593</v>
      </c>
      <c r="I32" s="67"/>
      <c r="J32" s="71"/>
      <c r="L32" s="71"/>
      <c r="M32" s="134"/>
    </row>
    <row r="33" spans="1:14" ht="12.75" customHeight="1">
      <c r="A33" s="63" t="s">
        <v>26</v>
      </c>
      <c r="B33" s="132">
        <v>8.993765324157467</v>
      </c>
      <c r="C33" s="152">
        <v>6.8</v>
      </c>
      <c r="D33" s="31">
        <v>10.4500072924343</v>
      </c>
      <c r="E33" s="31">
        <v>10.3500218773029</v>
      </c>
      <c r="F33" s="31">
        <v>9</v>
      </c>
      <c r="G33" s="76">
        <f>F33</f>
        <v>9</v>
      </c>
      <c r="H33" s="76">
        <f>+D33-C33</f>
        <v>3.6500072924343003</v>
      </c>
      <c r="I33" s="67"/>
      <c r="J33" s="31"/>
      <c r="L33" s="31"/>
      <c r="M33" s="134"/>
      <c r="N33" s="134"/>
    </row>
    <row r="34" spans="1:13" ht="12.75" customHeight="1">
      <c r="A34" s="63" t="s">
        <v>27</v>
      </c>
      <c r="B34" s="31">
        <v>9.366284854061487</v>
      </c>
      <c r="C34" s="31">
        <v>6.808117960434893</v>
      </c>
      <c r="D34" s="31">
        <v>10.250994256222526</v>
      </c>
      <c r="E34" s="31">
        <v>10.4035182770842</v>
      </c>
      <c r="F34" s="31">
        <v>9.34946449158338</v>
      </c>
      <c r="G34" s="76">
        <f>F34-E34</f>
        <v>-1.0540537855008196</v>
      </c>
      <c r="H34" s="76">
        <f>+D34-C34</f>
        <v>3.4428762957876335</v>
      </c>
      <c r="I34" s="67"/>
      <c r="J34" s="31"/>
      <c r="L34" s="31"/>
      <c r="M34" s="134"/>
    </row>
    <row r="35" spans="1:13" ht="12.75" customHeight="1">
      <c r="A35" s="63" t="s">
        <v>28</v>
      </c>
      <c r="B35" s="31">
        <v>9.478366434104279</v>
      </c>
      <c r="C35" s="31">
        <v>6.7</v>
      </c>
      <c r="D35" s="132" t="s">
        <v>1</v>
      </c>
      <c r="E35" s="31" t="s">
        <v>1</v>
      </c>
      <c r="F35" s="31" t="s">
        <v>1</v>
      </c>
      <c r="G35" s="76" t="s">
        <v>1</v>
      </c>
      <c r="H35" s="76">
        <f>-C35</f>
        <v>-6.7</v>
      </c>
      <c r="I35" s="67"/>
      <c r="J35" s="132"/>
      <c r="L35" s="132"/>
      <c r="M35" s="134"/>
    </row>
    <row r="36" spans="1:13" ht="12.75" customHeight="1">
      <c r="A36" s="63" t="s">
        <v>29</v>
      </c>
      <c r="B36" s="31">
        <v>12</v>
      </c>
      <c r="C36" s="31" t="s">
        <v>1</v>
      </c>
      <c r="D36" s="133" t="s">
        <v>1</v>
      </c>
      <c r="E36" s="133" t="s">
        <v>1</v>
      </c>
      <c r="F36" s="133" t="s">
        <v>1</v>
      </c>
      <c r="G36" s="76" t="s">
        <v>1</v>
      </c>
      <c r="H36" s="76" t="s">
        <v>1</v>
      </c>
      <c r="I36" s="67"/>
      <c r="J36" s="132"/>
      <c r="L36" s="132"/>
      <c r="M36" s="134"/>
    </row>
    <row r="37" spans="1:13" ht="12.75" customHeight="1">
      <c r="A37" s="63" t="s">
        <v>30</v>
      </c>
      <c r="B37" s="133" t="s">
        <v>1</v>
      </c>
      <c r="C37" s="133" t="s">
        <v>1</v>
      </c>
      <c r="D37" s="133" t="s">
        <v>1</v>
      </c>
      <c r="E37" s="133" t="s">
        <v>1</v>
      </c>
      <c r="F37" s="133" t="s">
        <v>1</v>
      </c>
      <c r="G37" s="76" t="s">
        <v>1</v>
      </c>
      <c r="H37" s="76" t="s">
        <v>1</v>
      </c>
      <c r="I37" s="133"/>
      <c r="J37" s="133"/>
      <c r="K37" s="133"/>
      <c r="L37" s="134"/>
      <c r="M37" s="134"/>
    </row>
    <row r="38" spans="1:13" ht="12.75" customHeight="1">
      <c r="A38" s="63" t="s">
        <v>70</v>
      </c>
      <c r="B38" s="133" t="s">
        <v>1</v>
      </c>
      <c r="C38" s="133" t="s">
        <v>1</v>
      </c>
      <c r="D38" s="133" t="s">
        <v>1</v>
      </c>
      <c r="E38" s="133" t="s">
        <v>1</v>
      </c>
      <c r="F38" s="133" t="s">
        <v>1</v>
      </c>
      <c r="G38" s="76" t="s">
        <v>1</v>
      </c>
      <c r="H38" s="76" t="s">
        <v>1</v>
      </c>
      <c r="I38" s="133"/>
      <c r="J38" s="133"/>
      <c r="K38" s="133"/>
      <c r="L38" s="134"/>
      <c r="M38" s="134"/>
    </row>
    <row r="39" spans="1:13" ht="12.75" customHeight="1">
      <c r="A39" s="63" t="s">
        <v>71</v>
      </c>
      <c r="B39" s="133" t="s">
        <v>1</v>
      </c>
      <c r="C39" s="133" t="s">
        <v>1</v>
      </c>
      <c r="D39" s="133" t="s">
        <v>1</v>
      </c>
      <c r="E39" s="133" t="s">
        <v>1</v>
      </c>
      <c r="F39" s="133" t="s">
        <v>1</v>
      </c>
      <c r="G39" s="76" t="s">
        <v>1</v>
      </c>
      <c r="H39" s="76" t="s">
        <v>1</v>
      </c>
      <c r="I39" s="133"/>
      <c r="J39" s="133"/>
      <c r="K39" s="133"/>
      <c r="L39" s="134"/>
      <c r="M39" s="134"/>
    </row>
    <row r="40" spans="1:13" ht="12.75" customHeight="1">
      <c r="A40" s="63" t="s">
        <v>72</v>
      </c>
      <c r="B40" s="133" t="s">
        <v>1</v>
      </c>
      <c r="C40" s="133" t="s">
        <v>1</v>
      </c>
      <c r="D40" s="133" t="s">
        <v>1</v>
      </c>
      <c r="E40" s="133" t="s">
        <v>1</v>
      </c>
      <c r="F40" s="133" t="s">
        <v>1</v>
      </c>
      <c r="G40" s="76" t="s">
        <v>1</v>
      </c>
      <c r="H40" s="76" t="s">
        <v>1</v>
      </c>
      <c r="I40" s="133"/>
      <c r="J40" s="133"/>
      <c r="K40" s="133"/>
      <c r="L40" s="134"/>
      <c r="M40" s="134"/>
    </row>
    <row r="41" spans="1:13" ht="12.75" customHeight="1">
      <c r="A41" s="139" t="s">
        <v>75</v>
      </c>
      <c r="B41" s="71">
        <v>9.116030303030303</v>
      </c>
      <c r="C41" s="71">
        <v>7</v>
      </c>
      <c r="D41" s="104">
        <v>10</v>
      </c>
      <c r="E41" s="104">
        <v>10</v>
      </c>
      <c r="F41" s="104" t="s">
        <v>1</v>
      </c>
      <c r="G41" s="76">
        <f>-E41</f>
        <v>-10</v>
      </c>
      <c r="H41" s="76">
        <f>+D41-C41</f>
        <v>3</v>
      </c>
      <c r="I41" s="134"/>
      <c r="J41" s="134"/>
      <c r="K41" s="134"/>
      <c r="L41" s="134"/>
      <c r="M41" s="134"/>
    </row>
    <row r="42" spans="1:13" ht="12.75" customHeight="1">
      <c r="A42" s="63" t="s">
        <v>26</v>
      </c>
      <c r="B42" s="31">
        <v>10.290697674418604</v>
      </c>
      <c r="C42" s="133" t="s">
        <v>1</v>
      </c>
      <c r="D42" s="31" t="s">
        <v>1</v>
      </c>
      <c r="E42" s="31" t="s">
        <v>1</v>
      </c>
      <c r="F42" s="31" t="s">
        <v>1</v>
      </c>
      <c r="G42" s="76" t="s">
        <v>1</v>
      </c>
      <c r="H42" s="76" t="s">
        <v>1</v>
      </c>
      <c r="I42" s="134"/>
      <c r="J42" s="134"/>
      <c r="K42" s="134"/>
      <c r="L42" s="134"/>
      <c r="M42" s="134"/>
    </row>
    <row r="43" spans="1:13" ht="12.75" customHeight="1">
      <c r="A43" s="63" t="s">
        <v>27</v>
      </c>
      <c r="B43" s="31">
        <v>9.535406548197246</v>
      </c>
      <c r="C43" s="31">
        <v>7</v>
      </c>
      <c r="D43" s="31">
        <v>10</v>
      </c>
      <c r="E43" s="31">
        <v>10</v>
      </c>
      <c r="F43" s="31" t="s">
        <v>1</v>
      </c>
      <c r="G43" s="76">
        <f>-E43</f>
        <v>-10</v>
      </c>
      <c r="H43" s="76">
        <f>+D43-C43</f>
        <v>3</v>
      </c>
      <c r="I43" s="31"/>
      <c r="J43" s="135"/>
      <c r="K43" s="31"/>
      <c r="L43" s="134"/>
      <c r="M43" s="134"/>
    </row>
    <row r="44" spans="1:13" ht="12.75" customHeight="1">
      <c r="A44" s="63" t="s">
        <v>28</v>
      </c>
      <c r="B44" s="31">
        <v>9.771428571428572</v>
      </c>
      <c r="C44" s="133" t="s">
        <v>1</v>
      </c>
      <c r="D44" s="31" t="s">
        <v>1</v>
      </c>
      <c r="E44" s="31" t="s">
        <v>1</v>
      </c>
      <c r="F44" s="31" t="s">
        <v>1</v>
      </c>
      <c r="G44" s="76" t="s">
        <v>1</v>
      </c>
      <c r="H44" s="76" t="s">
        <v>1</v>
      </c>
      <c r="I44" s="31"/>
      <c r="J44" s="136"/>
      <c r="K44" s="31"/>
      <c r="L44" s="134"/>
      <c r="M44" s="134"/>
    </row>
    <row r="45" spans="1:13" ht="12.75" customHeight="1">
      <c r="A45" s="63" t="s">
        <v>29</v>
      </c>
      <c r="B45" s="31">
        <v>7</v>
      </c>
      <c r="C45" s="133" t="s">
        <v>1</v>
      </c>
      <c r="D45" s="132" t="s">
        <v>1</v>
      </c>
      <c r="E45" s="132" t="s">
        <v>1</v>
      </c>
      <c r="F45" s="132" t="s">
        <v>1</v>
      </c>
      <c r="G45" s="76" t="s">
        <v>1</v>
      </c>
      <c r="H45" s="76" t="s">
        <v>1</v>
      </c>
      <c r="I45" s="31"/>
      <c r="J45" s="137"/>
      <c r="K45" s="132"/>
      <c r="L45" s="134"/>
      <c r="M45" s="134"/>
    </row>
    <row r="46" spans="1:13" ht="12.75" customHeight="1">
      <c r="A46" s="63" t="s">
        <v>30</v>
      </c>
      <c r="B46" s="31">
        <v>10</v>
      </c>
      <c r="C46" s="133" t="s">
        <v>1</v>
      </c>
      <c r="D46" s="132" t="s">
        <v>1</v>
      </c>
      <c r="E46" s="132" t="s">
        <v>1</v>
      </c>
      <c r="F46" s="132" t="s">
        <v>1</v>
      </c>
      <c r="G46" s="76" t="s">
        <v>1</v>
      </c>
      <c r="H46" s="76" t="s">
        <v>1</v>
      </c>
      <c r="I46" s="132"/>
      <c r="J46" s="137"/>
      <c r="K46" s="132"/>
      <c r="L46" s="134"/>
      <c r="M46" s="134"/>
    </row>
    <row r="47" spans="1:13" ht="12.75" customHeight="1">
      <c r="A47" s="63" t="s">
        <v>70</v>
      </c>
      <c r="B47" s="31" t="s">
        <v>1</v>
      </c>
      <c r="C47" s="133" t="s">
        <v>1</v>
      </c>
      <c r="D47" s="132" t="s">
        <v>1</v>
      </c>
      <c r="E47" s="132" t="s">
        <v>1</v>
      </c>
      <c r="F47" s="132" t="s">
        <v>1</v>
      </c>
      <c r="G47" s="76" t="s">
        <v>1</v>
      </c>
      <c r="H47" s="76" t="s">
        <v>1</v>
      </c>
      <c r="I47" s="133"/>
      <c r="J47" s="133"/>
      <c r="K47" s="133"/>
      <c r="L47" s="134"/>
      <c r="M47" s="134"/>
    </row>
    <row r="48" spans="1:13" ht="12.75" customHeight="1">
      <c r="A48" s="63" t="s">
        <v>71</v>
      </c>
      <c r="B48" s="31" t="s">
        <v>1</v>
      </c>
      <c r="C48" s="133" t="s">
        <v>1</v>
      </c>
      <c r="D48" s="132" t="s">
        <v>1</v>
      </c>
      <c r="E48" s="132" t="s">
        <v>1</v>
      </c>
      <c r="F48" s="132" t="s">
        <v>1</v>
      </c>
      <c r="G48" s="76" t="s">
        <v>1</v>
      </c>
      <c r="H48" s="76" t="s">
        <v>1</v>
      </c>
      <c r="I48" s="133"/>
      <c r="J48" s="133"/>
      <c r="K48" s="133"/>
      <c r="L48" s="134"/>
      <c r="M48" s="134"/>
    </row>
    <row r="49" spans="1:13" ht="12.75" customHeight="1">
      <c r="A49" s="63" t="s">
        <v>72</v>
      </c>
      <c r="B49" s="31" t="s">
        <v>1</v>
      </c>
      <c r="C49" s="133" t="s">
        <v>1</v>
      </c>
      <c r="D49" s="132" t="s">
        <v>1</v>
      </c>
      <c r="E49" s="132" t="s">
        <v>1</v>
      </c>
      <c r="F49" s="132" t="s">
        <v>1</v>
      </c>
      <c r="G49" s="76" t="s">
        <v>1</v>
      </c>
      <c r="H49" s="76" t="s">
        <v>1</v>
      </c>
      <c r="I49" s="133"/>
      <c r="J49" s="133"/>
      <c r="K49" s="133"/>
      <c r="L49" s="134"/>
      <c r="M49" s="134"/>
    </row>
    <row r="50" spans="1:13" ht="12.75" customHeight="1">
      <c r="A50" s="139" t="s">
        <v>76</v>
      </c>
      <c r="B50" s="140">
        <v>3.5</v>
      </c>
      <c r="C50" s="140">
        <v>1</v>
      </c>
      <c r="D50" s="104">
        <v>1.5</v>
      </c>
      <c r="E50" s="104" t="s">
        <v>1</v>
      </c>
      <c r="F50" s="104">
        <v>0</v>
      </c>
      <c r="G50" s="76" t="s">
        <v>1</v>
      </c>
      <c r="H50" s="76">
        <f>+D50-C50</f>
        <v>0.5</v>
      </c>
      <c r="I50" s="104"/>
      <c r="J50" s="104"/>
      <c r="K50" s="104"/>
      <c r="L50" s="134"/>
      <c r="M50" s="134"/>
    </row>
    <row r="51" spans="1:13" ht="12.75" customHeight="1">
      <c r="A51" s="63" t="s">
        <v>26</v>
      </c>
      <c r="B51" s="31">
        <v>3</v>
      </c>
      <c r="C51" s="31" t="s">
        <v>1</v>
      </c>
      <c r="D51" s="152">
        <v>3</v>
      </c>
      <c r="E51" s="132" t="s">
        <v>1</v>
      </c>
      <c r="F51" s="132" t="s">
        <v>1</v>
      </c>
      <c r="G51" s="76" t="s">
        <v>1</v>
      </c>
      <c r="H51" s="76">
        <f>D51</f>
        <v>3</v>
      </c>
      <c r="I51" s="133"/>
      <c r="J51" s="133"/>
      <c r="K51" s="133"/>
      <c r="L51" s="134"/>
      <c r="M51" s="134"/>
    </row>
    <row r="52" spans="1:13" ht="12.75" customHeight="1">
      <c r="A52" s="63" t="s">
        <v>27</v>
      </c>
      <c r="B52" s="141">
        <v>1</v>
      </c>
      <c r="C52" s="141">
        <v>1</v>
      </c>
      <c r="D52" s="31">
        <v>0</v>
      </c>
      <c r="E52" s="31" t="s">
        <v>1</v>
      </c>
      <c r="F52" s="141">
        <v>0</v>
      </c>
      <c r="G52" s="76" t="s">
        <v>1</v>
      </c>
      <c r="H52" s="76">
        <f>-C52</f>
        <v>-1</v>
      </c>
      <c r="I52" s="31"/>
      <c r="J52" s="31"/>
      <c r="K52" s="31"/>
      <c r="L52" s="134"/>
      <c r="M52" s="134"/>
    </row>
    <row r="53" spans="1:13" ht="12.75" customHeight="1">
      <c r="A53" s="63" t="s">
        <v>28</v>
      </c>
      <c r="B53" s="141" t="s">
        <v>1</v>
      </c>
      <c r="C53" s="141" t="s">
        <v>1</v>
      </c>
      <c r="D53" s="152">
        <v>0</v>
      </c>
      <c r="E53" s="133" t="s">
        <v>1</v>
      </c>
      <c r="F53" s="141">
        <v>0</v>
      </c>
      <c r="G53" s="76" t="s">
        <v>1</v>
      </c>
      <c r="H53" s="76" t="s">
        <v>1</v>
      </c>
      <c r="I53" s="133"/>
      <c r="J53" s="133"/>
      <c r="K53" s="133"/>
      <c r="L53" s="134"/>
      <c r="M53" s="134"/>
    </row>
    <row r="54" spans="1:13" ht="12.75" customHeight="1">
      <c r="A54" s="63" t="s">
        <v>29</v>
      </c>
      <c r="B54" s="141" t="s">
        <v>1</v>
      </c>
      <c r="C54" s="141" t="s">
        <v>1</v>
      </c>
      <c r="D54" s="152">
        <v>0</v>
      </c>
      <c r="E54" s="133" t="s">
        <v>1</v>
      </c>
      <c r="F54" s="141">
        <v>0</v>
      </c>
      <c r="G54" s="76" t="s">
        <v>1</v>
      </c>
      <c r="H54" s="76" t="s">
        <v>1</v>
      </c>
      <c r="I54" s="133"/>
      <c r="J54" s="133"/>
      <c r="K54" s="133"/>
      <c r="L54" s="134"/>
      <c r="M54" s="134"/>
    </row>
    <row r="55" spans="1:13" ht="12.75" customHeight="1">
      <c r="A55" s="63" t="s">
        <v>30</v>
      </c>
      <c r="B55" s="141">
        <v>5</v>
      </c>
      <c r="C55" s="141" t="s">
        <v>1</v>
      </c>
      <c r="D55" s="132" t="s">
        <v>1</v>
      </c>
      <c r="E55" s="132" t="s">
        <v>1</v>
      </c>
      <c r="F55" s="132" t="s">
        <v>1</v>
      </c>
      <c r="G55" s="76" t="s">
        <v>1</v>
      </c>
      <c r="H55" s="76" t="s">
        <v>1</v>
      </c>
      <c r="I55" s="133"/>
      <c r="J55" s="133"/>
      <c r="K55" s="133"/>
      <c r="L55" s="134"/>
      <c r="M55" s="134"/>
    </row>
    <row r="56" spans="1:13" ht="12.75" customHeight="1">
      <c r="A56" s="63" t="s">
        <v>70</v>
      </c>
      <c r="B56" s="31" t="s">
        <v>1</v>
      </c>
      <c r="C56" s="31" t="s">
        <v>1</v>
      </c>
      <c r="D56" s="133" t="s">
        <v>1</v>
      </c>
      <c r="E56" s="133" t="s">
        <v>1</v>
      </c>
      <c r="F56" s="133" t="s">
        <v>1</v>
      </c>
      <c r="G56" s="76" t="s">
        <v>1</v>
      </c>
      <c r="H56" s="76" t="s">
        <v>1</v>
      </c>
      <c r="I56" s="133"/>
      <c r="J56" s="133"/>
      <c r="K56" s="133"/>
      <c r="L56" s="134"/>
      <c r="M56" s="134"/>
    </row>
    <row r="57" spans="1:13" ht="12.75" customHeight="1">
      <c r="A57" s="63" t="s">
        <v>71</v>
      </c>
      <c r="B57" s="31">
        <v>5</v>
      </c>
      <c r="C57" s="31" t="s">
        <v>1</v>
      </c>
      <c r="D57" s="132" t="s">
        <v>1</v>
      </c>
      <c r="E57" s="132" t="s">
        <v>1</v>
      </c>
      <c r="F57" s="132" t="s">
        <v>1</v>
      </c>
      <c r="G57" s="76" t="s">
        <v>1</v>
      </c>
      <c r="H57" s="76" t="s">
        <v>1</v>
      </c>
      <c r="I57" s="132"/>
      <c r="J57" s="132"/>
      <c r="K57" s="132"/>
      <c r="L57" s="134"/>
      <c r="M57" s="134"/>
    </row>
    <row r="58" spans="1:13" ht="12.75" customHeight="1">
      <c r="A58" s="63" t="s">
        <v>72</v>
      </c>
      <c r="B58" s="31" t="s">
        <v>1</v>
      </c>
      <c r="C58" s="31" t="s">
        <v>1</v>
      </c>
      <c r="D58" s="133" t="s">
        <v>1</v>
      </c>
      <c r="E58" s="133" t="s">
        <v>1</v>
      </c>
      <c r="F58" s="133" t="s">
        <v>1</v>
      </c>
      <c r="G58" s="76" t="s">
        <v>1</v>
      </c>
      <c r="H58" s="76" t="s">
        <v>1</v>
      </c>
      <c r="I58" s="133"/>
      <c r="J58" s="133"/>
      <c r="K58" s="133"/>
      <c r="L58" s="134"/>
      <c r="M58" s="13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112</v>
      </c>
      <c r="D3" s="54" t="s">
        <v>111</v>
      </c>
      <c r="E3" s="54">
        <v>40940</v>
      </c>
      <c r="F3" s="54">
        <v>40969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1001.2439</v>
      </c>
      <c r="D4" s="17">
        <v>1393.6363</v>
      </c>
      <c r="E4" s="17">
        <v>562.5372</v>
      </c>
      <c r="F4" s="17">
        <v>595.9276</v>
      </c>
      <c r="G4" s="76">
        <f>F4-E4</f>
        <v>33.3904</v>
      </c>
      <c r="H4" s="76">
        <f>+D4-C4</f>
        <v>392.39239999999984</v>
      </c>
      <c r="I4" s="12"/>
    </row>
    <row r="5" spans="1:11" ht="12.75" customHeight="1">
      <c r="A5" s="70" t="s">
        <v>45</v>
      </c>
      <c r="B5" s="142">
        <v>5116.773</v>
      </c>
      <c r="C5" s="142">
        <v>894.7994</v>
      </c>
      <c r="D5" s="142">
        <v>1274.0862999999997</v>
      </c>
      <c r="E5" s="142">
        <v>522.5372</v>
      </c>
      <c r="F5" s="142">
        <v>525.8776</v>
      </c>
      <c r="G5" s="76">
        <f>F5-E5</f>
        <v>3.340400000000045</v>
      </c>
      <c r="H5" s="76">
        <f>+D5-C5</f>
        <v>379.2868999999997</v>
      </c>
      <c r="I5" s="12"/>
      <c r="J5" s="144"/>
      <c r="K5" s="144"/>
    </row>
    <row r="6" spans="1:11" ht="12.75" customHeight="1">
      <c r="A6" s="34" t="s">
        <v>26</v>
      </c>
      <c r="B6" s="138">
        <v>322.7308</v>
      </c>
      <c r="C6" s="138">
        <v>70.99</v>
      </c>
      <c r="D6" s="77">
        <v>341.5878</v>
      </c>
      <c r="E6" s="77">
        <v>173.696</v>
      </c>
      <c r="F6" s="77">
        <v>95.2121</v>
      </c>
      <c r="G6" s="76">
        <f>F6-E6</f>
        <v>-78.48389999999999</v>
      </c>
      <c r="H6" s="76">
        <f>+D6-C6</f>
        <v>270.5978</v>
      </c>
      <c r="I6" s="12"/>
      <c r="J6" s="144"/>
      <c r="K6" s="144"/>
    </row>
    <row r="7" spans="1:11" ht="12.75" customHeight="1">
      <c r="A7" s="34" t="s">
        <v>27</v>
      </c>
      <c r="B7" s="138">
        <v>4172.7801</v>
      </c>
      <c r="C7" s="138">
        <v>759.187</v>
      </c>
      <c r="D7" s="138">
        <v>907.5063</v>
      </c>
      <c r="E7" s="138">
        <v>348.8412</v>
      </c>
      <c r="F7" s="138">
        <v>430.6655</v>
      </c>
      <c r="G7" s="76">
        <f>F7-E7</f>
        <v>81.8243</v>
      </c>
      <c r="H7" s="76">
        <f>+D7-C7</f>
        <v>148.3193</v>
      </c>
      <c r="I7" s="12"/>
      <c r="J7" s="144"/>
      <c r="K7" s="144"/>
    </row>
    <row r="8" spans="1:11" ht="12.75" customHeight="1">
      <c r="A8" s="34" t="s">
        <v>28</v>
      </c>
      <c r="B8" s="138">
        <v>581.396</v>
      </c>
      <c r="C8" s="138">
        <v>64.6224</v>
      </c>
      <c r="D8" s="138" t="s">
        <v>1</v>
      </c>
      <c r="E8" s="138" t="s">
        <v>1</v>
      </c>
      <c r="F8" s="138" t="s">
        <v>1</v>
      </c>
      <c r="G8" s="76" t="s">
        <v>1</v>
      </c>
      <c r="H8" s="76">
        <f>-C8</f>
        <v>-64.6224</v>
      </c>
      <c r="I8" s="12"/>
      <c r="J8" s="144"/>
      <c r="K8" s="144"/>
    </row>
    <row r="9" spans="1:11" ht="12.75" customHeight="1">
      <c r="A9" s="34" t="s">
        <v>29</v>
      </c>
      <c r="B9" s="138">
        <v>39.8661</v>
      </c>
      <c r="C9" s="138" t="s">
        <v>1</v>
      </c>
      <c r="D9" s="138" t="s">
        <v>1</v>
      </c>
      <c r="E9" s="138" t="s">
        <v>1</v>
      </c>
      <c r="F9" s="138" t="s">
        <v>1</v>
      </c>
      <c r="G9" s="76" t="s">
        <v>1</v>
      </c>
      <c r="H9" s="76" t="s">
        <v>1</v>
      </c>
      <c r="I9" s="12"/>
      <c r="J9" s="144"/>
      <c r="K9" s="144"/>
    </row>
    <row r="10" spans="1:11" ht="12.75" customHeight="1">
      <c r="A10" s="34" t="s">
        <v>30</v>
      </c>
      <c r="B10" s="138" t="s">
        <v>1</v>
      </c>
      <c r="C10" s="138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44"/>
      <c r="K10" s="144"/>
    </row>
    <row r="11" spans="1:11" ht="12.75" customHeight="1">
      <c r="A11" s="34" t="s">
        <v>70</v>
      </c>
      <c r="B11" s="138" t="s">
        <v>1</v>
      </c>
      <c r="C11" s="138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44"/>
      <c r="K11" s="144"/>
    </row>
    <row r="12" spans="1:11" ht="12.75" customHeight="1">
      <c r="A12" s="34" t="s">
        <v>71</v>
      </c>
      <c r="B12" s="138" t="s">
        <v>1</v>
      </c>
      <c r="C12" s="138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44"/>
      <c r="K12" s="144"/>
    </row>
    <row r="13" spans="1:11" ht="12.75" customHeight="1">
      <c r="A13" s="34" t="s">
        <v>72</v>
      </c>
      <c r="B13" s="138" t="s">
        <v>1</v>
      </c>
      <c r="C13" s="138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44"/>
      <c r="K13" s="144"/>
    </row>
    <row r="14" spans="1:11" ht="12.75" customHeight="1">
      <c r="A14" s="70" t="s">
        <v>16</v>
      </c>
      <c r="B14" s="142">
        <v>905</v>
      </c>
      <c r="C14" s="148">
        <v>78</v>
      </c>
      <c r="D14" s="148">
        <v>40</v>
      </c>
      <c r="E14" s="148">
        <v>40</v>
      </c>
      <c r="F14" s="148" t="s">
        <v>1</v>
      </c>
      <c r="G14" s="76">
        <f>-E14</f>
        <v>-40</v>
      </c>
      <c r="H14" s="76">
        <f>+D14-C14</f>
        <v>-38</v>
      </c>
      <c r="I14" s="12"/>
      <c r="J14" s="144"/>
      <c r="K14" s="144"/>
    </row>
    <row r="15" spans="1:11" ht="12.75" customHeight="1">
      <c r="A15" s="34" t="s">
        <v>26</v>
      </c>
      <c r="B15" s="138">
        <v>126</v>
      </c>
      <c r="C15" s="151" t="s">
        <v>1</v>
      </c>
      <c r="D15" s="138" t="s">
        <v>1</v>
      </c>
      <c r="E15" s="138" t="s">
        <v>1</v>
      </c>
      <c r="F15" s="138" t="s">
        <v>1</v>
      </c>
      <c r="G15" s="76" t="s">
        <v>1</v>
      </c>
      <c r="H15" s="76" t="s">
        <v>1</v>
      </c>
      <c r="I15" s="12"/>
      <c r="J15" s="144"/>
      <c r="K15" s="144"/>
    </row>
    <row r="16" spans="1:11" ht="12.75" customHeight="1">
      <c r="A16" s="34" t="s">
        <v>27</v>
      </c>
      <c r="B16" s="138">
        <v>584.3</v>
      </c>
      <c r="C16" s="151">
        <v>78</v>
      </c>
      <c r="D16" s="138">
        <v>40</v>
      </c>
      <c r="E16" s="138">
        <v>40</v>
      </c>
      <c r="F16" s="138" t="s">
        <v>1</v>
      </c>
      <c r="G16" s="76">
        <f>-E16</f>
        <v>-40</v>
      </c>
      <c r="H16" s="76">
        <f>+D16-C16</f>
        <v>-38</v>
      </c>
      <c r="I16" s="12"/>
      <c r="J16" s="144"/>
      <c r="K16" s="144"/>
    </row>
    <row r="17" spans="1:11" ht="12.75" customHeight="1">
      <c r="A17" s="34" t="s">
        <v>28</v>
      </c>
      <c r="B17" s="138">
        <v>151.05</v>
      </c>
      <c r="C17" s="151" t="s">
        <v>1</v>
      </c>
      <c r="D17" s="138" t="s">
        <v>1</v>
      </c>
      <c r="E17" s="138" t="s">
        <v>1</v>
      </c>
      <c r="F17" s="138" t="s">
        <v>1</v>
      </c>
      <c r="G17" s="76" t="s">
        <v>1</v>
      </c>
      <c r="H17" s="76" t="s">
        <v>1</v>
      </c>
      <c r="I17" s="12"/>
      <c r="J17" s="144"/>
      <c r="K17" s="144"/>
    </row>
    <row r="18" spans="1:11" ht="12.75" customHeight="1">
      <c r="A18" s="34" t="s">
        <v>29</v>
      </c>
      <c r="B18" s="138">
        <v>28.6</v>
      </c>
      <c r="C18" s="151" t="s">
        <v>1</v>
      </c>
      <c r="D18" s="138" t="s">
        <v>1</v>
      </c>
      <c r="E18" s="138" t="s">
        <v>1</v>
      </c>
      <c r="F18" s="138" t="s">
        <v>1</v>
      </c>
      <c r="G18" s="76" t="s">
        <v>1</v>
      </c>
      <c r="H18" s="76" t="s">
        <v>1</v>
      </c>
      <c r="I18" s="12"/>
      <c r="J18" s="144"/>
      <c r="K18" s="144"/>
    </row>
    <row r="19" spans="1:11" ht="12.75" customHeight="1">
      <c r="A19" s="34" t="s">
        <v>30</v>
      </c>
      <c r="B19" s="138">
        <v>15.05</v>
      </c>
      <c r="C19" s="151" t="s">
        <v>1</v>
      </c>
      <c r="D19" s="138" t="s">
        <v>1</v>
      </c>
      <c r="E19" s="138" t="s">
        <v>1</v>
      </c>
      <c r="F19" s="138" t="s">
        <v>1</v>
      </c>
      <c r="G19" s="76" t="s">
        <v>1</v>
      </c>
      <c r="H19" s="76" t="s">
        <v>1</v>
      </c>
      <c r="I19" s="12"/>
      <c r="J19" s="144"/>
      <c r="K19" s="144"/>
    </row>
    <row r="20" spans="1:11" ht="12.75" customHeight="1">
      <c r="A20" s="34" t="s">
        <v>70</v>
      </c>
      <c r="B20" s="138" t="s">
        <v>1</v>
      </c>
      <c r="C20" s="151" t="s">
        <v>1</v>
      </c>
      <c r="D20" s="138" t="s">
        <v>1</v>
      </c>
      <c r="E20" s="138" t="s">
        <v>1</v>
      </c>
      <c r="F20" s="138" t="s">
        <v>1</v>
      </c>
      <c r="G20" s="76" t="s">
        <v>1</v>
      </c>
      <c r="H20" s="76" t="s">
        <v>1</v>
      </c>
      <c r="I20" s="12"/>
      <c r="J20" s="144"/>
      <c r="K20" s="144"/>
    </row>
    <row r="21" spans="1:11" ht="12.75" customHeight="1">
      <c r="A21" s="34" t="s">
        <v>71</v>
      </c>
      <c r="B21" s="138" t="s">
        <v>1</v>
      </c>
      <c r="C21" s="151" t="s">
        <v>1</v>
      </c>
      <c r="D21" s="138" t="s">
        <v>1</v>
      </c>
      <c r="E21" s="138" t="s">
        <v>1</v>
      </c>
      <c r="F21" s="138" t="s">
        <v>1</v>
      </c>
      <c r="G21" s="76" t="s">
        <v>1</v>
      </c>
      <c r="H21" s="76" t="s">
        <v>1</v>
      </c>
      <c r="I21" s="12"/>
      <c r="J21" s="144"/>
      <c r="K21" s="144"/>
    </row>
    <row r="22" spans="1:11" ht="12.75" customHeight="1">
      <c r="A22" s="34" t="s">
        <v>72</v>
      </c>
      <c r="B22" s="138" t="s">
        <v>1</v>
      </c>
      <c r="C22" s="151" t="s">
        <v>1</v>
      </c>
      <c r="D22" s="138" t="s">
        <v>1</v>
      </c>
      <c r="E22" s="138" t="s">
        <v>1</v>
      </c>
      <c r="F22" s="138" t="s">
        <v>1</v>
      </c>
      <c r="G22" s="76" t="s">
        <v>1</v>
      </c>
      <c r="H22" s="76" t="s">
        <v>1</v>
      </c>
      <c r="I22" s="12"/>
      <c r="J22" s="144"/>
      <c r="K22" s="144"/>
    </row>
    <row r="23" spans="1:11" ht="12.75" customHeight="1">
      <c r="A23" s="70" t="s">
        <v>17</v>
      </c>
      <c r="B23" s="148">
        <v>69.1229</v>
      </c>
      <c r="C23" s="148">
        <v>28.4445</v>
      </c>
      <c r="D23" s="148">
        <v>79.55</v>
      </c>
      <c r="E23" s="148" t="s">
        <v>1</v>
      </c>
      <c r="F23" s="148">
        <v>70.05</v>
      </c>
      <c r="G23" s="76">
        <f>F23</f>
        <v>70.05</v>
      </c>
      <c r="H23" s="76">
        <f>+D23-C23</f>
        <v>51.10549999999999</v>
      </c>
      <c r="I23" s="136"/>
      <c r="J23" s="144"/>
      <c r="K23" s="144"/>
    </row>
    <row r="24" spans="1:11" ht="12.75" customHeight="1">
      <c r="A24" s="34" t="s">
        <v>26</v>
      </c>
      <c r="B24" s="138">
        <v>4</v>
      </c>
      <c r="C24" s="151" t="s">
        <v>1</v>
      </c>
      <c r="D24" s="138">
        <v>9.5</v>
      </c>
      <c r="E24" s="138" t="s">
        <v>1</v>
      </c>
      <c r="F24" s="138" t="s">
        <v>1</v>
      </c>
      <c r="G24" s="76" t="s">
        <v>1</v>
      </c>
      <c r="H24" s="76">
        <f>D24</f>
        <v>9.5</v>
      </c>
      <c r="I24" s="136"/>
      <c r="J24" s="144"/>
      <c r="K24" s="144"/>
    </row>
    <row r="25" spans="1:11" ht="12.75" customHeight="1">
      <c r="A25" s="34" t="s">
        <v>27</v>
      </c>
      <c r="B25" s="138">
        <v>28.4445</v>
      </c>
      <c r="C25" s="151">
        <v>28.4445</v>
      </c>
      <c r="D25" s="138">
        <v>23.35</v>
      </c>
      <c r="E25" s="138" t="s">
        <v>1</v>
      </c>
      <c r="F25" s="138">
        <v>23.35</v>
      </c>
      <c r="G25" s="76">
        <f>F25</f>
        <v>23.35</v>
      </c>
      <c r="H25" s="76">
        <f>D25-C25</f>
        <v>-5.0945</v>
      </c>
      <c r="I25" s="136"/>
      <c r="J25" s="144"/>
      <c r="K25" s="144"/>
    </row>
    <row r="26" spans="1:11" ht="12.75" customHeight="1">
      <c r="A26" s="34" t="s">
        <v>28</v>
      </c>
      <c r="B26" s="138" t="s">
        <v>1</v>
      </c>
      <c r="C26" s="151" t="s">
        <v>1</v>
      </c>
      <c r="D26" s="138">
        <v>23.35</v>
      </c>
      <c r="E26" s="138" t="s">
        <v>1</v>
      </c>
      <c r="F26" s="138">
        <v>23.35</v>
      </c>
      <c r="G26" s="76">
        <f>F26</f>
        <v>23.35</v>
      </c>
      <c r="H26" s="76">
        <f>D26</f>
        <v>23.35</v>
      </c>
      <c r="I26" s="136"/>
      <c r="J26" s="144"/>
      <c r="K26" s="144"/>
    </row>
    <row r="27" spans="1:11" ht="12.75" customHeight="1">
      <c r="A27" s="34" t="s">
        <v>29</v>
      </c>
      <c r="B27" s="138" t="s">
        <v>1</v>
      </c>
      <c r="C27" s="151" t="s">
        <v>1</v>
      </c>
      <c r="D27" s="138">
        <v>23.35</v>
      </c>
      <c r="E27" s="138" t="s">
        <v>1</v>
      </c>
      <c r="F27" s="138">
        <v>23.35</v>
      </c>
      <c r="G27" s="76">
        <f>F27</f>
        <v>23.35</v>
      </c>
      <c r="H27" s="76">
        <f>D27</f>
        <v>23.35</v>
      </c>
      <c r="I27" s="136"/>
      <c r="J27" s="144"/>
      <c r="K27" s="144"/>
    </row>
    <row r="28" spans="1:11" ht="12.75" customHeight="1">
      <c r="A28" s="34" t="s">
        <v>30</v>
      </c>
      <c r="B28" s="138">
        <v>18.564</v>
      </c>
      <c r="C28" s="151" t="s">
        <v>1</v>
      </c>
      <c r="D28" s="138" t="s">
        <v>1</v>
      </c>
      <c r="E28" s="138" t="s">
        <v>1</v>
      </c>
      <c r="F28" s="138" t="s">
        <v>1</v>
      </c>
      <c r="G28" s="76" t="s">
        <v>1</v>
      </c>
      <c r="H28" s="76" t="s">
        <v>1</v>
      </c>
      <c r="I28" s="136"/>
      <c r="J28" s="144"/>
      <c r="K28" s="144"/>
    </row>
    <row r="29" spans="1:11" ht="12.75" customHeight="1">
      <c r="A29" s="34" t="s">
        <v>70</v>
      </c>
      <c r="B29" s="138" t="s">
        <v>1</v>
      </c>
      <c r="C29" s="151" t="s">
        <v>1</v>
      </c>
      <c r="D29" s="138" t="s">
        <v>1</v>
      </c>
      <c r="E29" s="138" t="s">
        <v>1</v>
      </c>
      <c r="F29" s="138" t="s">
        <v>1</v>
      </c>
      <c r="G29" s="76" t="s">
        <v>1</v>
      </c>
      <c r="H29" s="76" t="s">
        <v>1</v>
      </c>
      <c r="I29" s="136"/>
      <c r="J29" s="144"/>
      <c r="K29" s="144"/>
    </row>
    <row r="30" spans="1:11" ht="12.75" customHeight="1">
      <c r="A30" s="34" t="s">
        <v>71</v>
      </c>
      <c r="B30" s="138">
        <v>18.1144</v>
      </c>
      <c r="C30" s="151" t="s">
        <v>1</v>
      </c>
      <c r="D30" s="138" t="s">
        <v>1</v>
      </c>
      <c r="E30" s="138" t="s">
        <v>1</v>
      </c>
      <c r="F30" s="138" t="s">
        <v>1</v>
      </c>
      <c r="G30" s="76" t="s">
        <v>1</v>
      </c>
      <c r="H30" s="76" t="s">
        <v>1</v>
      </c>
      <c r="I30" s="136"/>
      <c r="J30" s="144"/>
      <c r="K30" s="144"/>
    </row>
    <row r="31" spans="1:11" ht="12.75" customHeight="1">
      <c r="A31" s="34" t="s">
        <v>72</v>
      </c>
      <c r="B31" s="138" t="s">
        <v>1</v>
      </c>
      <c r="C31" s="151" t="s">
        <v>1</v>
      </c>
      <c r="D31" s="138" t="s">
        <v>1</v>
      </c>
      <c r="E31" s="138" t="s">
        <v>1</v>
      </c>
      <c r="F31" s="138" t="s">
        <v>1</v>
      </c>
      <c r="G31" s="76" t="s">
        <v>1</v>
      </c>
      <c r="H31" s="76" t="s">
        <v>1</v>
      </c>
      <c r="I31" s="136"/>
      <c r="J31" s="144"/>
      <c r="K31" s="144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40575</v>
      </c>
      <c r="D35" s="54">
        <v>40603</v>
      </c>
      <c r="E35" s="54" t="s">
        <v>109</v>
      </c>
      <c r="F35" s="54">
        <v>40940</v>
      </c>
      <c r="G35" s="54">
        <v>40969</v>
      </c>
      <c r="H35" s="59" t="s">
        <v>2</v>
      </c>
      <c r="I35" s="59" t="s">
        <v>46</v>
      </c>
    </row>
    <row r="36" spans="1:12" ht="12.75" customHeight="1">
      <c r="A36" s="43" t="s">
        <v>103</v>
      </c>
      <c r="B36" s="17">
        <v>34065.042</v>
      </c>
      <c r="C36" s="17">
        <v>33757.525</v>
      </c>
      <c r="D36" s="17">
        <v>34201.827</v>
      </c>
      <c r="E36" s="17">
        <v>38675.282</v>
      </c>
      <c r="F36" s="17">
        <v>40008.706</v>
      </c>
      <c r="G36" s="17">
        <v>42242.056</v>
      </c>
      <c r="H36" s="16">
        <f>G36/F36-1</f>
        <v>0.055821600428666684</v>
      </c>
      <c r="I36" s="16">
        <f>G36/E36-1</f>
        <v>0.09222360679878161</v>
      </c>
      <c r="J36" s="12"/>
      <c r="K36" s="81"/>
      <c r="L36" s="81"/>
    </row>
    <row r="37" spans="1:12" ht="12.75" customHeight="1">
      <c r="A37" s="63" t="s">
        <v>57</v>
      </c>
      <c r="B37" s="33">
        <v>16331.38</v>
      </c>
      <c r="C37" s="33">
        <v>14898.233</v>
      </c>
      <c r="D37" s="33">
        <v>15227.481</v>
      </c>
      <c r="E37" s="33">
        <v>16882.454</v>
      </c>
      <c r="F37" s="33">
        <v>17477.853</v>
      </c>
      <c r="G37" s="33">
        <v>18318.668</v>
      </c>
      <c r="H37" s="16">
        <f aca="true" t="shared" si="0" ref="H37:H50">G37/F37-1</f>
        <v>0.0481074534726893</v>
      </c>
      <c r="I37" s="16">
        <f aca="true" t="shared" si="1" ref="I37:I50">G37/E37-1</f>
        <v>0.08507140016492865</v>
      </c>
      <c r="J37" s="12"/>
      <c r="K37" s="81"/>
      <c r="L37" s="81"/>
    </row>
    <row r="38" spans="1:12" ht="12.75" customHeight="1">
      <c r="A38" s="63" t="s">
        <v>58</v>
      </c>
      <c r="B38" s="33">
        <v>11233.951</v>
      </c>
      <c r="C38" s="33">
        <v>11984.066</v>
      </c>
      <c r="D38" s="33">
        <v>12212.79</v>
      </c>
      <c r="E38" s="33">
        <v>15214.801</v>
      </c>
      <c r="F38" s="33">
        <v>15968.832</v>
      </c>
      <c r="G38" s="33">
        <v>16354.819</v>
      </c>
      <c r="H38" s="16">
        <f t="shared" si="0"/>
        <v>0.02417127314007672</v>
      </c>
      <c r="I38" s="16">
        <f t="shared" si="1"/>
        <v>0.07492822285352263</v>
      </c>
      <c r="J38" s="12"/>
      <c r="K38" s="12"/>
      <c r="L38" s="81"/>
    </row>
    <row r="39" spans="1:12" ht="12.75" customHeight="1">
      <c r="A39" s="63" t="s">
        <v>59</v>
      </c>
      <c r="B39" s="33">
        <v>4695.701</v>
      </c>
      <c r="C39" s="33">
        <v>4760.065</v>
      </c>
      <c r="D39" s="33">
        <v>4773.148</v>
      </c>
      <c r="E39" s="33">
        <v>4763.601</v>
      </c>
      <c r="F39" s="33">
        <v>4682.459</v>
      </c>
      <c r="G39" s="33">
        <v>5578.304</v>
      </c>
      <c r="H39" s="16">
        <f t="shared" si="0"/>
        <v>0.191319347377094</v>
      </c>
      <c r="I39" s="16">
        <f t="shared" si="1"/>
        <v>0.1710267085761381</v>
      </c>
      <c r="J39" s="12"/>
      <c r="K39" s="81"/>
      <c r="L39" s="81"/>
    </row>
    <row r="40" spans="1:13" ht="12.75" customHeight="1">
      <c r="A40" s="63" t="s">
        <v>60</v>
      </c>
      <c r="B40" s="33">
        <v>1804.01</v>
      </c>
      <c r="C40" s="33">
        <v>2115.161</v>
      </c>
      <c r="D40" s="33">
        <v>1988.408</v>
      </c>
      <c r="E40" s="33">
        <v>1814.426</v>
      </c>
      <c r="F40" s="33">
        <v>1879.562</v>
      </c>
      <c r="G40" s="33">
        <v>1990.265</v>
      </c>
      <c r="H40" s="16">
        <f t="shared" si="0"/>
        <v>0.0588982965180187</v>
      </c>
      <c r="I40" s="16">
        <f t="shared" si="1"/>
        <v>0.09691164037552391</v>
      </c>
      <c r="J40" s="12"/>
      <c r="K40" s="12"/>
      <c r="L40" s="81"/>
      <c r="M40" s="12"/>
    </row>
    <row r="41" spans="1:13" ht="12.75" customHeight="1">
      <c r="A41" s="64" t="s">
        <v>64</v>
      </c>
      <c r="B41" s="45">
        <v>16330.158</v>
      </c>
      <c r="C41" s="17">
        <v>16062.761</v>
      </c>
      <c r="D41" s="17">
        <v>16210.59</v>
      </c>
      <c r="E41" s="17">
        <v>19298.968</v>
      </c>
      <c r="F41" s="17">
        <v>19904.901</v>
      </c>
      <c r="G41" s="17">
        <v>20707.236</v>
      </c>
      <c r="H41" s="16">
        <f t="shared" si="0"/>
        <v>0.04030841449550526</v>
      </c>
      <c r="I41" s="16">
        <f t="shared" si="1"/>
        <v>0.07297115576335478</v>
      </c>
      <c r="J41" s="12"/>
      <c r="K41" s="12"/>
      <c r="L41" s="81"/>
      <c r="M41" s="12"/>
    </row>
    <row r="42" spans="1:13" ht="12.75" customHeight="1">
      <c r="A42" s="63" t="s">
        <v>57</v>
      </c>
      <c r="B42" s="33">
        <v>7325.222</v>
      </c>
      <c r="C42" s="33">
        <v>6812.387</v>
      </c>
      <c r="D42" s="33">
        <v>6826.484</v>
      </c>
      <c r="E42" s="33">
        <v>7373.288</v>
      </c>
      <c r="F42" s="33">
        <v>7933.73</v>
      </c>
      <c r="G42" s="33">
        <v>8377.133</v>
      </c>
      <c r="H42" s="16">
        <f t="shared" si="0"/>
        <v>0.05588834003677978</v>
      </c>
      <c r="I42" s="16">
        <f t="shared" si="1"/>
        <v>0.13614618064559525</v>
      </c>
      <c r="J42" s="12"/>
      <c r="K42" s="12"/>
      <c r="L42" s="81"/>
      <c r="M42" s="12"/>
    </row>
    <row r="43" spans="1:13" ht="12.75" customHeight="1">
      <c r="A43" s="63" t="s">
        <v>58</v>
      </c>
      <c r="B43" s="33">
        <v>4848.221</v>
      </c>
      <c r="C43" s="33">
        <v>5108.365</v>
      </c>
      <c r="D43" s="33">
        <v>5207.277</v>
      </c>
      <c r="E43" s="33">
        <v>7404.83</v>
      </c>
      <c r="F43" s="33">
        <v>7728.663</v>
      </c>
      <c r="G43" s="33">
        <v>7998.448</v>
      </c>
      <c r="H43" s="16">
        <f t="shared" si="0"/>
        <v>0.034907072542818884</v>
      </c>
      <c r="I43" s="16">
        <f t="shared" si="1"/>
        <v>0.08016632387239153</v>
      </c>
      <c r="J43" s="12"/>
      <c r="K43" s="12"/>
      <c r="L43" s="81"/>
      <c r="M43" s="12"/>
    </row>
    <row r="44" spans="1:13" ht="12.75" customHeight="1">
      <c r="A44" s="63" t="s">
        <v>59</v>
      </c>
      <c r="B44" s="33">
        <v>3943.059</v>
      </c>
      <c r="C44" s="33">
        <v>3875.01</v>
      </c>
      <c r="D44" s="33">
        <v>3969.398</v>
      </c>
      <c r="E44" s="33">
        <v>4349.468</v>
      </c>
      <c r="F44" s="33">
        <v>4066.473</v>
      </c>
      <c r="G44" s="33">
        <v>4140.473</v>
      </c>
      <c r="H44" s="16">
        <f t="shared" si="0"/>
        <v>0.01819758793431059</v>
      </c>
      <c r="I44" s="16">
        <f t="shared" si="1"/>
        <v>-0.04805070413209156</v>
      </c>
      <c r="J44" s="12"/>
      <c r="K44" s="12"/>
      <c r="L44" s="81"/>
      <c r="M44" s="12"/>
    </row>
    <row r="45" spans="1:12" ht="12.75" customHeight="1">
      <c r="A45" s="63" t="s">
        <v>60</v>
      </c>
      <c r="B45" s="33">
        <v>213.656</v>
      </c>
      <c r="C45" s="33">
        <v>266.999</v>
      </c>
      <c r="D45" s="33">
        <v>207.431</v>
      </c>
      <c r="E45" s="33">
        <v>171.382</v>
      </c>
      <c r="F45" s="33">
        <v>176.035</v>
      </c>
      <c r="G45" s="33">
        <v>191.182</v>
      </c>
      <c r="H45" s="16">
        <f t="shared" si="0"/>
        <v>0.08604538870111056</v>
      </c>
      <c r="I45" s="16">
        <f t="shared" si="1"/>
        <v>0.11553138602653701</v>
      </c>
      <c r="J45" s="12"/>
      <c r="K45" s="12"/>
      <c r="L45" s="81"/>
    </row>
    <row r="46" spans="1:12" ht="12.75" customHeight="1">
      <c r="A46" s="64" t="s">
        <v>65</v>
      </c>
      <c r="B46" s="45">
        <v>17734.884000000002</v>
      </c>
      <c r="C46" s="45">
        <v>17694.764000000003</v>
      </c>
      <c r="D46" s="45">
        <f aca="true" t="shared" si="2" ref="D46:G50">+D36-D41</f>
        <v>17991.236999999997</v>
      </c>
      <c r="E46" s="45">
        <f t="shared" si="2"/>
        <v>19376.314</v>
      </c>
      <c r="F46" s="45">
        <v>20103.804999999997</v>
      </c>
      <c r="G46" s="45">
        <f t="shared" si="2"/>
        <v>21534.819999999996</v>
      </c>
      <c r="H46" s="16">
        <f t="shared" si="0"/>
        <v>0.07118130125118105</v>
      </c>
      <c r="I46" s="16">
        <f t="shared" si="1"/>
        <v>0.1113992062680238</v>
      </c>
      <c r="J46" s="81"/>
      <c r="K46" s="12"/>
      <c r="L46" s="12"/>
    </row>
    <row r="47" spans="1:12" ht="12.75" customHeight="1">
      <c r="A47" s="63" t="s">
        <v>57</v>
      </c>
      <c r="B47" s="33">
        <v>9006.158</v>
      </c>
      <c r="C47" s="33">
        <v>8085.8460000000005</v>
      </c>
      <c r="D47" s="33">
        <f t="shared" si="2"/>
        <v>8400.997</v>
      </c>
      <c r="E47" s="33">
        <f t="shared" si="2"/>
        <v>9509.166000000001</v>
      </c>
      <c r="F47" s="33">
        <v>9544.123</v>
      </c>
      <c r="G47" s="33">
        <f t="shared" si="2"/>
        <v>9941.535000000002</v>
      </c>
      <c r="H47" s="16">
        <f t="shared" si="0"/>
        <v>0.041639446599755825</v>
      </c>
      <c r="I47" s="16">
        <f t="shared" si="1"/>
        <v>0.04546865624177765</v>
      </c>
      <c r="J47" s="81"/>
      <c r="K47" s="12"/>
      <c r="L47" s="12"/>
    </row>
    <row r="48" spans="1:12" ht="12.75" customHeight="1">
      <c r="A48" s="63" t="s">
        <v>58</v>
      </c>
      <c r="B48" s="33">
        <v>6385.73</v>
      </c>
      <c r="C48" s="33">
        <v>6875.701000000001</v>
      </c>
      <c r="D48" s="33">
        <f t="shared" si="2"/>
        <v>7005.513000000001</v>
      </c>
      <c r="E48" s="33">
        <f t="shared" si="2"/>
        <v>7809.971</v>
      </c>
      <c r="F48" s="33">
        <v>8240.169000000002</v>
      </c>
      <c r="G48" s="33">
        <f t="shared" si="2"/>
        <v>8356.371</v>
      </c>
      <c r="H48" s="16">
        <f t="shared" si="0"/>
        <v>0.01410189524025518</v>
      </c>
      <c r="I48" s="16">
        <f t="shared" si="1"/>
        <v>0.06996184748957446</v>
      </c>
      <c r="J48" s="81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v>885.0549999999994</v>
      </c>
      <c r="D49" s="33">
        <f t="shared" si="2"/>
        <v>803.75</v>
      </c>
      <c r="E49" s="33">
        <f t="shared" si="2"/>
        <v>414.1329999999998</v>
      </c>
      <c r="F49" s="33">
        <v>615.9859999999999</v>
      </c>
      <c r="G49" s="33">
        <f t="shared" si="2"/>
        <v>1437.8310000000001</v>
      </c>
      <c r="H49" s="16">
        <f t="shared" si="0"/>
        <v>1.3341942836363172</v>
      </c>
      <c r="I49" s="16">
        <f t="shared" si="1"/>
        <v>2.4719063682440203</v>
      </c>
      <c r="J49" s="81"/>
      <c r="K49" s="12"/>
      <c r="L49" s="12"/>
    </row>
    <row r="50" spans="1:11" ht="12.75" customHeight="1">
      <c r="A50" s="63" t="s">
        <v>60</v>
      </c>
      <c r="B50" s="33">
        <v>1590.354</v>
      </c>
      <c r="C50" s="33">
        <v>1848.162</v>
      </c>
      <c r="D50" s="33">
        <f t="shared" si="2"/>
        <v>1780.9769999999999</v>
      </c>
      <c r="E50" s="33">
        <f t="shared" si="2"/>
        <v>1643.0439999999999</v>
      </c>
      <c r="F50" s="33">
        <v>1703.5269999999998</v>
      </c>
      <c r="G50" s="33">
        <f t="shared" si="2"/>
        <v>1799.083</v>
      </c>
      <c r="H50" s="16">
        <f t="shared" si="0"/>
        <v>0.05609303521458742</v>
      </c>
      <c r="I50" s="16">
        <f t="shared" si="1"/>
        <v>0.09496945912586652</v>
      </c>
      <c r="J50" s="81"/>
      <c r="K50" s="81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40575</v>
      </c>
      <c r="D56" s="54">
        <v>40603</v>
      </c>
      <c r="E56" s="54" t="s">
        <v>109</v>
      </c>
      <c r="F56" s="54">
        <v>40940</v>
      </c>
      <c r="G56" s="54">
        <v>40969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26854.82</v>
      </c>
      <c r="D57" s="17">
        <v>26749.221</v>
      </c>
      <c r="E57" s="17">
        <v>31217.212</v>
      </c>
      <c r="F57" s="17">
        <v>31494.598</v>
      </c>
      <c r="G57" s="17">
        <v>32714.71</v>
      </c>
      <c r="H57" s="16">
        <f>G57/F57-1</f>
        <v>0.03874035794963948</v>
      </c>
      <c r="I57" s="16">
        <f>G57/E57-1</f>
        <v>0.04797026717184094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16964.482</v>
      </c>
      <c r="D58" s="33">
        <v>17069.826</v>
      </c>
      <c r="E58" s="33">
        <v>19864.556</v>
      </c>
      <c r="F58" s="33">
        <v>20147.49</v>
      </c>
      <c r="G58" s="33">
        <v>20815.808</v>
      </c>
      <c r="H58" s="16">
        <f aca="true" t="shared" si="3" ref="H58:H67">G58/F58-1</f>
        <v>0.03317127840738476</v>
      </c>
      <c r="I58" s="16">
        <f aca="true" t="shared" si="4" ref="I58:I67">G58/E58-1</f>
        <v>0.04788689966189019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9465.202</v>
      </c>
      <c r="D59" s="33">
        <v>9636.975</v>
      </c>
      <c r="E59" s="33">
        <v>11314.636</v>
      </c>
      <c r="F59" s="33">
        <v>11311.931</v>
      </c>
      <c r="G59" s="33">
        <v>11862.865</v>
      </c>
      <c r="H59" s="16">
        <f t="shared" si="3"/>
        <v>0.0487037977866025</v>
      </c>
      <c r="I59" s="16">
        <f t="shared" si="4"/>
        <v>0.048453083245453055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425.135</v>
      </c>
      <c r="D60" s="33">
        <v>42.413000000000004</v>
      </c>
      <c r="E60" s="33">
        <v>38.021</v>
      </c>
      <c r="F60" s="33">
        <v>35.179</v>
      </c>
      <c r="G60" s="33">
        <v>36.041000000000004</v>
      </c>
      <c r="H60" s="16">
        <f>G60/F60-1</f>
        <v>0.024503254782682893</v>
      </c>
      <c r="I60" s="16">
        <f t="shared" si="4"/>
        <v>-0.05207648404828902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11891.294</v>
      </c>
      <c r="D61" s="17">
        <v>12269.241</v>
      </c>
      <c r="E61" s="17">
        <v>13969.178</v>
      </c>
      <c r="F61" s="17">
        <v>13867.996</v>
      </c>
      <c r="G61" s="17">
        <v>14392.794</v>
      </c>
      <c r="H61" s="16">
        <f>G61/F61-1</f>
        <v>0.037842381840894834</v>
      </c>
      <c r="I61" s="16">
        <f t="shared" si="4"/>
        <v>0.0303250484745774</v>
      </c>
      <c r="J61" s="82"/>
      <c r="K61" s="82"/>
      <c r="L61" s="9"/>
      <c r="M61" s="9"/>
      <c r="N61" s="97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7260.866</v>
      </c>
      <c r="D62" s="33">
        <v>7483.909000000001</v>
      </c>
      <c r="E62" s="33">
        <v>7978.225</v>
      </c>
      <c r="F62" s="33">
        <v>7836.213</v>
      </c>
      <c r="G62" s="33">
        <v>8151.024</v>
      </c>
      <c r="H62" s="16">
        <f>G62/F62-1</f>
        <v>0.04017386969956038</v>
      </c>
      <c r="I62" s="16">
        <f t="shared" si="4"/>
        <v>0.02165882762143201</v>
      </c>
      <c r="J62" s="82"/>
      <c r="K62" s="82"/>
      <c r="L62" s="9"/>
      <c r="M62" s="9"/>
      <c r="N62" s="97"/>
      <c r="O62" s="9"/>
      <c r="P62" s="9"/>
    </row>
    <row r="63" spans="1:16" ht="12.75" customHeight="1">
      <c r="A63" s="63" t="s">
        <v>62</v>
      </c>
      <c r="B63" s="33">
        <v>4458.025</v>
      </c>
      <c r="C63" s="33">
        <v>4627.832</v>
      </c>
      <c r="D63" s="33">
        <v>4782.415</v>
      </c>
      <c r="E63" s="33">
        <v>5988.087</v>
      </c>
      <c r="F63" s="33">
        <v>6028.99</v>
      </c>
      <c r="G63" s="33">
        <v>6238.58</v>
      </c>
      <c r="H63" s="16">
        <f>G63/F63-1</f>
        <v>0.034763700055896685</v>
      </c>
      <c r="I63" s="16">
        <f t="shared" si="4"/>
        <v>0.0418318905520243</v>
      </c>
      <c r="J63" s="82"/>
      <c r="K63" s="82"/>
      <c r="L63" s="9"/>
      <c r="M63" s="9"/>
      <c r="N63" s="97"/>
      <c r="O63" s="9"/>
      <c r="P63" s="9"/>
    </row>
    <row r="64" spans="1:16" ht="12.75" customHeight="1">
      <c r="A64" s="63" t="s">
        <v>63</v>
      </c>
      <c r="B64" s="33">
        <v>3.23</v>
      </c>
      <c r="C64" s="33">
        <v>2.594</v>
      </c>
      <c r="D64" s="33">
        <v>2.915</v>
      </c>
      <c r="E64" s="33">
        <v>2.867</v>
      </c>
      <c r="F64" s="33">
        <v>2.796</v>
      </c>
      <c r="G64" s="33">
        <v>3.189</v>
      </c>
      <c r="H64" s="16">
        <f>G64/F64-1</f>
        <v>0.1405579399141632</v>
      </c>
      <c r="I64" s="16">
        <f t="shared" si="4"/>
        <v>0.11231252179979068</v>
      </c>
      <c r="J64" s="82"/>
      <c r="K64" s="82"/>
      <c r="L64" s="9"/>
      <c r="M64" s="9"/>
      <c r="N64" s="97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v>14963.526</v>
      </c>
      <c r="D65" s="17">
        <f aca="true" t="shared" si="5" ref="D65:G68">+D57-D61</f>
        <v>14479.980000000001</v>
      </c>
      <c r="E65" s="17">
        <f t="shared" si="5"/>
        <v>17248.034</v>
      </c>
      <c r="F65" s="17">
        <v>17626.602000000003</v>
      </c>
      <c r="G65" s="17">
        <f t="shared" si="5"/>
        <v>18321.915999999997</v>
      </c>
      <c r="H65" s="16">
        <f t="shared" si="3"/>
        <v>0.039446854249048924</v>
      </c>
      <c r="I65" s="16">
        <f t="shared" si="4"/>
        <v>0.06226112494908098</v>
      </c>
      <c r="J65" s="82"/>
      <c r="K65" s="82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9703.616</v>
      </c>
      <c r="D66" s="33">
        <f t="shared" si="5"/>
        <v>9585.917000000001</v>
      </c>
      <c r="E66" s="33">
        <f t="shared" si="5"/>
        <v>11886.331</v>
      </c>
      <c r="F66" s="33">
        <v>12311.277000000002</v>
      </c>
      <c r="G66" s="33">
        <f t="shared" si="5"/>
        <v>12664.784</v>
      </c>
      <c r="H66" s="16">
        <f t="shared" si="3"/>
        <v>0.028714080594563596</v>
      </c>
      <c r="I66" s="16">
        <f t="shared" si="4"/>
        <v>0.06549144559410291</v>
      </c>
      <c r="J66" s="82"/>
      <c r="K66" s="82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4837.369999999999</v>
      </c>
      <c r="D67" s="33">
        <f t="shared" si="5"/>
        <v>4854.56</v>
      </c>
      <c r="E67" s="33">
        <f t="shared" si="5"/>
        <v>5326.549</v>
      </c>
      <c r="F67" s="33">
        <v>5282.941000000001</v>
      </c>
      <c r="G67" s="33">
        <f t="shared" si="5"/>
        <v>5624.285</v>
      </c>
      <c r="H67" s="16">
        <f t="shared" si="3"/>
        <v>0.06461249519917023</v>
      </c>
      <c r="I67" s="16">
        <f t="shared" si="4"/>
        <v>0.05589660397379248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422.541</v>
      </c>
      <c r="D68" s="33">
        <f t="shared" si="5"/>
        <v>39.498000000000005</v>
      </c>
      <c r="E68" s="33">
        <f t="shared" si="5"/>
        <v>35.154</v>
      </c>
      <c r="F68" s="33">
        <v>32.383</v>
      </c>
      <c r="G68" s="33">
        <f t="shared" si="5"/>
        <v>32.852000000000004</v>
      </c>
      <c r="H68" s="16">
        <f>G68/F68-1</f>
        <v>0.014482907698483816</v>
      </c>
      <c r="I68" s="16">
        <f>G68/E68-1</f>
        <v>-0.0654833020424418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5"/>
      <c r="I69" s="86"/>
      <c r="J69"/>
      <c r="K69" s="9"/>
      <c r="L69" s="97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2012-04-09T09:41:00Z</cp:lastPrinted>
  <dcterms:created xsi:type="dcterms:W3CDTF">2008-11-05T07:26:31Z</dcterms:created>
  <dcterms:modified xsi:type="dcterms:W3CDTF">2012-06-18T10:10:06Z</dcterms:modified>
  <cp:category/>
  <cp:version/>
  <cp:contentType/>
  <cp:contentStatus/>
</cp:coreProperties>
</file>