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30" activeTab="0"/>
  </bookViews>
  <sheets>
    <sheet name="TITLE" sheetId="1" r:id="rId1"/>
    <sheet name="R0101" sheetId="2" r:id="rId2"/>
    <sheet name="R0102" sheetId="3" r:id="rId3"/>
    <sheet name="R0103" sheetId="4" r:id="rId4"/>
    <sheet name="R0201" sheetId="5" r:id="rId5"/>
    <sheet name="R0301" sheetId="6" r:id="rId6"/>
    <sheet name="R0302" sheetId="7" r:id="rId7"/>
    <sheet name="R0303" sheetId="8" r:id="rId8"/>
    <sheet name="R0304" sheetId="9" r:id="rId9"/>
    <sheet name="R0305" sheetId="10" r:id="rId10"/>
    <sheet name="R0306" sheetId="11" r:id="rId11"/>
    <sheet name="R0401" sheetId="12" r:id="rId12"/>
    <sheet name="R0501" sheetId="13" r:id="rId13"/>
    <sheet name="R0502" sheetId="14" r:id="rId14"/>
    <sheet name="R0503" sheetId="15" r:id="rId15"/>
    <sheet name="R0601" sheetId="16" r:id="rId16"/>
    <sheet name="R0602" sheetId="17" r:id="rId17"/>
    <sheet name="R0603" sheetId="18" r:id="rId18"/>
    <sheet name="R0604" sheetId="19" r:id="rId19"/>
    <sheet name="R0605" sheetId="20" r:id="rId20"/>
    <sheet name="R0701" sheetId="21" r:id="rId21"/>
    <sheet name="R0702" sheetId="22" r:id="rId22"/>
    <sheet name="R0703" sheetId="23" r:id="rId23"/>
    <sheet name="R0704" sheetId="24" r:id="rId24"/>
    <sheet name="R0705" sheetId="25" r:id="rId25"/>
    <sheet name="R0706" sheetId="26" r:id="rId26"/>
    <sheet name="R0707" sheetId="27" r:id="rId27"/>
    <sheet name="R0708" sheetId="28" r:id="rId28"/>
    <sheet name="R0709" sheetId="29" r:id="rId29"/>
    <sheet name="R0710" sheetId="30" r:id="rId30"/>
    <sheet name="R0801" sheetId="31" r:id="rId31"/>
    <sheet name="ERROR" sheetId="32" r:id="rId32"/>
  </sheets>
  <definedNames/>
  <calcPr fullCalcOnLoad="1"/>
</workbook>
</file>

<file path=xl/sharedStrings.xml><?xml version="1.0" encoding="utf-8"?>
<sst xmlns="http://schemas.openxmlformats.org/spreadsheetml/2006/main" count="962" uniqueCount="470">
  <si>
    <t>№</t>
  </si>
  <si>
    <t>Наименование статьи</t>
  </si>
  <si>
    <t>Расчетные счета</t>
  </si>
  <si>
    <t>Депозиты в финансовых организациях, включая банки</t>
  </si>
  <si>
    <t>Долговые ценные бумаги, удерживаемые до погашения</t>
  </si>
  <si>
    <t>Годные для продажи долговые и капитальные ценные бумаги</t>
  </si>
  <si>
    <t>Всего: Ликвидные активы (сумма ст.1-ст.5)</t>
  </si>
  <si>
    <t>Кредиты</t>
  </si>
  <si>
    <t>(Минус) Специальный резерв на покрытие потенциальных кредитных и лизинговых потерь и убытков</t>
  </si>
  <si>
    <t>Всего: Чистые кредиты (разность ст.7-ст.8)</t>
  </si>
  <si>
    <t>Финансовый лизинг</t>
  </si>
  <si>
    <t>(Минус) Специальный резерв на покрытие потенциальных кредитных и лизинговых потерь и убытков по лизингу</t>
  </si>
  <si>
    <t>Всего: Чистый финансовый лизинг (разность ст.10-ст.11)</t>
  </si>
  <si>
    <t>13.1</t>
  </si>
  <si>
    <t>14.1</t>
  </si>
  <si>
    <t>14.2</t>
  </si>
  <si>
    <t>Основные средства, всего</t>
  </si>
  <si>
    <t>Прочая собственность, всего</t>
  </si>
  <si>
    <t>Недвижимость ссудозаемщика, принятая в погашение актива</t>
  </si>
  <si>
    <t>Прочие активы ссудозаемщика, принятые в погашение актива</t>
  </si>
  <si>
    <t>15.1</t>
  </si>
  <si>
    <t>15.3</t>
  </si>
  <si>
    <t>15.2</t>
  </si>
  <si>
    <t>Инвестиции и финансовое участие</t>
  </si>
  <si>
    <t>б) другие финансовые учреждения</t>
  </si>
  <si>
    <t>в) не финансовые учреждения</t>
  </si>
  <si>
    <t>16.4</t>
  </si>
  <si>
    <t>16.1</t>
  </si>
  <si>
    <t>16.2</t>
  </si>
  <si>
    <t>16.3</t>
  </si>
  <si>
    <t>Начисленные проценты к получению, всего</t>
  </si>
  <si>
    <t>По процентам, начисленным к получению по кредитам</t>
  </si>
  <si>
    <t>По процентам, начисленным к получению по ценным бумагам, годным для продаж</t>
  </si>
  <si>
    <t>По процентам, начисленным к получению по ценным бумагам, удерживаемым до погашения</t>
  </si>
  <si>
    <t>17.1</t>
  </si>
  <si>
    <t>17.2</t>
  </si>
  <si>
    <t>17.3</t>
  </si>
  <si>
    <t>17.4</t>
  </si>
  <si>
    <t>17.5</t>
  </si>
  <si>
    <t>17.6</t>
  </si>
  <si>
    <t>Прочие активы всего:</t>
  </si>
  <si>
    <t>Предоплата</t>
  </si>
  <si>
    <t>Расходы будущих периодов</t>
  </si>
  <si>
    <t xml:space="preserve"> Выдана поподотчет</t>
  </si>
  <si>
    <t>Малоценные и быстроизнашивающиеся предметы, переданные в использование</t>
  </si>
  <si>
    <t>Товарно-материальные запасы</t>
  </si>
  <si>
    <t>Прочие</t>
  </si>
  <si>
    <t>Всего активы (сумма ст. 6,9,12-17)</t>
  </si>
  <si>
    <t>Внесистемные счета всего:</t>
  </si>
  <si>
    <t>Списанные кредиты</t>
  </si>
  <si>
    <t>Начисленные проценты по классифицированным кредитам</t>
  </si>
  <si>
    <t>Прочее имущество по чистой реализуемой стоимости</t>
  </si>
  <si>
    <t>4.1</t>
  </si>
  <si>
    <t>4.2</t>
  </si>
  <si>
    <t>4.3</t>
  </si>
  <si>
    <t>4.4</t>
  </si>
  <si>
    <t>4.5</t>
  </si>
  <si>
    <t>4.6</t>
  </si>
  <si>
    <t xml:space="preserve">Депозиты до востребованимя </t>
  </si>
  <si>
    <t>Срочные депозиты</t>
  </si>
  <si>
    <t>Всего депозиты(сумма ст.1-2)</t>
  </si>
  <si>
    <t>Кредиты от банков и других финансовых учреждений, всего:</t>
  </si>
  <si>
    <t>Кредиты от банков</t>
  </si>
  <si>
    <t>Кредиты от других финансовых учреждений</t>
  </si>
  <si>
    <t>Кредит от международных финансовых организаций и доноров</t>
  </si>
  <si>
    <t>7.1</t>
  </si>
  <si>
    <t>7.2</t>
  </si>
  <si>
    <t>7.3</t>
  </si>
  <si>
    <t>7.4</t>
  </si>
  <si>
    <t>7.5</t>
  </si>
  <si>
    <t>7.6</t>
  </si>
  <si>
    <t>7.7</t>
  </si>
  <si>
    <t>7.8</t>
  </si>
  <si>
    <t>Кредиты Правительства КР</t>
  </si>
  <si>
    <t>Другие обязательства</t>
  </si>
  <si>
    <t>Начисленные проценты к выплате, всего</t>
  </si>
  <si>
    <t>Проценты, начисленные по депозитам</t>
  </si>
  <si>
    <t>Проценты, начисленные к выплате по кредитам от других фин.учреждений</t>
  </si>
  <si>
    <t>Проценты, начисленные к выплате по кредитам от банков</t>
  </si>
  <si>
    <t>Проценты, начисленные к выплате по кредитам международных организаций</t>
  </si>
  <si>
    <t>Прочие проценты, начисленные к выплате</t>
  </si>
  <si>
    <t>8.1</t>
  </si>
  <si>
    <t>8.2</t>
  </si>
  <si>
    <t>8.3</t>
  </si>
  <si>
    <t>8.4</t>
  </si>
  <si>
    <t>Прочие обязательства, всего:</t>
  </si>
  <si>
    <t>Счета кредиторов</t>
  </si>
  <si>
    <t>Дивиденды к выплате</t>
  </si>
  <si>
    <t>Начисленные обязательства</t>
  </si>
  <si>
    <t>Доходы будущих периодов</t>
  </si>
  <si>
    <t>Капитал</t>
  </si>
  <si>
    <t>Всего обязательства сумма(ст.3-8)</t>
  </si>
  <si>
    <t>13.2</t>
  </si>
  <si>
    <t>Резервы для будущих потребностей(капитальные резервы)</t>
  </si>
  <si>
    <t>Общий резерв на покрытие потенциальных потерь и убытков</t>
  </si>
  <si>
    <t>Нераспределенная прибыль/убытки</t>
  </si>
  <si>
    <t>Прошлых лет</t>
  </si>
  <si>
    <t>Последнего отчтеного (текущего) периода</t>
  </si>
  <si>
    <t>Всего капитал (сумма ст.10,11,12 и 13.1 за вычетом убытков 13.1 и 13.2)</t>
  </si>
  <si>
    <t xml:space="preserve">Всего обязательства и капитал : </t>
  </si>
  <si>
    <t>Сберегательные паи, всего</t>
  </si>
  <si>
    <t>Нарастающим итогом с начала года</t>
  </si>
  <si>
    <t>Процентный доход по долговым обязательствам</t>
  </si>
  <si>
    <t>Процентный доход по депозитам в банках и других фин учреждениях</t>
  </si>
  <si>
    <t>Процентный доход по кредитам</t>
  </si>
  <si>
    <t>Процентные доходы всего (сумма ст.2-4)</t>
  </si>
  <si>
    <t>Процентные расходы всего (сумма ст. 6-8)</t>
  </si>
  <si>
    <t>Процентные расходы по депозитам</t>
  </si>
  <si>
    <t>Процентные расхорды по кредитам от банков и финансовых учреждений</t>
  </si>
  <si>
    <t>Прочие процентные расходы</t>
  </si>
  <si>
    <t>Чистый процентный доход после отчислений в РППУ</t>
  </si>
  <si>
    <t xml:space="preserve">Чистый процентный доход </t>
  </si>
  <si>
    <t>Расходы на резерв на покрытие потенциальных потерь и убытков по кредитам</t>
  </si>
  <si>
    <t>Непроцентные доходы всего</t>
  </si>
  <si>
    <t>12.1</t>
  </si>
  <si>
    <t>12.2</t>
  </si>
  <si>
    <t>12.3</t>
  </si>
  <si>
    <t>12.4</t>
  </si>
  <si>
    <t>12.5</t>
  </si>
  <si>
    <t>12.6</t>
  </si>
  <si>
    <t>Плата за услуги и комиссионные сборы по кредитам</t>
  </si>
  <si>
    <t>Плата за невыполнение обязательств по кредитам</t>
  </si>
  <si>
    <t>Плата за аренду помещений</t>
  </si>
  <si>
    <t>Доход (убыток) от реализации основных средств</t>
  </si>
  <si>
    <t>Доход (убыток) от реализации прочей собственности</t>
  </si>
  <si>
    <t>Непроцентные расходы (сумма ст. 14-22)</t>
  </si>
  <si>
    <t>Расходы на персонал</t>
  </si>
  <si>
    <t>Отчисления в Соцфонд</t>
  </si>
  <si>
    <t>Расходы на здания исооружения</t>
  </si>
  <si>
    <t>Расходы на мебель, оборудование, компьютеры и программное обеспечение</t>
  </si>
  <si>
    <t>Административные расходы</t>
  </si>
  <si>
    <t>Расходы по кредитам</t>
  </si>
  <si>
    <t>18.1</t>
  </si>
  <si>
    <t>18.2</t>
  </si>
  <si>
    <t>Расходы на возврат долга</t>
  </si>
  <si>
    <t>Расходы по заложенному имуществу, принятую в собственность кредитного союза</t>
  </si>
  <si>
    <t>Прочие операционные расходы</t>
  </si>
  <si>
    <t>Налоги, кроме налогов на прибыль</t>
  </si>
  <si>
    <t>Нерпедвиденные доходы и расходы</t>
  </si>
  <si>
    <t>Расходы по налогу на непредвиденную прибыль</t>
  </si>
  <si>
    <t>Чистый операционный доход (убыток) (ст. 11+12-13)</t>
  </si>
  <si>
    <t xml:space="preserve">Расходы на резерв на покрытие потерь и убытков (не от кредитных операций) </t>
  </si>
  <si>
    <t>Чистый доход (убыток) после отчислений в РППУ(ст24-25)</t>
  </si>
  <si>
    <t>Кредиты просроченные</t>
  </si>
  <si>
    <t>Платеж по основной сумме (по графику)</t>
  </si>
  <si>
    <t>по процентам (по графику)</t>
  </si>
  <si>
    <t>Остаток кредита на конец отчтеного периода с учетом просрочки</t>
  </si>
  <si>
    <t>Сумма, сом</t>
  </si>
  <si>
    <t>На срок до 30 дней</t>
  </si>
  <si>
    <t>На срок от 90 до 360 дней (минимум=потери)</t>
  </si>
  <si>
    <t>На срок от 61 до 90 дней (минимум=сомнительные)</t>
  </si>
  <si>
    <t>На срок от 31 до 60 дней (минимум=субстандартные)</t>
  </si>
  <si>
    <t>На срок болеее 360 дней (потери)</t>
  </si>
  <si>
    <t>Всего просроченные кредиты</t>
  </si>
  <si>
    <t>Пролонгированные кредиты, в том числе</t>
  </si>
  <si>
    <t xml:space="preserve">  - один</t>
  </si>
  <si>
    <t xml:space="preserve">  - два и более</t>
  </si>
  <si>
    <t>Реструктуризованные кредиты, в том числе</t>
  </si>
  <si>
    <t>Общас сумма кредитов, списанныз с баланса за отчетный период</t>
  </si>
  <si>
    <t>Общая сумма кредитов, списанных с баланса с нарастающим итогом</t>
  </si>
  <si>
    <t>КС</t>
  </si>
  <si>
    <t>ДСП</t>
  </si>
  <si>
    <t>Периодический Регулятивный Отчет кредитного союза</t>
  </si>
  <si>
    <t>No.</t>
  </si>
  <si>
    <t>(дата представления)</t>
  </si>
  <si>
    <t>(вход./исх.)</t>
  </si>
  <si>
    <t>Составлен:</t>
  </si>
  <si>
    <t>/день, месяц, год/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</si>
  <si>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</si>
  <si>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</si>
  <si>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</si>
  <si>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</si>
  <si>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/укажите наименование КС крупными печатными буквами/</t>
  </si>
  <si>
    <t>ПОДПИСЬ И УДОСТОВЕРЕНИЕ</t>
  </si>
  <si>
    <t>Мы, нижеподписавшиеся, удостоверяем, что эта отчетность и приложения подготовлены в соответствии с инструкциями Национального банка Кыргызской Республики. Мы также удостоверяем, что проверили эту отчетность и подтверждаем, что она представляет правильную информацию о состоянии КС на данную отчетную дату.</t>
  </si>
  <si>
    <t xml:space="preserve">    (подпись)</t>
  </si>
  <si>
    <t>(ф.и.о.)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</si>
  <si>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</si>
  <si>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</si>
  <si>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</si>
  <si>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</si>
  <si>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</si>
  <si>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</si>
  <si>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</si>
  <si>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 xml:space="preserve">      /день, месяц, год/</t>
  </si>
  <si>
    <t>учреждение:</t>
  </si>
  <si>
    <t>2. Главный бухгалтер</t>
  </si>
  <si>
    <t>1. Председатель правления</t>
  </si>
  <si>
    <t>Отчитывающееся</t>
  </si>
  <si>
    <t>Информация</t>
  </si>
  <si>
    <t>По состоянию на</t>
  </si>
  <si>
    <t>Налоги на прибыль</t>
  </si>
  <si>
    <t>Только для заполнения сотрудниками Управления внешнего надзора</t>
  </si>
  <si>
    <t>Всего кредитов (ст.6+7+8+10+11+12)</t>
  </si>
  <si>
    <t>Дисконт</t>
  </si>
  <si>
    <t>Всего резервов (ст.9+13)</t>
  </si>
  <si>
    <t>Нормальные кредиты</t>
  </si>
  <si>
    <t>Удовлетворительные кредиты</t>
  </si>
  <si>
    <t>Кредиты под наблюдением</t>
  </si>
  <si>
    <t>"Общие" резервы (ст.7*2%+ст.8*5%)</t>
  </si>
  <si>
    <t>Субстандартные</t>
  </si>
  <si>
    <t>сомнительные</t>
  </si>
  <si>
    <t>Потери</t>
  </si>
  <si>
    <t>"Специальные резервы" (ст.10*25%+ст.11*50%+ст.12*100%)</t>
  </si>
  <si>
    <t>Средневзвешенная процентная ставка, на конец отч. периода</t>
  </si>
  <si>
    <t>Промышленность</t>
  </si>
  <si>
    <t>Сельское хозяйство</t>
  </si>
  <si>
    <t>Заготовка и переработка</t>
  </si>
  <si>
    <t>Торговля и комерция</t>
  </si>
  <si>
    <t>Услуги</t>
  </si>
  <si>
    <t>Транспорт</t>
  </si>
  <si>
    <t>Связь</t>
  </si>
  <si>
    <t>Строительство и покупка недвижимости (в т.ч. ипотеки)</t>
  </si>
  <si>
    <t>Всего</t>
  </si>
  <si>
    <t>Всего кредитного портфеля на начало отчетного периода</t>
  </si>
  <si>
    <t>Всего погашено за отчетный период</t>
  </si>
  <si>
    <t>Всего кредитный портфель на конец отчетного периода</t>
  </si>
  <si>
    <t>в т.ч. по  срокам</t>
  </si>
  <si>
    <t>Среднезвешенная % ставка по кредитному портфелю на конец отч периода</t>
  </si>
  <si>
    <t>до 30 дней</t>
  </si>
  <si>
    <t>от 30 до 90 дней</t>
  </si>
  <si>
    <t>от 90 до 180 дней</t>
  </si>
  <si>
    <t>от 180 до 365 дней</t>
  </si>
  <si>
    <t>от 1 года до 2 лет</t>
  </si>
  <si>
    <t>от 2 лет до 3 лет</t>
  </si>
  <si>
    <t>от 3 лет до 5 лет</t>
  </si>
  <si>
    <t>свыше 5 лет</t>
  </si>
  <si>
    <t>Всего финансовый лизинг на начало отчетного периода</t>
  </si>
  <si>
    <t>Всего финансовый лизинг на конец отчетного периода</t>
  </si>
  <si>
    <t>Среднезвешенная % ставка по финансовому лизингу на конец отч периода</t>
  </si>
  <si>
    <t>Наименование учреждений в разрезе каждого полученнного кредита</t>
  </si>
  <si>
    <t>Всего привлеченных средств на начало  отч периода</t>
  </si>
  <si>
    <t>Всего получено за отчетный период</t>
  </si>
  <si>
    <t>Всего привлеченных средств на конец  отч периода</t>
  </si>
  <si>
    <t>Среднезвешенная % ставка по привлеченным средствам на конец отч периода</t>
  </si>
  <si>
    <t>Ф.И.О. заемщика</t>
  </si>
  <si>
    <t>Кредиты и финансовый лизинг</t>
  </si>
  <si>
    <t>По кредитному договору</t>
  </si>
  <si>
    <t>Остаток основной суммы на начало месяца</t>
  </si>
  <si>
    <t>в текущем квартале</t>
  </si>
  <si>
    <t>Остаток основной суммы на конец месяца</t>
  </si>
  <si>
    <t>дата выдачи</t>
  </si>
  <si>
    <t>дата погашения</t>
  </si>
  <si>
    <t>сумма выданного кредита</t>
  </si>
  <si>
    <t>% ставка</t>
  </si>
  <si>
    <t>Кол-во платежей</t>
  </si>
  <si>
    <t>Частота выплат</t>
  </si>
  <si>
    <t>Дата погашения первой выплаты основной суммы</t>
  </si>
  <si>
    <t>Дата погашения последней выплаты основной суммы</t>
  </si>
  <si>
    <t>Цель</t>
  </si>
  <si>
    <t>погашено основная сумма</t>
  </si>
  <si>
    <t>выдано основная сумма</t>
  </si>
  <si>
    <t>Общие данные</t>
  </si>
  <si>
    <t>Информация по кредитам проблемных заемщиков, в том числе по финансовому лизингу</t>
  </si>
  <si>
    <t>Место жительства заемщика по прописке</t>
  </si>
  <si>
    <t>Телефон</t>
  </si>
  <si>
    <t>краткое описание проблемы заемщика</t>
  </si>
  <si>
    <t>текущая задолженность</t>
  </si>
  <si>
    <t>Действия КС по возврату кредита (планы)</t>
  </si>
  <si>
    <t>цель</t>
  </si>
  <si>
    <t>основной долг</t>
  </si>
  <si>
    <t>проценты</t>
  </si>
  <si>
    <t>пени</t>
  </si>
  <si>
    <t>Итого:</t>
  </si>
  <si>
    <t>Наименование</t>
  </si>
  <si>
    <t>Сумма</t>
  </si>
  <si>
    <t>Количество заемщиков</t>
  </si>
  <si>
    <t>Кредитный портфель и заемщики имеющие параллельные кредиты в других ФКУ</t>
  </si>
  <si>
    <t>Вклады/депозиты</t>
  </si>
  <si>
    <t>Сроки, в днях</t>
  </si>
  <si>
    <t>от 31-90 дней</t>
  </si>
  <si>
    <t>от 91-180 дней</t>
  </si>
  <si>
    <t>от 181-365 дней</t>
  </si>
  <si>
    <t>свыше 365 дней</t>
  </si>
  <si>
    <t>сумма</t>
  </si>
  <si>
    <t>До востребования</t>
  </si>
  <si>
    <t>Срочные</t>
  </si>
  <si>
    <t>до 1000</t>
  </si>
  <si>
    <t>1001-10000</t>
  </si>
  <si>
    <t>1001-50000</t>
  </si>
  <si>
    <t>свыше 50000</t>
  </si>
  <si>
    <t xml:space="preserve">Остаток на начало </t>
  </si>
  <si>
    <t>Принято</t>
  </si>
  <si>
    <t>Возвращено</t>
  </si>
  <si>
    <t>Остаток на конец</t>
  </si>
  <si>
    <t>минимальный</t>
  </si>
  <si>
    <t>максимальный</t>
  </si>
  <si>
    <t>Средневзвешенная процентная ставка</t>
  </si>
  <si>
    <t>%</t>
  </si>
  <si>
    <t>Совокупная сумма нормальных кредитов (не классифицируемых), подлежащих погашению в сроки, предусмотренные кредитными договорами, в течении отчетного периода</t>
  </si>
  <si>
    <t>Сумма нормальных кредитов (неклассифируемых) погашенных в сроки, предусмотренные кредитными договорами, в течении отчетного периода</t>
  </si>
  <si>
    <t>Совокупная сумма просроченных кредитов (классифицированных) на начало отчетного периода</t>
  </si>
  <si>
    <t>Общая сумма просроченных кредитов(классифицированных), возвращенных в отчетном периоде</t>
  </si>
  <si>
    <t xml:space="preserve">Наименование </t>
  </si>
  <si>
    <t>Количество участников</t>
  </si>
  <si>
    <t>Кредитный портфель на конец отчетного периода</t>
  </si>
  <si>
    <t>Мужчины</t>
  </si>
  <si>
    <t>Женщины</t>
  </si>
  <si>
    <t>на начало отчетного периода</t>
  </si>
  <si>
    <t>Увеличение</t>
  </si>
  <si>
    <t>Уменьшение</t>
  </si>
  <si>
    <t>На конец отчетного периода</t>
  </si>
  <si>
    <t>Количество вкладчиков</t>
  </si>
  <si>
    <t>Размер сберегательного пая</t>
  </si>
  <si>
    <t>Размер кредита</t>
  </si>
  <si>
    <t>Размер депозита</t>
  </si>
  <si>
    <t>Область</t>
  </si>
  <si>
    <t>город/район</t>
  </si>
  <si>
    <t>Село</t>
  </si>
  <si>
    <t>Улица</t>
  </si>
  <si>
    <t>№ дома</t>
  </si>
  <si>
    <t>Юридический адрес</t>
  </si>
  <si>
    <t>Фактический адрес</t>
  </si>
  <si>
    <t>Территория действия кредитного союза</t>
  </si>
  <si>
    <t>Код, телефон (факс) кредитного союза</t>
  </si>
  <si>
    <t>Электронный адрес</t>
  </si>
  <si>
    <t>Сроки изъятия</t>
  </si>
  <si>
    <t>кол-во паев</t>
  </si>
  <si>
    <t>К изъятию</t>
  </si>
  <si>
    <t>Всего:</t>
  </si>
  <si>
    <t>К выплате</t>
  </si>
  <si>
    <t>Выплаченные фактически</t>
  </si>
  <si>
    <t>Депозиты, со сроком пыплаты в течении 30 дней после отчтеной даты</t>
  </si>
  <si>
    <t>Сберегательные рпаи, со сроком изъятия в течении 30 дней после отчетной даты</t>
  </si>
  <si>
    <t>Дивиденды, со сроком выплаты в течении 30 дгней после отчетной даты</t>
  </si>
  <si>
    <t>Начисленные обязательства, со сроком выплаты в течении 30 дней после отчетной даты</t>
  </si>
  <si>
    <t>Прочие обязательства, со сроком выплаты в течении 30 дней после отчетной даты</t>
  </si>
  <si>
    <t>Наименование банка</t>
  </si>
  <si>
    <t>Система перевода</t>
  </si>
  <si>
    <t>кол-во операций</t>
  </si>
  <si>
    <t>объем операций, всего с начала года</t>
  </si>
  <si>
    <t>в т.ч. за отчетный период</t>
  </si>
  <si>
    <t>Наименование предприятия (например: банк и т.д.)</t>
  </si>
  <si>
    <t>Остаток на начало отчетного периода</t>
  </si>
  <si>
    <t>Увел-е депо-зита или инв-ий в течении отч. периода</t>
  </si>
  <si>
    <t>Умен-е депо-зита или инв-ий в течении отч. периода</t>
  </si>
  <si>
    <t>Остаток на конец отч периода</t>
  </si>
  <si>
    <t>Депозиты в фин организациях, включая банки</t>
  </si>
  <si>
    <t>Наименование норматив и, ограничения</t>
  </si>
  <si>
    <t>Формула и расчет норматива, ограничения</t>
  </si>
  <si>
    <t>Утсановленное значение норматива, ограничения</t>
  </si>
  <si>
    <t>Период действия КС</t>
  </si>
  <si>
    <t>Фактическое значение норматива, ограничения</t>
  </si>
  <si>
    <t>Отклонение</t>
  </si>
  <si>
    <t>Норматив максимального размера внешних заимствований кредитного союза (H1)</t>
  </si>
  <si>
    <t>Норматив максимального размера риска на одного заемщика (H2)</t>
  </si>
  <si>
    <t>Норматив максимального размера инвестиций в капитал ФКУ, лицензируемых НБКР (H3)</t>
  </si>
  <si>
    <t>Норматив максимального размера инфестиций в основные средства (H4)</t>
  </si>
  <si>
    <t>Норматив ликвидности (H5-1)</t>
  </si>
  <si>
    <t>Норматив ликвидности (H5-2)</t>
  </si>
  <si>
    <t>Норматив адекватности институционального капитала (H6-1)</t>
  </si>
  <si>
    <t>Норматив адекватности суммарного капитала (H6-2)</t>
  </si>
  <si>
    <t>Ограничение максимального размера депозитной базы</t>
  </si>
  <si>
    <t xml:space="preserve">Председатель Правления </t>
  </si>
  <si>
    <t>____________________________________________</t>
  </si>
  <si>
    <t>______________</t>
  </si>
  <si>
    <t>Ф.И.О.</t>
  </si>
  <si>
    <t>подпись</t>
  </si>
  <si>
    <t xml:space="preserve">Бухгалтер  </t>
  </si>
  <si>
    <t>М.П.</t>
  </si>
  <si>
    <t xml:space="preserve">Н1.1 Ј ДК+ИК 
либо 
Н1.1 Ј ИК х 4 
в зависимости от того,  
что больше
</t>
  </si>
  <si>
    <t>Н2.2 = МК / (ИК + ДК) х 100 (&lt;=) 20%</t>
  </si>
  <si>
    <t>Н3 = СИ / (ИК + ДК) х 100 (&lt;=) 15%</t>
  </si>
  <si>
    <t>Н4 = ОС / (ИК + ДК) х 100 (&lt;=) 20%</t>
  </si>
  <si>
    <t>Н5-1 = ЛА / ОБ х 100 (&gt;=) 5%</t>
  </si>
  <si>
    <t>Н5-2 = (ЛА - КОБ) / (Д + СП) х 100 (&gt;=) 15%</t>
  </si>
  <si>
    <t>Н6-1 = ИК / СА х 100</t>
  </si>
  <si>
    <t>Н6-2 = (ИК+ ДК) / СА х 100 </t>
  </si>
  <si>
    <t>в зависимости от периода деятельности</t>
  </si>
  <si>
    <t xml:space="preserve">Управление внешнего надзора </t>
  </si>
  <si>
    <t>Обязательства на выдачу кредита</t>
  </si>
  <si>
    <t>Валютные операции</t>
  </si>
  <si>
    <t>Прочие забалансовые обязательства</t>
  </si>
  <si>
    <t>Всего: Забалансовые обязательства (сумма ст. 1-4)</t>
  </si>
  <si>
    <t>Признан утратившим силу</t>
  </si>
  <si>
    <t>Наименование организации/                Ф.И.О. заемщика</t>
  </si>
  <si>
    <t>Информация по реструктуризированым кредитам</t>
  </si>
  <si>
    <t>Причина реструктуризации</t>
  </si>
  <si>
    <t>Текущая задолженность</t>
  </si>
  <si>
    <t>По доп.соглашению</t>
  </si>
  <si>
    <t>Дата выдачи</t>
  </si>
  <si>
    <t>Дата погашения</t>
  </si>
  <si>
    <t>Сума кредита</t>
  </si>
  <si>
    <t>Пени</t>
  </si>
  <si>
    <t>Дата реструктуризации</t>
  </si>
  <si>
    <t>Сумма кредита</t>
  </si>
  <si>
    <t>Срок</t>
  </si>
  <si>
    <t>Раздел 5 В. Реструктуризированые кредиты</t>
  </si>
  <si>
    <t>До 30 дней</t>
  </si>
  <si>
    <t>До 6 месяцев</t>
  </si>
  <si>
    <t>До 12 месяцев</t>
  </si>
  <si>
    <t>Свыше 12 месяцев</t>
  </si>
  <si>
    <t xml:space="preserve">Средневзвешенная % ставка </t>
  </si>
  <si>
    <t>Валюта</t>
  </si>
  <si>
    <t>Условия</t>
  </si>
  <si>
    <t>Раздел 1. Активы</t>
  </si>
  <si>
    <t>Раздел 1-2. Обязательства и капитал</t>
  </si>
  <si>
    <t>Раздел 1-3. Забалансовые обязательства</t>
  </si>
  <si>
    <t>Обязательства по покупке активов</t>
  </si>
  <si>
    <t>Раздел 2. Отчет о доходах и расходах</t>
  </si>
  <si>
    <t>Раздел 3   А. Информация по кредитному портфелю</t>
  </si>
  <si>
    <t>Раздел3 Е. Информация по привлеченным средствам</t>
  </si>
  <si>
    <t>Раздел 3 В. Классификация финансового лизинга</t>
  </si>
  <si>
    <t>Раздел 3    Д. Финансовый лизинг</t>
  </si>
  <si>
    <t>Раздел 3    Г. Кредитный портфель</t>
  </si>
  <si>
    <t xml:space="preserve">Раздел 5.   А. Сведения о крупных проблемных заемщиков кредитного союза </t>
  </si>
  <si>
    <t>Основной долг</t>
  </si>
  <si>
    <t>Раздел 6   А. Объем принятых депозитов с разбивкой по срокам</t>
  </si>
  <si>
    <t>Раздел 6   Б. Объем принятых депозитов с разбивкой по суммам</t>
  </si>
  <si>
    <t>Раздел 4   А. Сведения о крупных заемщиках кредитного союза</t>
  </si>
  <si>
    <t>Раздел 6   В. Движение депозитов за отчетный месяц</t>
  </si>
  <si>
    <t>Раздел 6   Г. Размеры минимальных, средних и максимальных депозитов</t>
  </si>
  <si>
    <t>Раздел 6    Д. Процентная ставка по привлекаемым депозитам</t>
  </si>
  <si>
    <t>Раздел 7   А. Сведения о подлежащих к погашению и погашенных кредитов за отчетный период</t>
  </si>
  <si>
    <t>Раздел 7   Ж. Дивиденды</t>
  </si>
  <si>
    <t>Раздел 7    З. Краткосрочные обязательства (срок выплаты по которым наступает в течении 30 дней после отчтеной даты</t>
  </si>
  <si>
    <t>Раздел 7    И. Информация по осуществлению розничных банковских услуг по агентскому договору с банком</t>
  </si>
  <si>
    <t>Раздел 8.   Информация о соблюдении экономичсеких нормативов кредитного союза</t>
  </si>
  <si>
    <t>Раздел 7 В. Участники, заемщики и вкладчики</t>
  </si>
  <si>
    <t>Раздел 7 Д. Сведения о месторасположении и территории действия кредитного союза</t>
  </si>
  <si>
    <t>Денежные средства</t>
  </si>
  <si>
    <t>Раздел 3 Б. Классификация кредитов</t>
  </si>
  <si>
    <t>Проверочный лист</t>
  </si>
  <si>
    <t>Сравниваемые поля</t>
  </si>
  <si>
    <t>1 значение</t>
  </si>
  <si>
    <t>2 значение</t>
  </si>
  <si>
    <t>разница</t>
  </si>
  <si>
    <t>Сумма активов в разделе 1 (Активы) и сумма всего обязательств и капитала в разделе 1-2 (Обязательства и капитал)</t>
  </si>
  <si>
    <t>Финансовый лизинг в разделе 1 (Активы) и сумма финансового лизинга в разделе 3В (Классификация финансового лизинга всего)</t>
  </si>
  <si>
    <t>Кредитный портфель в разделе 1 (Активы) и сумма кредитного портфеля в разделе 3Г (Классификация кредитов всего)</t>
  </si>
  <si>
    <t>Кредитный портфель в разделе 1 (Активы) и сумма кредитного портфеля в разделе 3Б (Классификация кредитов всего)</t>
  </si>
  <si>
    <t>Прибыль/убытки текущего года в разделе 1-2 (Обязательства и капитал) и чистая прибыль в разделе 2 (Отчет о прибылях и убытках)</t>
  </si>
  <si>
    <t>Специальный РППУ по кредитам в разделе 1 (Активы) и специальные резервы в разделе 3Б (Классификация кредитов всего)</t>
  </si>
  <si>
    <t>Специальный РППУ по лизингу в разделе 1 (Активы) и специальные резервы в разделе 3В (Классификация финансового лизинга)</t>
  </si>
  <si>
    <t>Ощий РППУ в раздела 1-2 (Обязательства и капитал) и общие резервы в разделах 3Б (Классификация кредитов всего) и 3В (Классификация финансового лизинга)</t>
  </si>
  <si>
    <t>Кредитный портфель в разделе 1 (Активы) и сумма кредитного портфеля на конец отчетного периода в разделе 7Б (Состав кредитного союза)</t>
  </si>
  <si>
    <t>Количество участников раздела 7Б (Состав кредитного союза) и количество участников раздела 7В (Участники, заемщики, вкладчики)</t>
  </si>
  <si>
    <t>Количество заемщиков в разделе 7Б (Состав кредитного союза) и количество заемщиков в разделе 7В (Участники, заемщики, вкладчики)</t>
  </si>
  <si>
    <t>Сберегательные паи всего в разделе (Обязательства и капитал) и сумма сберегательных паев всего в разделе 7Е (Условия изъятия сберегательного пая)</t>
  </si>
  <si>
    <t>Кредиты от ФККС</t>
  </si>
  <si>
    <t>в т.ч. технический кредит ФККС</t>
  </si>
  <si>
    <t>Проценты, начисленные к выплате по кредитам ФККС</t>
  </si>
  <si>
    <t>в т.ч. Проценты начисленные к выплате по техническим кредитам ФККС</t>
  </si>
  <si>
    <t>за отчетный период</t>
  </si>
  <si>
    <t>Раздел 5. Б. Информация о параллельных кредитах</t>
  </si>
  <si>
    <t>Раздел 7 Б. Состав кредитного союза</t>
  </si>
  <si>
    <t>Раздел 7 Г. Сведения по размерам сберегательного пая и кредита</t>
  </si>
  <si>
    <t>Раздел 7 Е. Условия изъятия сберегательного пая</t>
  </si>
  <si>
    <t>Раздел 7  К. Расшифровка по операциям размещения и инвестициям</t>
  </si>
  <si>
    <t>S</t>
  </si>
  <si>
    <t>Всего в сомах</t>
  </si>
  <si>
    <t>а) банки и финансово-кредитные организации</t>
  </si>
  <si>
    <t>(тыс. сом)</t>
  </si>
  <si>
    <t>Сумма просроченного платежа по основному долгу</t>
  </si>
  <si>
    <t>Сумма просроченного платежа по начисленным процентам</t>
  </si>
  <si>
    <t>Юридические лица</t>
  </si>
  <si>
    <t>Кредит от международных ФКО</t>
  </si>
  <si>
    <t>Проценты, начисленные к выплате по кредитам международных ФКО</t>
  </si>
  <si>
    <t xml:space="preserve">15.4. </t>
  </si>
  <si>
    <t xml:space="preserve">г) Инвестиции в ОАО "ФККС" </t>
  </si>
  <si>
    <t>Прочие непроцентные доходы</t>
  </si>
  <si>
    <t xml:space="preserve">Утратило силу </t>
  </si>
  <si>
    <t>в т.ч. основные средства полученные в качестве гранта</t>
  </si>
  <si>
    <t>Плата за невыполнение обязательств по классифицируемым кредитам(пени)</t>
  </si>
  <si>
    <t>По процентам, начисленным по депозитам в банке и др фин. организациях</t>
  </si>
  <si>
    <t>Всего выдано за отчетный период</t>
  </si>
  <si>
    <t>Кредитный портфель (КП) на начало периода+выданно КП-погашения по КП=КП на конец периода</t>
  </si>
  <si>
    <t>Финансовый лизинг (ФЛ) на начало периода+выдано ФЛ-погашения по ФЛ=ФЛ на конец периода</t>
  </si>
  <si>
    <t>Правильность заполнения кредитного портфеля на конец периода по отраслям в разделах в 3Б и 3Г</t>
  </si>
  <si>
    <t>Периодичность: - ежеквартальный; -годовой; - корректировка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</si>
</sst>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.000%"/>
    <numFmt numFmtId="180" formatCode="0.0000%"/>
    <numFmt numFmtId="181" formatCode="#,##0.0_ ;[Red]\-#,##0.0\ 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, Times, serif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>
        <color indexed="8"/>
      </right>
      <top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medium"/>
      <bottom/>
    </border>
    <border>
      <left style="thin">
        <color indexed="8"/>
      </left>
      <right/>
      <top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/>
      <top style="medium"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9" fillId="0" borderId="0">
      <alignment/>
      <protection/>
    </xf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610">
    <xf numFmtId="0" fontId="0" fillId="0" borderId="0" xfId="0" applyFont="1" applyAlignment="1">
      <alignment/>
    </xf>
    <xf numFmtId="0" fontId="9" fillId="32" borderId="10" xfId="0" applyFont="1" applyFill="1" applyBorder="1" applyAlignment="1" applyProtection="1">
      <alignment vertical="center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32" borderId="11" xfId="0" applyFont="1" applyFill="1" applyBorder="1" applyAlignment="1" applyProtection="1">
      <alignment vertical="center"/>
      <protection/>
    </xf>
    <xf numFmtId="0" fontId="9" fillId="32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wrapText="1"/>
      <protection/>
    </xf>
    <xf numFmtId="0" fontId="5" fillId="34" borderId="16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 wrapText="1"/>
      <protection/>
    </xf>
    <xf numFmtId="4" fontId="5" fillId="34" borderId="18" xfId="0" applyNumberFormat="1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 wrapText="1"/>
      <protection/>
    </xf>
    <xf numFmtId="4" fontId="6" fillId="34" borderId="18" xfId="0" applyNumberFormat="1" applyFont="1" applyFill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right" vertical="top"/>
      <protection/>
    </xf>
    <xf numFmtId="0" fontId="4" fillId="0" borderId="17" xfId="0" applyFont="1" applyBorder="1" applyAlignment="1" applyProtection="1">
      <alignment wrapText="1"/>
      <protection/>
    </xf>
    <xf numFmtId="0" fontId="3" fillId="35" borderId="16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wrapText="1"/>
      <protection/>
    </xf>
    <xf numFmtId="4" fontId="3" fillId="35" borderId="18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34" borderId="19" xfId="0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/>
      <protection/>
    </xf>
    <xf numFmtId="4" fontId="5" fillId="34" borderId="21" xfId="0" applyNumberFormat="1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4" fontId="3" fillId="34" borderId="15" xfId="0" applyNumberFormat="1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wrapText="1"/>
      <protection/>
    </xf>
    <xf numFmtId="4" fontId="3" fillId="4" borderId="18" xfId="0" applyNumberFormat="1" applyFont="1" applyFill="1" applyBorder="1" applyAlignment="1" applyProtection="1">
      <alignment/>
      <protection locked="0"/>
    </xf>
    <xf numFmtId="4" fontId="3" fillId="4" borderId="21" xfId="0" applyNumberFormat="1" applyFont="1" applyFill="1" applyBorder="1" applyAlignment="1" applyProtection="1">
      <alignment/>
      <protection locked="0"/>
    </xf>
    <xf numFmtId="0" fontId="3" fillId="0" borderId="16" xfId="0" applyFont="1" applyBorder="1" applyAlignment="1" applyProtection="1">
      <alignment vertical="top"/>
      <protection/>
    </xf>
    <xf numFmtId="0" fontId="5" fillId="34" borderId="16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0" fillId="4" borderId="17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/>
      <protection/>
    </xf>
    <xf numFmtId="0" fontId="3" fillId="35" borderId="18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 vertical="top"/>
      <protection/>
    </xf>
    <xf numFmtId="2" fontId="3" fillId="4" borderId="17" xfId="0" applyNumberFormat="1" applyFont="1" applyFill="1" applyBorder="1" applyAlignment="1" applyProtection="1">
      <alignment/>
      <protection locked="0"/>
    </xf>
    <xf numFmtId="0" fontId="3" fillId="35" borderId="18" xfId="0" applyNumberFormat="1" applyFont="1" applyFill="1" applyBorder="1" applyAlignment="1" applyProtection="1">
      <alignment/>
      <protection/>
    </xf>
    <xf numFmtId="2" fontId="3" fillId="4" borderId="20" xfId="0" applyNumberFormat="1" applyFon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10" fillId="36" borderId="22" xfId="0" applyFont="1" applyFill="1" applyBorder="1" applyAlignment="1" applyProtection="1">
      <alignment horizontal="center"/>
      <protection/>
    </xf>
    <xf numFmtId="0" fontId="10" fillId="36" borderId="25" xfId="0" applyFont="1" applyFill="1" applyBorder="1" applyAlignment="1" applyProtection="1">
      <alignment horizontal="center"/>
      <protection/>
    </xf>
    <xf numFmtId="0" fontId="10" fillId="36" borderId="26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9" fillId="0" borderId="27" xfId="0" applyFont="1" applyBorder="1" applyAlignment="1" applyProtection="1">
      <alignment wrapText="1"/>
      <protection/>
    </xf>
    <xf numFmtId="0" fontId="9" fillId="35" borderId="27" xfId="0" applyFont="1" applyFill="1" applyBorder="1" applyAlignment="1" applyProtection="1">
      <alignment/>
      <protection/>
    </xf>
    <xf numFmtId="0" fontId="9" fillId="0" borderId="17" xfId="0" applyFont="1" applyBorder="1" applyAlignment="1" applyProtection="1">
      <alignment wrapText="1"/>
      <protection/>
    </xf>
    <xf numFmtId="0" fontId="0" fillId="0" borderId="19" xfId="0" applyBorder="1" applyAlignment="1" applyProtection="1">
      <alignment/>
      <protection/>
    </xf>
    <xf numFmtId="0" fontId="9" fillId="34" borderId="20" xfId="0" applyFont="1" applyFill="1" applyBorder="1" applyAlignment="1" applyProtection="1">
      <alignment wrapText="1"/>
      <protection/>
    </xf>
    <xf numFmtId="0" fontId="9" fillId="34" borderId="20" xfId="0" applyFont="1" applyFill="1" applyBorder="1" applyAlignment="1" applyProtection="1">
      <alignment/>
      <protection/>
    </xf>
    <xf numFmtId="2" fontId="9" fillId="4" borderId="27" xfId="0" applyNumberFormat="1" applyFont="1" applyFill="1" applyBorder="1" applyAlignment="1" applyProtection="1">
      <alignment/>
      <protection locked="0"/>
    </xf>
    <xf numFmtId="2" fontId="9" fillId="4" borderId="17" xfId="0" applyNumberFormat="1" applyFont="1" applyFill="1" applyBorder="1" applyAlignment="1" applyProtection="1">
      <alignment/>
      <protection locked="0"/>
    </xf>
    <xf numFmtId="2" fontId="9" fillId="4" borderId="28" xfId="0" applyNumberFormat="1" applyFont="1" applyFill="1" applyBorder="1" applyAlignment="1" applyProtection="1">
      <alignment/>
      <protection locked="0"/>
    </xf>
    <xf numFmtId="2" fontId="9" fillId="4" borderId="18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10" fillId="35" borderId="30" xfId="0" applyFont="1" applyFill="1" applyBorder="1" applyAlignment="1" applyProtection="1">
      <alignment horizontal="center"/>
      <protection/>
    </xf>
    <xf numFmtId="0" fontId="10" fillId="35" borderId="25" xfId="0" applyFont="1" applyFill="1" applyBorder="1" applyAlignment="1" applyProtection="1">
      <alignment horizontal="center"/>
      <protection/>
    </xf>
    <xf numFmtId="0" fontId="10" fillId="35" borderId="26" xfId="0" applyFont="1" applyFill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vertical="top"/>
      <protection/>
    </xf>
    <xf numFmtId="0" fontId="9" fillId="0" borderId="16" xfId="0" applyFont="1" applyBorder="1" applyAlignment="1" applyProtection="1">
      <alignment vertical="top"/>
      <protection/>
    </xf>
    <xf numFmtId="0" fontId="9" fillId="34" borderId="19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13" fillId="36" borderId="30" xfId="0" applyFont="1" applyFill="1" applyBorder="1" applyAlignment="1" applyProtection="1">
      <alignment horizontal="center"/>
      <protection/>
    </xf>
    <xf numFmtId="0" fontId="13" fillId="36" borderId="25" xfId="0" applyFont="1" applyFill="1" applyBorder="1" applyAlignment="1" applyProtection="1">
      <alignment horizontal="center"/>
      <protection/>
    </xf>
    <xf numFmtId="0" fontId="13" fillId="36" borderId="26" xfId="0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2" fontId="0" fillId="4" borderId="14" xfId="0" applyNumberFormat="1" applyFill="1" applyBorder="1" applyAlignment="1" applyProtection="1">
      <alignment/>
      <protection locked="0"/>
    </xf>
    <xf numFmtId="2" fontId="0" fillId="4" borderId="20" xfId="0" applyNumberFormat="1" applyFill="1" applyBorder="1" applyAlignment="1" applyProtection="1">
      <alignment/>
      <protection locked="0"/>
    </xf>
    <xf numFmtId="0" fontId="9" fillId="32" borderId="32" xfId="0" applyFont="1" applyFill="1" applyBorder="1" applyAlignment="1" applyProtection="1">
      <alignment vertical="center"/>
      <protection/>
    </xf>
    <xf numFmtId="2" fontId="0" fillId="4" borderId="20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2" fontId="0" fillId="4" borderId="27" xfId="0" applyNumberFormat="1" applyFill="1" applyBorder="1" applyAlignment="1" applyProtection="1">
      <alignment/>
      <protection locked="0"/>
    </xf>
    <xf numFmtId="2" fontId="0" fillId="4" borderId="28" xfId="0" applyNumberForma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 vertical="center" wrapText="1"/>
      <protection/>
    </xf>
    <xf numFmtId="0" fontId="0" fillId="33" borderId="25" xfId="0" applyFill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 vertical="center" wrapText="1"/>
      <protection/>
    </xf>
    <xf numFmtId="0" fontId="0" fillId="36" borderId="25" xfId="0" applyFill="1" applyBorder="1" applyAlignment="1" applyProtection="1">
      <alignment horizontal="center"/>
      <protection/>
    </xf>
    <xf numFmtId="0" fontId="0" fillId="36" borderId="26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34" borderId="25" xfId="0" applyFill="1" applyBorder="1" applyAlignment="1" applyProtection="1">
      <alignment horizontal="center"/>
      <protection/>
    </xf>
    <xf numFmtId="2" fontId="0" fillId="4" borderId="14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/>
      <protection locked="0"/>
    </xf>
    <xf numFmtId="2" fontId="0" fillId="4" borderId="21" xfId="0" applyNumberFormat="1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vertical="center"/>
      <protection/>
    </xf>
    <xf numFmtId="0" fontId="0" fillId="37" borderId="34" xfId="0" applyFill="1" applyBorder="1" applyAlignment="1" applyProtection="1">
      <alignment horizontal="left" vertical="top" wrapText="1"/>
      <protection/>
    </xf>
    <xf numFmtId="0" fontId="0" fillId="33" borderId="16" xfId="0" applyFill="1" applyBorder="1" applyAlignment="1" applyProtection="1">
      <alignment vertical="center"/>
      <protection/>
    </xf>
    <xf numFmtId="0" fontId="0" fillId="37" borderId="35" xfId="0" applyFill="1" applyBorder="1" applyAlignment="1" applyProtection="1">
      <alignment horizontal="left" vertical="top" wrapText="1"/>
      <protection/>
    </xf>
    <xf numFmtId="0" fontId="0" fillId="33" borderId="19" xfId="0" applyFill="1" applyBorder="1" applyAlignment="1" applyProtection="1">
      <alignment vertical="center"/>
      <protection/>
    </xf>
    <xf numFmtId="0" fontId="0" fillId="37" borderId="36" xfId="0" applyFill="1" applyBorder="1" applyAlignment="1" applyProtection="1">
      <alignment horizontal="left" vertical="top" wrapText="1"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13" fillId="33" borderId="22" xfId="0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2" fillId="36" borderId="30" xfId="0" applyFont="1" applyFill="1" applyBorder="1" applyAlignment="1" applyProtection="1">
      <alignment horizontal="center"/>
      <protection/>
    </xf>
    <xf numFmtId="0" fontId="2" fillId="36" borderId="25" xfId="0" applyFont="1" applyFill="1" applyBorder="1" applyAlignment="1" applyProtection="1">
      <alignment horizontal="center"/>
      <protection/>
    </xf>
    <xf numFmtId="0" fontId="2" fillId="36" borderId="26" xfId="0" applyFont="1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2" fontId="0" fillId="4" borderId="38" xfId="0" applyNumberForma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2" fillId="36" borderId="30" xfId="0" applyFont="1" applyFill="1" applyBorder="1" applyAlignment="1" applyProtection="1">
      <alignment horizontal="center"/>
      <protection/>
    </xf>
    <xf numFmtId="0" fontId="12" fillId="36" borderId="25" xfId="0" applyFont="1" applyFill="1" applyBorder="1" applyAlignment="1" applyProtection="1">
      <alignment horizontal="center"/>
      <protection/>
    </xf>
    <xf numFmtId="0" fontId="12" fillId="36" borderId="26" xfId="0" applyFont="1" applyFill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wrapText="1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 wrapText="1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wrapText="1"/>
      <protection/>
    </xf>
    <xf numFmtId="0" fontId="12" fillId="0" borderId="33" xfId="0" applyFont="1" applyBorder="1" applyAlignment="1" applyProtection="1">
      <alignment/>
      <protection/>
    </xf>
    <xf numFmtId="2" fontId="12" fillId="4" borderId="28" xfId="0" applyNumberFormat="1" applyFont="1" applyFill="1" applyBorder="1" applyAlignment="1" applyProtection="1">
      <alignment/>
      <protection locked="0"/>
    </xf>
    <xf numFmtId="2" fontId="12" fillId="4" borderId="18" xfId="0" applyNumberFormat="1" applyFont="1" applyFill="1" applyBorder="1" applyAlignment="1" applyProtection="1">
      <alignment/>
      <protection locked="0"/>
    </xf>
    <xf numFmtId="2" fontId="12" fillId="4" borderId="39" xfId="0" applyNumberFormat="1" applyFon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2" fontId="0" fillId="4" borderId="38" xfId="0" applyNumberFormat="1" applyFill="1" applyBorder="1" applyAlignment="1" applyProtection="1">
      <alignment horizontal="center"/>
      <protection locked="0"/>
    </xf>
    <xf numFmtId="0" fontId="12" fillId="33" borderId="30" xfId="0" applyFont="1" applyFill="1" applyBorder="1" applyAlignment="1" applyProtection="1">
      <alignment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12" fillId="33" borderId="26" xfId="0" applyFont="1" applyFill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34" borderId="30" xfId="0" applyFont="1" applyFill="1" applyBorder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/>
      <protection/>
    </xf>
    <xf numFmtId="0" fontId="12" fillId="34" borderId="26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33" borderId="40" xfId="0" applyFont="1" applyFill="1" applyBorder="1" applyAlignment="1" applyProtection="1">
      <alignment horizontal="center" vertical="center" wrapText="1"/>
      <protection/>
    </xf>
    <xf numFmtId="0" fontId="13" fillId="36" borderId="40" xfId="0" applyFont="1" applyFill="1" applyBorder="1" applyAlignment="1" applyProtection="1">
      <alignment horizontal="center"/>
      <protection/>
    </xf>
    <xf numFmtId="0" fontId="0" fillId="34" borderId="36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2" fontId="0" fillId="4" borderId="34" xfId="0" applyNumberFormat="1" applyFill="1" applyBorder="1" applyAlignment="1" applyProtection="1">
      <alignment/>
      <protection locked="0"/>
    </xf>
    <xf numFmtId="2" fontId="0" fillId="4" borderId="35" xfId="0" applyNumberFormat="1" applyFill="1" applyBorder="1" applyAlignment="1" applyProtection="1">
      <alignment/>
      <protection locked="0"/>
    </xf>
    <xf numFmtId="0" fontId="10" fillId="32" borderId="0" xfId="0" applyFont="1" applyFill="1" applyBorder="1" applyAlignment="1" applyProtection="1">
      <alignment vertical="center"/>
      <protection/>
    </xf>
    <xf numFmtId="49" fontId="12" fillId="4" borderId="27" xfId="0" applyNumberFormat="1" applyFont="1" applyFill="1" applyBorder="1" applyAlignment="1" applyProtection="1">
      <alignment horizontal="left"/>
      <protection locked="0"/>
    </xf>
    <xf numFmtId="49" fontId="12" fillId="4" borderId="17" xfId="0" applyNumberFormat="1" applyFont="1" applyFill="1" applyBorder="1" applyAlignment="1" applyProtection="1">
      <alignment horizontal="left"/>
      <protection locked="0"/>
    </xf>
    <xf numFmtId="49" fontId="12" fillId="4" borderId="20" xfId="0" applyNumberFormat="1" applyFont="1" applyFill="1" applyBorder="1" applyAlignment="1" applyProtection="1">
      <alignment horizontal="left"/>
      <protection locked="0"/>
    </xf>
    <xf numFmtId="49" fontId="0" fillId="4" borderId="27" xfId="0" applyNumberFormat="1" applyFill="1" applyBorder="1" applyAlignment="1" applyProtection="1">
      <alignment/>
      <protection locked="0"/>
    </xf>
    <xf numFmtId="49" fontId="0" fillId="4" borderId="17" xfId="0" applyNumberFormat="1" applyFill="1" applyBorder="1" applyAlignment="1" applyProtection="1">
      <alignment/>
      <protection locked="0"/>
    </xf>
    <xf numFmtId="0" fontId="9" fillId="32" borderId="41" xfId="0" applyFont="1" applyFill="1" applyBorder="1" applyAlignment="1" applyProtection="1">
      <alignment vertical="center"/>
      <protection/>
    </xf>
    <xf numFmtId="0" fontId="9" fillId="32" borderId="42" xfId="0" applyFont="1" applyFill="1" applyBorder="1" applyAlignment="1" applyProtection="1">
      <alignment vertical="center"/>
      <protection/>
    </xf>
    <xf numFmtId="0" fontId="9" fillId="0" borderId="42" xfId="0" applyFont="1" applyFill="1" applyBorder="1" applyAlignment="1" applyProtection="1">
      <alignment vertical="center"/>
      <protection/>
    </xf>
    <xf numFmtId="0" fontId="9" fillId="0" borderId="32" xfId="0" applyFont="1" applyFill="1" applyBorder="1" applyAlignment="1" applyProtection="1">
      <alignment vertical="center"/>
      <protection/>
    </xf>
    <xf numFmtId="0" fontId="10" fillId="32" borderId="10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right" vertical="center"/>
      <protection/>
    </xf>
    <xf numFmtId="0" fontId="9" fillId="32" borderId="43" xfId="0" applyFont="1" applyFill="1" applyBorder="1" applyAlignment="1" applyProtection="1">
      <alignment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vertical="center"/>
      <protection/>
    </xf>
    <xf numFmtId="0" fontId="9" fillId="32" borderId="45" xfId="0" applyFont="1" applyFill="1" applyBorder="1" applyAlignment="1" applyProtection="1">
      <alignment vertical="center"/>
      <protection/>
    </xf>
    <xf numFmtId="0" fontId="9" fillId="32" borderId="46" xfId="0" applyFont="1" applyFill="1" applyBorder="1" applyAlignment="1" applyProtection="1">
      <alignment vertical="center"/>
      <protection/>
    </xf>
    <xf numFmtId="2" fontId="9" fillId="38" borderId="27" xfId="0" applyNumberFormat="1" applyFont="1" applyFill="1" applyBorder="1" applyAlignment="1" applyProtection="1">
      <alignment/>
      <protection/>
    </xf>
    <xf numFmtId="0" fontId="10" fillId="38" borderId="30" xfId="0" applyFont="1" applyFill="1" applyBorder="1" applyAlignment="1" applyProtection="1">
      <alignment horizontal="center"/>
      <protection/>
    </xf>
    <xf numFmtId="0" fontId="10" fillId="38" borderId="25" xfId="0" applyFont="1" applyFill="1" applyBorder="1" applyAlignment="1" applyProtection="1">
      <alignment horizontal="center"/>
      <protection/>
    </xf>
    <xf numFmtId="0" fontId="10" fillId="38" borderId="26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0" borderId="47" xfId="0" applyFont="1" applyBorder="1" applyAlignment="1">
      <alignment wrapText="1"/>
    </xf>
    <xf numFmtId="0" fontId="14" fillId="0" borderId="47" xfId="0" applyFont="1" applyBorder="1" applyAlignment="1" applyProtection="1">
      <alignment wrapText="1"/>
      <protection/>
    </xf>
    <xf numFmtId="0" fontId="14" fillId="0" borderId="48" xfId="0" applyFont="1" applyBorder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14" fillId="34" borderId="47" xfId="0" applyFont="1" applyFill="1" applyBorder="1" applyAlignment="1" applyProtection="1">
      <alignment wrapText="1"/>
      <protection locked="0"/>
    </xf>
    <xf numFmtId="0" fontId="14" fillId="34" borderId="48" xfId="0" applyFont="1" applyFill="1" applyBorder="1" applyAlignment="1" applyProtection="1">
      <alignment wrapText="1"/>
      <protection locked="0"/>
    </xf>
    <xf numFmtId="2" fontId="1" fillId="34" borderId="18" xfId="56" applyNumberFormat="1" applyFont="1" applyFill="1" applyBorder="1" applyAlignment="1" applyProtection="1">
      <alignment/>
      <protection locked="0"/>
    </xf>
    <xf numFmtId="0" fontId="1" fillId="34" borderId="17" xfId="56" applyNumberFormat="1" applyFont="1" applyFill="1" applyBorder="1" applyAlignment="1" applyProtection="1">
      <alignment/>
      <protection locked="0"/>
    </xf>
    <xf numFmtId="0" fontId="10" fillId="36" borderId="30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/>
      <protection/>
    </xf>
    <xf numFmtId="0" fontId="20" fillId="4" borderId="18" xfId="52" applyFont="1" applyFill="1" applyBorder="1" applyAlignment="1" applyProtection="1">
      <alignment vertical="top" wrapText="1"/>
      <protection locked="0"/>
    </xf>
    <xf numFmtId="0" fontId="20" fillId="4" borderId="21" xfId="52" applyFont="1" applyFill="1" applyBorder="1" applyAlignment="1" applyProtection="1">
      <alignment vertical="top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39" xfId="0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/>
      <protection/>
    </xf>
    <xf numFmtId="2" fontId="3" fillId="4" borderId="27" xfId="0" applyNumberFormat="1" applyFont="1" applyFill="1" applyBorder="1" applyAlignment="1" applyProtection="1">
      <alignment/>
      <protection locked="0"/>
    </xf>
    <xf numFmtId="2" fontId="3" fillId="4" borderId="28" xfId="0" applyNumberFormat="1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/>
    </xf>
    <xf numFmtId="2" fontId="3" fillId="4" borderId="29" xfId="0" applyNumberFormat="1" applyFont="1" applyFill="1" applyBorder="1" applyAlignment="1" applyProtection="1">
      <alignment/>
      <protection locked="0"/>
    </xf>
    <xf numFmtId="2" fontId="3" fillId="4" borderId="39" xfId="0" applyNumberFormat="1" applyFont="1" applyFill="1" applyBorder="1" applyAlignment="1" applyProtection="1">
      <alignment/>
      <protection locked="0"/>
    </xf>
    <xf numFmtId="0" fontId="5" fillId="34" borderId="30" xfId="0" applyFont="1" applyFill="1" applyBorder="1" applyAlignment="1" applyProtection="1">
      <alignment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26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 vertical="center"/>
      <protection/>
    </xf>
    <xf numFmtId="2" fontId="3" fillId="4" borderId="49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2" fillId="0" borderId="16" xfId="0" applyNumberFormat="1" applyFont="1" applyBorder="1" applyAlignment="1" applyProtection="1">
      <alignment/>
      <protection/>
    </xf>
    <xf numFmtId="0" fontId="12" fillId="0" borderId="19" xfId="0" applyNumberFormat="1" applyFont="1" applyBorder="1" applyAlignment="1" applyProtection="1">
      <alignment/>
      <protection/>
    </xf>
    <xf numFmtId="0" fontId="12" fillId="33" borderId="29" xfId="0" applyNumberFormat="1" applyFont="1" applyFill="1" applyBorder="1" applyAlignment="1" applyProtection="1">
      <alignment horizontal="center" vertical="center" wrapText="1"/>
      <protection/>
    </xf>
    <xf numFmtId="0" fontId="13" fillId="36" borderId="22" xfId="0" applyNumberFormat="1" applyFont="1" applyFill="1" applyBorder="1" applyAlignment="1" applyProtection="1">
      <alignment horizontal="center"/>
      <protection/>
    </xf>
    <xf numFmtId="0" fontId="13" fillId="36" borderId="23" xfId="0" applyNumberFormat="1" applyFont="1" applyFill="1" applyBorder="1" applyAlignment="1" applyProtection="1">
      <alignment horizontal="center"/>
      <protection/>
    </xf>
    <xf numFmtId="0" fontId="13" fillId="36" borderId="24" xfId="0" applyNumberFormat="1" applyFont="1" applyFill="1" applyBorder="1" applyAlignment="1" applyProtection="1">
      <alignment horizontal="center"/>
      <protection/>
    </xf>
    <xf numFmtId="49" fontId="12" fillId="4" borderId="17" xfId="0" applyNumberFormat="1" applyFont="1" applyFill="1" applyBorder="1" applyAlignment="1" applyProtection="1">
      <alignment/>
      <protection locked="0"/>
    </xf>
    <xf numFmtId="14" fontId="12" fillId="4" borderId="17" xfId="0" applyNumberFormat="1" applyFont="1" applyFill="1" applyBorder="1" applyAlignment="1" applyProtection="1">
      <alignment horizontal="right"/>
      <protection locked="0"/>
    </xf>
    <xf numFmtId="2" fontId="12" fillId="4" borderId="17" xfId="0" applyNumberFormat="1" applyFont="1" applyFill="1" applyBorder="1" applyAlignment="1" applyProtection="1">
      <alignment horizontal="right"/>
      <protection locked="0"/>
    </xf>
    <xf numFmtId="49" fontId="12" fillId="4" borderId="17" xfId="0" applyNumberFormat="1" applyFont="1" applyFill="1" applyBorder="1" applyAlignment="1" applyProtection="1">
      <alignment horizontal="right"/>
      <protection locked="0"/>
    </xf>
    <xf numFmtId="2" fontId="12" fillId="4" borderId="18" xfId="0" applyNumberFormat="1" applyFont="1" applyFill="1" applyBorder="1" applyAlignment="1" applyProtection="1">
      <alignment horizontal="right"/>
      <protection locked="0"/>
    </xf>
    <xf numFmtId="49" fontId="12" fillId="4" borderId="20" xfId="0" applyNumberFormat="1" applyFont="1" applyFill="1" applyBorder="1" applyAlignment="1" applyProtection="1">
      <alignment/>
      <protection locked="0"/>
    </xf>
    <xf numFmtId="14" fontId="12" fillId="4" borderId="20" xfId="0" applyNumberFormat="1" applyFont="1" applyFill="1" applyBorder="1" applyAlignment="1" applyProtection="1">
      <alignment horizontal="right"/>
      <protection locked="0"/>
    </xf>
    <xf numFmtId="2" fontId="12" fillId="4" borderId="20" xfId="0" applyNumberFormat="1" applyFont="1" applyFill="1" applyBorder="1" applyAlignment="1" applyProtection="1">
      <alignment horizontal="right"/>
      <protection locked="0"/>
    </xf>
    <xf numFmtId="49" fontId="12" fillId="4" borderId="20" xfId="0" applyNumberFormat="1" applyFont="1" applyFill="1" applyBorder="1" applyAlignment="1" applyProtection="1">
      <alignment horizontal="right"/>
      <protection locked="0"/>
    </xf>
    <xf numFmtId="2" fontId="12" fillId="4" borderId="2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2" fontId="3" fillId="4" borderId="20" xfId="0" applyNumberFormat="1" applyFont="1" applyFill="1" applyBorder="1" applyAlignment="1" applyProtection="1">
      <alignment/>
      <protection locked="0"/>
    </xf>
    <xf numFmtId="2" fontId="3" fillId="4" borderId="2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6" borderId="16" xfId="0" applyFont="1" applyFill="1" applyBorder="1" applyAlignment="1" applyProtection="1">
      <alignment horizontal="center" vertical="center"/>
      <protection/>
    </xf>
    <xf numFmtId="0" fontId="0" fillId="36" borderId="17" xfId="0" applyFont="1" applyFill="1" applyBorder="1" applyAlignment="1" applyProtection="1">
      <alignment horizontal="center" vertical="center"/>
      <protection/>
    </xf>
    <xf numFmtId="0" fontId="0" fillId="36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wrapText="1"/>
      <protection/>
    </xf>
    <xf numFmtId="0" fontId="0" fillId="0" borderId="29" xfId="0" applyFont="1" applyBorder="1" applyAlignment="1" applyProtection="1">
      <alignment wrapText="1"/>
      <protection locked="0"/>
    </xf>
    <xf numFmtId="2" fontId="0" fillId="34" borderId="17" xfId="0" applyNumberFormat="1" applyFont="1" applyFill="1" applyBorder="1" applyAlignment="1" applyProtection="1">
      <alignment/>
      <protection locked="0"/>
    </xf>
    <xf numFmtId="2" fontId="0" fillId="34" borderId="18" xfId="0" applyNumberFormat="1" applyFont="1" applyFill="1" applyBorder="1" applyAlignment="1" applyProtection="1">
      <alignment/>
      <protection locked="0"/>
    </xf>
    <xf numFmtId="9" fontId="0" fillId="34" borderId="50" xfId="0" applyNumberFormat="1" applyFont="1" applyFill="1" applyBorder="1" applyAlignment="1" applyProtection="1">
      <alignment/>
      <protection locked="0"/>
    </xf>
    <xf numFmtId="10" fontId="0" fillId="34" borderId="18" xfId="0" applyNumberFormat="1" applyFont="1" applyFill="1" applyBorder="1" applyAlignment="1" applyProtection="1">
      <alignment/>
      <protection locked="0"/>
    </xf>
    <xf numFmtId="9" fontId="0" fillId="34" borderId="17" xfId="0" applyNumberFormat="1" applyFont="1" applyFill="1" applyBorder="1" applyAlignment="1" applyProtection="1">
      <alignment/>
      <protection locked="0"/>
    </xf>
    <xf numFmtId="0" fontId="0" fillId="34" borderId="18" xfId="0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wrapText="1"/>
      <protection/>
    </xf>
    <xf numFmtId="2" fontId="0" fillId="4" borderId="20" xfId="0" applyNumberFormat="1" applyFont="1" applyFill="1" applyBorder="1" applyAlignment="1" applyProtection="1">
      <alignment/>
      <protection locked="0"/>
    </xf>
    <xf numFmtId="2" fontId="0" fillId="34" borderId="20" xfId="0" applyNumberFormat="1" applyFont="1" applyFill="1" applyBorder="1" applyAlignment="1" applyProtection="1">
      <alignment/>
      <protection locked="0"/>
    </xf>
    <xf numFmtId="2" fontId="0" fillId="34" borderId="21" xfId="0" applyNumberFormat="1" applyFont="1" applyFill="1" applyBorder="1" applyAlignment="1" applyProtection="1">
      <alignment/>
      <protection locked="0"/>
    </xf>
    <xf numFmtId="9" fontId="1" fillId="34" borderId="17" xfId="56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21" fillId="0" borderId="17" xfId="0" applyFont="1" applyBorder="1" applyAlignment="1" applyProtection="1">
      <alignment wrapText="1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wrapText="1"/>
      <protection/>
    </xf>
    <xf numFmtId="0" fontId="22" fillId="33" borderId="13" xfId="0" applyFont="1" applyFill="1" applyBorder="1" applyAlignment="1" applyProtection="1">
      <alignment horizontal="center" vertical="center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vertical="top"/>
      <protection/>
    </xf>
    <xf numFmtId="4" fontId="21" fillId="4" borderId="18" xfId="0" applyNumberFormat="1" applyFont="1" applyFill="1" applyBorder="1" applyAlignment="1" applyProtection="1">
      <alignment wrapText="1"/>
      <protection locked="0"/>
    </xf>
    <xf numFmtId="0" fontId="23" fillId="34" borderId="16" xfId="0" applyFont="1" applyFill="1" applyBorder="1" applyAlignment="1" applyProtection="1">
      <alignment vertical="top"/>
      <protection/>
    </xf>
    <xf numFmtId="0" fontId="23" fillId="34" borderId="17" xfId="0" applyFont="1" applyFill="1" applyBorder="1" applyAlignment="1" applyProtection="1">
      <alignment wrapText="1"/>
      <protection/>
    </xf>
    <xf numFmtId="4" fontId="23" fillId="34" borderId="18" xfId="0" applyNumberFormat="1" applyFont="1" applyFill="1" applyBorder="1" applyAlignment="1" applyProtection="1">
      <alignment wrapText="1"/>
      <protection/>
    </xf>
    <xf numFmtId="0" fontId="21" fillId="35" borderId="16" xfId="0" applyFont="1" applyFill="1" applyBorder="1" applyAlignment="1" applyProtection="1">
      <alignment vertical="top"/>
      <protection/>
    </xf>
    <xf numFmtId="0" fontId="21" fillId="35" borderId="17" xfId="0" applyFont="1" applyFill="1" applyBorder="1" applyAlignment="1" applyProtection="1">
      <alignment wrapText="1"/>
      <protection/>
    </xf>
    <xf numFmtId="4" fontId="21" fillId="35" borderId="18" xfId="0" applyNumberFormat="1" applyFont="1" applyFill="1" applyBorder="1" applyAlignment="1" applyProtection="1">
      <alignment wrapText="1"/>
      <protection/>
    </xf>
    <xf numFmtId="49" fontId="24" fillId="0" borderId="16" xfId="0" applyNumberFormat="1" applyFont="1" applyBorder="1" applyAlignment="1" applyProtection="1">
      <alignment horizontal="right" vertical="top"/>
      <protection/>
    </xf>
    <xf numFmtId="0" fontId="24" fillId="0" borderId="17" xfId="0" applyFont="1" applyBorder="1" applyAlignment="1" applyProtection="1">
      <alignment wrapText="1"/>
      <protection/>
    </xf>
    <xf numFmtId="0" fontId="22" fillId="34" borderId="19" xfId="0" applyFont="1" applyFill="1" applyBorder="1" applyAlignment="1" applyProtection="1">
      <alignment vertical="top"/>
      <protection/>
    </xf>
    <xf numFmtId="0" fontId="22" fillId="34" borderId="20" xfId="0" applyFont="1" applyFill="1" applyBorder="1" applyAlignment="1" applyProtection="1">
      <alignment wrapText="1"/>
      <protection/>
    </xf>
    <xf numFmtId="4" fontId="22" fillId="34" borderId="21" xfId="0" applyNumberFormat="1" applyFont="1" applyFill="1" applyBorder="1" applyAlignment="1" applyProtection="1">
      <alignment wrapText="1"/>
      <protection/>
    </xf>
    <xf numFmtId="0" fontId="21" fillId="0" borderId="13" xfId="0" applyFont="1" applyBorder="1" applyAlignment="1" applyProtection="1">
      <alignment vertical="top"/>
      <protection/>
    </xf>
    <xf numFmtId="0" fontId="23" fillId="0" borderId="14" xfId="0" applyFont="1" applyBorder="1" applyAlignment="1" applyProtection="1">
      <alignment horizontal="center" wrapText="1"/>
      <protection/>
    </xf>
    <xf numFmtId="4" fontId="21" fillId="4" borderId="15" xfId="0" applyNumberFormat="1" applyFont="1" applyFill="1" applyBorder="1" applyAlignment="1" applyProtection="1">
      <alignment wrapText="1"/>
      <protection locked="0"/>
    </xf>
    <xf numFmtId="0" fontId="25" fillId="34" borderId="19" xfId="0" applyFont="1" applyFill="1" applyBorder="1" applyAlignment="1" applyProtection="1">
      <alignment vertical="top"/>
      <protection/>
    </xf>
    <xf numFmtId="0" fontId="25" fillId="34" borderId="20" xfId="0" applyFont="1" applyFill="1" applyBorder="1" applyAlignment="1" applyProtection="1">
      <alignment wrapText="1"/>
      <protection/>
    </xf>
    <xf numFmtId="4" fontId="25" fillId="34" borderId="21" xfId="0" applyNumberFormat="1" applyFont="1" applyFill="1" applyBorder="1" applyAlignment="1" applyProtection="1">
      <alignment wrapTex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23" fillId="0" borderId="0" xfId="0" applyFont="1" applyAlignment="1" applyProtection="1">
      <alignment vertical="center"/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22" fillId="2" borderId="14" xfId="0" applyFont="1" applyFill="1" applyBorder="1" applyAlignment="1" applyProtection="1">
      <alignment horizontal="center" vertical="center" wrapText="1"/>
      <protection/>
    </xf>
    <xf numFmtId="0" fontId="22" fillId="2" borderId="15" xfId="0" applyFont="1" applyFill="1" applyBorder="1" applyAlignment="1" applyProtection="1">
      <alignment horizontal="center" vertical="center" wrapText="1"/>
      <protection/>
    </xf>
    <xf numFmtId="0" fontId="29" fillId="39" borderId="17" xfId="0" applyNumberFormat="1" applyFont="1" applyFill="1" applyBorder="1" applyAlignment="1" applyProtection="1">
      <alignment horizontal="left"/>
      <protection/>
    </xf>
    <xf numFmtId="0" fontId="29" fillId="39" borderId="17" xfId="0" applyFont="1" applyFill="1" applyBorder="1" applyAlignment="1" applyProtection="1">
      <alignment/>
      <protection/>
    </xf>
    <xf numFmtId="0" fontId="21" fillId="0" borderId="17" xfId="0" applyNumberFormat="1" applyFont="1" applyBorder="1" applyAlignment="1" applyProtection="1">
      <alignment horizontal="left"/>
      <protection/>
    </xf>
    <xf numFmtId="0" fontId="29" fillId="0" borderId="17" xfId="0" applyFont="1" applyFill="1" applyBorder="1" applyAlignment="1" applyProtection="1">
      <alignment horizontal="left" wrapText="1"/>
      <protection/>
    </xf>
    <xf numFmtId="0" fontId="29" fillId="0" borderId="17" xfId="0" applyFont="1" applyFill="1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29" fillId="33" borderId="22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 wrapText="1"/>
      <protection/>
    </xf>
    <xf numFmtId="0" fontId="29" fillId="33" borderId="24" xfId="0" applyFont="1" applyFill="1" applyBorder="1" applyAlignment="1" applyProtection="1">
      <alignment horizontal="center" vertical="center" wrapText="1"/>
      <protection/>
    </xf>
    <xf numFmtId="0" fontId="32" fillId="36" borderId="22" xfId="0" applyFont="1" applyFill="1" applyBorder="1" applyAlignment="1" applyProtection="1">
      <alignment horizontal="center"/>
      <protection/>
    </xf>
    <xf numFmtId="0" fontId="32" fillId="36" borderId="25" xfId="0" applyFont="1" applyFill="1" applyBorder="1" applyAlignment="1" applyProtection="1">
      <alignment horizontal="center"/>
      <protection/>
    </xf>
    <xf numFmtId="0" fontId="32" fillId="36" borderId="26" xfId="0" applyFont="1" applyFill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/>
      <protection/>
    </xf>
    <xf numFmtId="0" fontId="29" fillId="0" borderId="27" xfId="0" applyFont="1" applyBorder="1" applyAlignment="1" applyProtection="1">
      <alignment wrapText="1"/>
      <protection/>
    </xf>
    <xf numFmtId="0" fontId="29" fillId="35" borderId="27" xfId="0" applyFont="1" applyFill="1" applyBorder="1" applyAlignment="1" applyProtection="1">
      <alignment/>
      <protection/>
    </xf>
    <xf numFmtId="2" fontId="29" fillId="4" borderId="27" xfId="0" applyNumberFormat="1" applyFont="1" applyFill="1" applyBorder="1" applyAlignment="1" applyProtection="1">
      <alignment/>
      <protection locked="0"/>
    </xf>
    <xf numFmtId="2" fontId="29" fillId="4" borderId="28" xfId="0" applyNumberFormat="1" applyFont="1" applyFill="1" applyBorder="1" applyAlignment="1" applyProtection="1">
      <alignment/>
      <protection locked="0"/>
    </xf>
    <xf numFmtId="0" fontId="29" fillId="0" borderId="17" xfId="0" applyFont="1" applyBorder="1" applyAlignment="1" applyProtection="1">
      <alignment wrapText="1"/>
      <protection/>
    </xf>
    <xf numFmtId="2" fontId="29" fillId="4" borderId="17" xfId="0" applyNumberFormat="1" applyFont="1" applyFill="1" applyBorder="1" applyAlignment="1" applyProtection="1">
      <alignment/>
      <protection locked="0"/>
    </xf>
    <xf numFmtId="2" fontId="29" fillId="4" borderId="18" xfId="0" applyNumberFormat="1" applyFont="1" applyFill="1" applyBorder="1" applyAlignment="1" applyProtection="1">
      <alignment/>
      <protection locked="0"/>
    </xf>
    <xf numFmtId="0" fontId="27" fillId="0" borderId="19" xfId="0" applyFont="1" applyBorder="1" applyAlignment="1" applyProtection="1">
      <alignment/>
      <protection/>
    </xf>
    <xf numFmtId="0" fontId="29" fillId="34" borderId="20" xfId="0" applyFont="1" applyFill="1" applyBorder="1" applyAlignment="1" applyProtection="1">
      <alignment wrapText="1"/>
      <protection/>
    </xf>
    <xf numFmtId="0" fontId="29" fillId="34" borderId="20" xfId="0" applyFont="1" applyFill="1" applyBorder="1" applyAlignment="1" applyProtection="1">
      <alignment/>
      <protection/>
    </xf>
    <xf numFmtId="0" fontId="29" fillId="34" borderId="21" xfId="0" applyFont="1" applyFill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4" fillId="33" borderId="29" xfId="0" applyFont="1" applyFill="1" applyBorder="1" applyAlignment="1" applyProtection="1">
      <alignment horizontal="center" vertical="center" wrapText="1"/>
      <protection/>
    </xf>
    <xf numFmtId="0" fontId="35" fillId="36" borderId="30" xfId="0" applyFont="1" applyFill="1" applyBorder="1" applyAlignment="1" applyProtection="1">
      <alignment horizontal="center"/>
      <protection/>
    </xf>
    <xf numFmtId="0" fontId="35" fillId="36" borderId="25" xfId="0" applyFont="1" applyFill="1" applyBorder="1" applyAlignment="1" applyProtection="1">
      <alignment horizontal="center"/>
      <protection/>
    </xf>
    <xf numFmtId="0" fontId="35" fillId="36" borderId="26" xfId="0" applyFont="1" applyFill="1" applyBorder="1" applyAlignment="1" applyProtection="1">
      <alignment horizontal="center"/>
      <protection/>
    </xf>
    <xf numFmtId="0" fontId="27" fillId="0" borderId="13" xfId="0" applyFont="1" applyBorder="1" applyAlignment="1" applyProtection="1">
      <alignment/>
      <protection/>
    </xf>
    <xf numFmtId="49" fontId="21" fillId="4" borderId="17" xfId="0" applyNumberFormat="1" applyFont="1" applyFill="1" applyBorder="1" applyAlignment="1" applyProtection="1">
      <alignment/>
      <protection locked="0"/>
    </xf>
    <xf numFmtId="14" fontId="21" fillId="4" borderId="17" xfId="0" applyNumberFormat="1" applyFont="1" applyFill="1" applyBorder="1" applyAlignment="1" applyProtection="1">
      <alignment horizontal="right"/>
      <protection locked="0"/>
    </xf>
    <xf numFmtId="2" fontId="27" fillId="4" borderId="14" xfId="0" applyNumberFormat="1" applyFont="1" applyFill="1" applyBorder="1" applyAlignment="1" applyProtection="1">
      <alignment/>
      <protection locked="0"/>
    </xf>
    <xf numFmtId="2" fontId="27" fillId="4" borderId="17" xfId="0" applyNumberFormat="1" applyFont="1" applyFill="1" applyBorder="1" applyAlignment="1" applyProtection="1">
      <alignment/>
      <protection locked="0"/>
    </xf>
    <xf numFmtId="2" fontId="27" fillId="4" borderId="20" xfId="0" applyNumberFormat="1" applyFont="1" applyFill="1" applyBorder="1" applyAlignment="1" applyProtection="1">
      <alignment/>
      <protection locked="0"/>
    </xf>
    <xf numFmtId="0" fontId="27" fillId="34" borderId="30" xfId="0" applyFont="1" applyFill="1" applyBorder="1" applyAlignment="1" applyProtection="1">
      <alignment/>
      <protection/>
    </xf>
    <xf numFmtId="0" fontId="27" fillId="34" borderId="25" xfId="0" applyFont="1" applyFill="1" applyBorder="1" applyAlignment="1" applyProtection="1">
      <alignment/>
      <protection/>
    </xf>
    <xf numFmtId="4" fontId="27" fillId="34" borderId="25" xfId="0" applyNumberFormat="1" applyFont="1" applyFill="1" applyBorder="1" applyAlignment="1" applyProtection="1">
      <alignment/>
      <protection/>
    </xf>
    <xf numFmtId="0" fontId="27" fillId="34" borderId="26" xfId="0" applyFont="1" applyFill="1" applyBorder="1" applyAlignment="1" applyProtection="1">
      <alignment/>
      <protection/>
    </xf>
    <xf numFmtId="0" fontId="27" fillId="33" borderId="13" xfId="0" applyFont="1" applyFill="1" applyBorder="1" applyAlignment="1" applyProtection="1">
      <alignment/>
      <protection/>
    </xf>
    <xf numFmtId="0" fontId="27" fillId="33" borderId="14" xfId="0" applyFont="1" applyFill="1" applyBorder="1" applyAlignment="1" applyProtection="1">
      <alignment wrapText="1"/>
      <protection/>
    </xf>
    <xf numFmtId="0" fontId="27" fillId="33" borderId="14" xfId="0" applyFont="1" applyFill="1" applyBorder="1" applyAlignment="1" applyProtection="1">
      <alignment horizontal="center" wrapText="1"/>
      <protection/>
    </xf>
    <xf numFmtId="0" fontId="27" fillId="0" borderId="20" xfId="0" applyFont="1" applyBorder="1" applyAlignment="1" applyProtection="1">
      <alignment wrapText="1"/>
      <protection/>
    </xf>
    <xf numFmtId="2" fontId="27" fillId="4" borderId="2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/>
    </xf>
    <xf numFmtId="0" fontId="36" fillId="0" borderId="0" xfId="0" applyFont="1" applyAlignment="1" applyProtection="1">
      <alignment vertical="center"/>
      <protection/>
    </xf>
    <xf numFmtId="0" fontId="29" fillId="2" borderId="17" xfId="0" applyFont="1" applyFill="1" applyBorder="1" applyAlignment="1">
      <alignment horizontal="center" vertical="top" wrapText="1"/>
    </xf>
    <xf numFmtId="0" fontId="29" fillId="2" borderId="18" xfId="0" applyFont="1" applyFill="1" applyBorder="1" applyAlignment="1">
      <alignment horizontal="center" vertical="top" wrapText="1"/>
    </xf>
    <xf numFmtId="0" fontId="32" fillId="36" borderId="17" xfId="0" applyFont="1" applyFill="1" applyBorder="1" applyAlignment="1" applyProtection="1">
      <alignment horizontal="center"/>
      <protection/>
    </xf>
    <xf numFmtId="0" fontId="36" fillId="33" borderId="13" xfId="0" applyFont="1" applyFill="1" applyBorder="1" applyAlignment="1" applyProtection="1">
      <alignment horizontal="center" vertical="center" wrapText="1"/>
      <protection/>
    </xf>
    <xf numFmtId="0" fontId="36" fillId="33" borderId="14" xfId="0" applyFont="1" applyFill="1" applyBorder="1" applyAlignment="1" applyProtection="1">
      <alignment horizontal="center" vertical="center" wrapText="1"/>
      <protection/>
    </xf>
    <xf numFmtId="0" fontId="27" fillId="36" borderId="16" xfId="0" applyFont="1" applyFill="1" applyBorder="1" applyAlignment="1" applyProtection="1">
      <alignment horizontal="center"/>
      <protection/>
    </xf>
    <xf numFmtId="0" fontId="27" fillId="36" borderId="17" xfId="0" applyFont="1" applyFill="1" applyBorder="1" applyAlignment="1" applyProtection="1">
      <alignment horizontal="center"/>
      <protection/>
    </xf>
    <xf numFmtId="0" fontId="27" fillId="36" borderId="17" xfId="0" applyFont="1" applyFill="1" applyBorder="1" applyAlignment="1" applyProtection="1">
      <alignment horizontal="center" wrapText="1"/>
      <protection/>
    </xf>
    <xf numFmtId="0" fontId="27" fillId="4" borderId="17" xfId="0" applyFont="1" applyFill="1" applyBorder="1" applyAlignment="1" applyProtection="1">
      <alignment/>
      <protection locked="0"/>
    </xf>
    <xf numFmtId="0" fontId="27" fillId="4" borderId="17" xfId="0" applyFont="1" applyFill="1" applyBorder="1" applyAlignment="1" applyProtection="1">
      <alignment horizontal="center" wrapText="1"/>
      <protection locked="0"/>
    </xf>
    <xf numFmtId="0" fontId="27" fillId="34" borderId="19" xfId="0" applyFont="1" applyFill="1" applyBorder="1" applyAlignment="1" applyProtection="1">
      <alignment/>
      <protection/>
    </xf>
    <xf numFmtId="0" fontId="27" fillId="34" borderId="20" xfId="0" applyFont="1" applyFill="1" applyBorder="1" applyAlignment="1" applyProtection="1">
      <alignment/>
      <protection/>
    </xf>
    <xf numFmtId="0" fontId="35" fillId="33" borderId="22" xfId="0" applyFont="1" applyFill="1" applyBorder="1" applyAlignment="1" applyProtection="1">
      <alignment/>
      <protection/>
    </xf>
    <xf numFmtId="0" fontId="35" fillId="33" borderId="23" xfId="0" applyFont="1" applyFill="1" applyBorder="1" applyAlignment="1" applyProtection="1">
      <alignment/>
      <protection/>
    </xf>
    <xf numFmtId="0" fontId="35" fillId="33" borderId="24" xfId="0" applyFont="1" applyFill="1" applyBorder="1" applyAlignment="1" applyProtection="1">
      <alignment/>
      <protection/>
    </xf>
    <xf numFmtId="0" fontId="36" fillId="36" borderId="30" xfId="0" applyFont="1" applyFill="1" applyBorder="1" applyAlignment="1" applyProtection="1">
      <alignment horizontal="center"/>
      <protection/>
    </xf>
    <xf numFmtId="0" fontId="36" fillId="36" borderId="25" xfId="0" applyFont="1" applyFill="1" applyBorder="1" applyAlignment="1" applyProtection="1">
      <alignment horizontal="center"/>
      <protection/>
    </xf>
    <xf numFmtId="0" fontId="36" fillId="36" borderId="26" xfId="0" applyFont="1" applyFill="1" applyBorder="1" applyAlignment="1" applyProtection="1">
      <alignment horizontal="center"/>
      <protection/>
    </xf>
    <xf numFmtId="0" fontId="27" fillId="0" borderId="31" xfId="0" applyFont="1" applyBorder="1" applyAlignment="1" applyProtection="1">
      <alignment/>
      <protection/>
    </xf>
    <xf numFmtId="0" fontId="27" fillId="0" borderId="27" xfId="0" applyFont="1" applyBorder="1" applyAlignment="1" applyProtection="1">
      <alignment/>
      <protection/>
    </xf>
    <xf numFmtId="2" fontId="27" fillId="4" borderId="27" xfId="0" applyNumberFormat="1" applyFont="1" applyFill="1" applyBorder="1" applyAlignment="1" applyProtection="1">
      <alignment/>
      <protection locked="0"/>
    </xf>
    <xf numFmtId="2" fontId="27" fillId="4" borderId="28" xfId="0" applyNumberFormat="1" applyFont="1" applyFill="1" applyBorder="1" applyAlignment="1" applyProtection="1">
      <alignment/>
      <protection locked="0"/>
    </xf>
    <xf numFmtId="0" fontId="27" fillId="0" borderId="17" xfId="0" applyFont="1" applyBorder="1" applyAlignment="1" applyProtection="1">
      <alignment/>
      <protection/>
    </xf>
    <xf numFmtId="2" fontId="27" fillId="4" borderId="18" xfId="0" applyNumberFormat="1" applyFont="1" applyFill="1" applyBorder="1" applyAlignment="1" applyProtection="1">
      <alignment/>
      <protection locked="0"/>
    </xf>
    <xf numFmtId="0" fontId="27" fillId="0" borderId="37" xfId="0" applyFont="1" applyBorder="1" applyAlignment="1" applyProtection="1">
      <alignment/>
      <protection/>
    </xf>
    <xf numFmtId="0" fontId="27" fillId="0" borderId="38" xfId="0" applyFont="1" applyBorder="1" applyAlignment="1" applyProtection="1">
      <alignment/>
      <protection/>
    </xf>
    <xf numFmtId="2" fontId="27" fillId="4" borderId="38" xfId="0" applyNumberFormat="1" applyFont="1" applyFill="1" applyBorder="1" applyAlignment="1" applyProtection="1">
      <alignment/>
      <protection locked="0"/>
    </xf>
    <xf numFmtId="2" fontId="27" fillId="4" borderId="51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/>
    </xf>
    <xf numFmtId="0" fontId="32" fillId="2" borderId="22" xfId="0" applyFont="1" applyFill="1" applyBorder="1" applyAlignment="1" applyProtection="1">
      <alignment/>
      <protection/>
    </xf>
    <xf numFmtId="0" fontId="32" fillId="2" borderId="23" xfId="0" applyFont="1" applyFill="1" applyBorder="1" applyAlignment="1" applyProtection="1">
      <alignment horizontal="center"/>
      <protection/>
    </xf>
    <xf numFmtId="0" fontId="32" fillId="2" borderId="24" xfId="0" applyFont="1" applyFill="1" applyBorder="1" applyAlignment="1" applyProtection="1">
      <alignment horizontal="center"/>
      <protection/>
    </xf>
    <xf numFmtId="0" fontId="32" fillId="36" borderId="30" xfId="0" applyFont="1" applyFill="1" applyBorder="1" applyAlignment="1" applyProtection="1">
      <alignment horizontal="center"/>
      <protection/>
    </xf>
    <xf numFmtId="0" fontId="29" fillId="0" borderId="31" xfId="0" applyFont="1" applyBorder="1" applyAlignment="1" applyProtection="1">
      <alignment/>
      <protection/>
    </xf>
    <xf numFmtId="0" fontId="29" fillId="0" borderId="27" xfId="0" applyFont="1" applyBorder="1" applyAlignment="1" applyProtection="1">
      <alignment/>
      <protection/>
    </xf>
    <xf numFmtId="0" fontId="29" fillId="0" borderId="16" xfId="0" applyFont="1" applyBorder="1" applyAlignment="1" applyProtection="1">
      <alignment/>
      <protection/>
    </xf>
    <xf numFmtId="0" fontId="29" fillId="0" borderId="17" xfId="0" applyFont="1" applyBorder="1" applyAlignment="1" applyProtection="1">
      <alignment/>
      <protection/>
    </xf>
    <xf numFmtId="0" fontId="29" fillId="0" borderId="33" xfId="0" applyFont="1" applyBorder="1" applyAlignment="1" applyProtection="1">
      <alignment/>
      <protection/>
    </xf>
    <xf numFmtId="0" fontId="29" fillId="0" borderId="29" xfId="0" applyFont="1" applyBorder="1" applyAlignment="1" applyProtection="1">
      <alignment/>
      <protection/>
    </xf>
    <xf numFmtId="2" fontId="29" fillId="4" borderId="29" xfId="0" applyNumberFormat="1" applyFont="1" applyFill="1" applyBorder="1" applyAlignment="1" applyProtection="1">
      <alignment/>
      <protection locked="0"/>
    </xf>
    <xf numFmtId="2" fontId="29" fillId="4" borderId="39" xfId="0" applyNumberFormat="1" applyFont="1" applyFill="1" applyBorder="1" applyAlignment="1" applyProtection="1">
      <alignment/>
      <protection locked="0"/>
    </xf>
    <xf numFmtId="0" fontId="21" fillId="34" borderId="30" xfId="0" applyFont="1" applyFill="1" applyBorder="1" applyAlignment="1" applyProtection="1">
      <alignment/>
      <protection/>
    </xf>
    <xf numFmtId="0" fontId="32" fillId="34" borderId="25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5" fillId="33" borderId="13" xfId="0" applyFont="1" applyFill="1" applyBorder="1" applyAlignment="1" applyProtection="1">
      <alignment horizontal="center" vertical="center" wrapText="1"/>
      <protection/>
    </xf>
    <xf numFmtId="0" fontId="35" fillId="33" borderId="14" xfId="0" applyFont="1" applyFill="1" applyBorder="1" applyAlignment="1" applyProtection="1">
      <alignment horizontal="center" vertical="center" wrapText="1"/>
      <protection/>
    </xf>
    <xf numFmtId="0" fontId="32" fillId="33" borderId="14" xfId="52" applyFont="1" applyFill="1" applyBorder="1" applyAlignment="1" applyProtection="1">
      <alignment horizontal="center" vertical="center" wrapText="1"/>
      <protection/>
    </xf>
    <xf numFmtId="0" fontId="32" fillId="33" borderId="15" xfId="52" applyFont="1" applyFill="1" applyBorder="1" applyAlignment="1" applyProtection="1">
      <alignment horizontal="center" vertical="center" wrapText="1"/>
      <protection/>
    </xf>
    <xf numFmtId="0" fontId="35" fillId="36" borderId="16" xfId="0" applyFont="1" applyFill="1" applyBorder="1" applyAlignment="1" applyProtection="1">
      <alignment horizontal="center"/>
      <protection/>
    </xf>
    <xf numFmtId="0" fontId="35" fillId="36" borderId="17" xfId="0" applyFont="1" applyFill="1" applyBorder="1" applyAlignment="1" applyProtection="1">
      <alignment horizontal="center"/>
      <protection/>
    </xf>
    <xf numFmtId="0" fontId="32" fillId="39" borderId="17" xfId="52" applyFont="1" applyFill="1" applyBorder="1" applyAlignment="1" applyProtection="1">
      <alignment horizontal="center"/>
      <protection/>
    </xf>
    <xf numFmtId="0" fontId="32" fillId="39" borderId="18" xfId="52" applyFont="1" applyFill="1" applyBorder="1" applyAlignment="1" applyProtection="1">
      <alignment horizontal="center"/>
      <protection/>
    </xf>
    <xf numFmtId="0" fontId="34" fillId="0" borderId="16" xfId="0" applyFont="1" applyBorder="1" applyAlignment="1" applyProtection="1">
      <alignment vertical="top"/>
      <protection/>
    </xf>
    <xf numFmtId="0" fontId="34" fillId="0" borderId="17" xfId="0" applyFont="1" applyBorder="1" applyAlignment="1" applyProtection="1">
      <alignment vertical="top" wrapText="1"/>
      <protection/>
    </xf>
    <xf numFmtId="0" fontId="34" fillId="4" borderId="17" xfId="0" applyFont="1" applyFill="1" applyBorder="1" applyAlignment="1" applyProtection="1">
      <alignment wrapText="1"/>
      <protection locked="0"/>
    </xf>
    <xf numFmtId="0" fontId="34" fillId="4" borderId="17" xfId="0" applyFont="1" applyFill="1" applyBorder="1" applyAlignment="1" applyProtection="1">
      <alignment/>
      <protection locked="0"/>
    </xf>
    <xf numFmtId="0" fontId="20" fillId="4" borderId="17" xfId="52" applyFont="1" applyFill="1" applyBorder="1" applyAlignment="1" applyProtection="1">
      <alignment vertical="top" wrapText="1"/>
      <protection locked="0"/>
    </xf>
    <xf numFmtId="0" fontId="34" fillId="0" borderId="19" xfId="0" applyFont="1" applyBorder="1" applyAlignment="1" applyProtection="1">
      <alignment vertical="top"/>
      <protection/>
    </xf>
    <xf numFmtId="0" fontId="34" fillId="0" borderId="20" xfId="0" applyFont="1" applyBorder="1" applyAlignment="1" applyProtection="1">
      <alignment vertical="top" wrapText="1"/>
      <protection/>
    </xf>
    <xf numFmtId="0" fontId="34" fillId="4" borderId="20" xfId="0" applyFont="1" applyFill="1" applyBorder="1" applyAlignment="1" applyProtection="1">
      <alignment wrapText="1"/>
      <protection locked="0"/>
    </xf>
    <xf numFmtId="0" fontId="34" fillId="4" borderId="20" xfId="0" applyFont="1" applyFill="1" applyBorder="1" applyAlignment="1" applyProtection="1">
      <alignment/>
      <protection locked="0"/>
    </xf>
    <xf numFmtId="0" fontId="20" fillId="4" borderId="20" xfId="52" applyFont="1" applyFill="1" applyBorder="1" applyAlignment="1" applyProtection="1">
      <alignment vertical="top" wrapText="1"/>
      <protection locked="0"/>
    </xf>
    <xf numFmtId="0" fontId="19" fillId="0" borderId="0" xfId="52" applyFont="1" applyProtection="1">
      <alignment/>
      <protection/>
    </xf>
    <xf numFmtId="0" fontId="34" fillId="0" borderId="0" xfId="0" applyFont="1" applyAlignment="1">
      <alignment horizontal="center"/>
    </xf>
    <xf numFmtId="0" fontId="29" fillId="0" borderId="16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32" fillId="36" borderId="16" xfId="0" applyFont="1" applyFill="1" applyBorder="1" applyAlignment="1" applyProtection="1">
      <alignment horizontal="center"/>
      <protection/>
    </xf>
    <xf numFmtId="0" fontId="32" fillId="36" borderId="18" xfId="0" applyFont="1" applyFill="1" applyBorder="1" applyAlignment="1" applyProtection="1">
      <alignment horizontal="center"/>
      <protection/>
    </xf>
    <xf numFmtId="2" fontId="29" fillId="4" borderId="27" xfId="0" applyNumberFormat="1" applyFont="1" applyFill="1" applyBorder="1" applyAlignment="1" applyProtection="1">
      <alignment/>
      <protection/>
    </xf>
    <xf numFmtId="0" fontId="21" fillId="38" borderId="17" xfId="0" applyNumberFormat="1" applyFont="1" applyFill="1" applyBorder="1" applyAlignment="1" applyProtection="1">
      <alignment horizontal="left"/>
      <protection/>
    </xf>
    <xf numFmtId="0" fontId="29" fillId="38" borderId="17" xfId="0" applyFont="1" applyFill="1" applyBorder="1" applyAlignment="1" applyProtection="1">
      <alignment horizontal="left" wrapText="1"/>
      <protection/>
    </xf>
    <xf numFmtId="4" fontId="21" fillId="38" borderId="18" xfId="0" applyNumberFormat="1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29" fillId="0" borderId="17" xfId="0" applyFont="1" applyBorder="1" applyAlignment="1" applyProtection="1">
      <alignment horizontal="justify" vertical="top" wrapText="1"/>
      <protection locked="0"/>
    </xf>
    <xf numFmtId="0" fontId="29" fillId="0" borderId="18" xfId="0" applyFont="1" applyBorder="1" applyAlignment="1" applyProtection="1">
      <alignment horizontal="justify" vertical="top" wrapText="1"/>
      <protection locked="0"/>
    </xf>
    <xf numFmtId="0" fontId="29" fillId="0" borderId="20" xfId="0" applyFont="1" applyBorder="1" applyAlignment="1" applyProtection="1">
      <alignment horizontal="justify" vertical="top" wrapText="1"/>
      <protection locked="0"/>
    </xf>
    <xf numFmtId="0" fontId="29" fillId="0" borderId="21" xfId="0" applyFont="1" applyBorder="1" applyAlignment="1" applyProtection="1">
      <alignment horizontal="justify" vertical="top" wrapText="1"/>
      <protection locked="0"/>
    </xf>
    <xf numFmtId="14" fontId="0" fillId="4" borderId="0" xfId="0" applyNumberFormat="1" applyFill="1" applyAlignment="1" applyProtection="1">
      <alignment/>
      <protection/>
    </xf>
    <xf numFmtId="0" fontId="27" fillId="4" borderId="29" xfId="0" applyFont="1" applyFill="1" applyBorder="1" applyAlignment="1" applyProtection="1">
      <alignment/>
      <protection locked="0"/>
    </xf>
    <xf numFmtId="0" fontId="27" fillId="4" borderId="29" xfId="0" applyFont="1" applyFill="1" applyBorder="1" applyAlignment="1" applyProtection="1">
      <alignment horizontal="center" wrapText="1"/>
      <protection locked="0"/>
    </xf>
    <xf numFmtId="0" fontId="70" fillId="0" borderId="0" xfId="0" applyFont="1" applyAlignment="1" applyProtection="1">
      <alignment wrapText="1"/>
      <protection/>
    </xf>
    <xf numFmtId="4" fontId="21" fillId="4" borderId="18" xfId="0" applyNumberFormat="1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33" fillId="33" borderId="13" xfId="0" applyFont="1" applyFill="1" applyBorder="1" applyAlignment="1" applyProtection="1">
      <alignment horizontal="center" vertical="center"/>
      <protection/>
    </xf>
    <xf numFmtId="0" fontId="33" fillId="33" borderId="14" xfId="0" applyFont="1" applyFill="1" applyBorder="1" applyAlignment="1" applyProtection="1">
      <alignment horizontal="center" vertical="center" wrapText="1"/>
      <protection/>
    </xf>
    <xf numFmtId="0" fontId="33" fillId="33" borderId="15" xfId="0" applyFont="1" applyFill="1" applyBorder="1" applyAlignment="1" applyProtection="1">
      <alignment horizontal="center" vertical="center" wrapText="1"/>
      <protection/>
    </xf>
    <xf numFmtId="0" fontId="36" fillId="34" borderId="16" xfId="0" applyFont="1" applyFill="1" applyBorder="1" applyAlignment="1" applyProtection="1">
      <alignment vertical="top"/>
      <protection/>
    </xf>
    <xf numFmtId="0" fontId="36" fillId="34" borderId="17" xfId="0" applyFont="1" applyFill="1" applyBorder="1" applyAlignment="1" applyProtection="1">
      <alignment wrapText="1"/>
      <protection/>
    </xf>
    <xf numFmtId="2" fontId="36" fillId="34" borderId="17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applyProtection="1">
      <alignment vertical="top"/>
      <protection/>
    </xf>
    <xf numFmtId="0" fontId="27" fillId="0" borderId="17" xfId="0" applyFont="1" applyBorder="1" applyAlignment="1" applyProtection="1">
      <alignment wrapText="1"/>
      <protection/>
    </xf>
    <xf numFmtId="2" fontId="27" fillId="4" borderId="17" xfId="0" applyNumberFormat="1" applyFont="1" applyFill="1" applyBorder="1" applyAlignment="1" applyProtection="1">
      <alignment/>
      <protection locked="0"/>
    </xf>
    <xf numFmtId="4" fontId="27" fillId="4" borderId="17" xfId="0" applyNumberFormat="1" applyFont="1" applyFill="1" applyBorder="1" applyAlignment="1" applyProtection="1">
      <alignment/>
      <protection locked="0"/>
    </xf>
    <xf numFmtId="4" fontId="27" fillId="4" borderId="18" xfId="0" applyNumberFormat="1" applyFont="1" applyFill="1" applyBorder="1" applyAlignment="1" applyProtection="1">
      <alignment/>
      <protection locked="0"/>
    </xf>
    <xf numFmtId="49" fontId="27" fillId="0" borderId="16" xfId="0" applyNumberFormat="1" applyFont="1" applyBorder="1" applyAlignment="1" applyProtection="1">
      <alignment horizontal="right" vertical="top"/>
      <protection/>
    </xf>
    <xf numFmtId="49" fontId="37" fillId="0" borderId="16" xfId="0" applyNumberFormat="1" applyFont="1" applyBorder="1" applyAlignment="1" applyProtection="1">
      <alignment horizontal="right" vertical="top"/>
      <protection/>
    </xf>
    <xf numFmtId="0" fontId="37" fillId="0" borderId="17" xfId="0" applyFont="1" applyBorder="1" applyAlignment="1" applyProtection="1">
      <alignment wrapText="1"/>
      <protection/>
    </xf>
    <xf numFmtId="0" fontId="27" fillId="35" borderId="16" xfId="0" applyFont="1" applyFill="1" applyBorder="1" applyAlignment="1" applyProtection="1">
      <alignment vertical="top"/>
      <protection/>
    </xf>
    <xf numFmtId="0" fontId="27" fillId="35" borderId="17" xfId="0" applyFont="1" applyFill="1" applyBorder="1" applyAlignment="1" applyProtection="1">
      <alignment wrapText="1"/>
      <protection/>
    </xf>
    <xf numFmtId="2" fontId="27" fillId="35" borderId="17" xfId="0" applyNumberFormat="1" applyFont="1" applyFill="1" applyBorder="1" applyAlignment="1" applyProtection="1">
      <alignment/>
      <protection/>
    </xf>
    <xf numFmtId="0" fontId="36" fillId="34" borderId="17" xfId="0" applyFont="1" applyFill="1" applyBorder="1" applyAlignment="1" applyProtection="1">
      <alignment/>
      <protection/>
    </xf>
    <xf numFmtId="2" fontId="27" fillId="4" borderId="18" xfId="0" applyNumberFormat="1" applyFont="1" applyFill="1" applyBorder="1" applyAlignment="1" applyProtection="1">
      <alignment/>
      <protection locked="0"/>
    </xf>
    <xf numFmtId="0" fontId="33" fillId="34" borderId="19" xfId="0" applyFont="1" applyFill="1" applyBorder="1" applyAlignment="1" applyProtection="1">
      <alignment vertical="top"/>
      <protection/>
    </xf>
    <xf numFmtId="0" fontId="33" fillId="34" borderId="20" xfId="0" applyFont="1" applyFill="1" applyBorder="1" applyAlignment="1" applyProtection="1">
      <alignment wrapText="1"/>
      <protection/>
    </xf>
    <xf numFmtId="2" fontId="33" fillId="34" borderId="20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32" fillId="36" borderId="23" xfId="0" applyFont="1" applyFill="1" applyBorder="1" applyAlignment="1" applyProtection="1">
      <alignment horizontal="center"/>
      <protection/>
    </xf>
    <xf numFmtId="0" fontId="32" fillId="36" borderId="24" xfId="0" applyFont="1" applyFill="1" applyBorder="1" applyAlignment="1" applyProtection="1">
      <alignment horizontal="center"/>
      <protection/>
    </xf>
    <xf numFmtId="1" fontId="21" fillId="0" borderId="16" xfId="0" applyNumberFormat="1" applyFont="1" applyBorder="1" applyAlignment="1" applyProtection="1">
      <alignment/>
      <protection/>
    </xf>
    <xf numFmtId="2" fontId="21" fillId="4" borderId="17" xfId="0" applyNumberFormat="1" applyFont="1" applyFill="1" applyBorder="1" applyAlignment="1" applyProtection="1">
      <alignment/>
      <protection locked="0"/>
    </xf>
    <xf numFmtId="2" fontId="21" fillId="4" borderId="17" xfId="0" applyNumberFormat="1" applyFont="1" applyFill="1" applyBorder="1" applyAlignment="1" applyProtection="1">
      <alignment horizontal="right"/>
      <protection locked="0"/>
    </xf>
    <xf numFmtId="2" fontId="29" fillId="4" borderId="17" xfId="0" applyNumberFormat="1" applyFont="1" applyFill="1" applyBorder="1" applyAlignment="1" applyProtection="1">
      <alignment horizontal="right"/>
      <protection locked="0"/>
    </xf>
    <xf numFmtId="2" fontId="21" fillId="4" borderId="18" xfId="0" applyNumberFormat="1" applyFont="1" applyFill="1" applyBorder="1" applyAlignment="1" applyProtection="1">
      <alignment horizontal="right"/>
      <protection locked="0"/>
    </xf>
    <xf numFmtId="1" fontId="21" fillId="0" borderId="19" xfId="0" applyNumberFormat="1" applyFont="1" applyBorder="1" applyAlignment="1" applyProtection="1">
      <alignment/>
      <protection/>
    </xf>
    <xf numFmtId="2" fontId="21" fillId="4" borderId="20" xfId="0" applyNumberFormat="1" applyFont="1" applyFill="1" applyBorder="1" applyAlignment="1" applyProtection="1">
      <alignment/>
      <protection locked="0"/>
    </xf>
    <xf numFmtId="2" fontId="21" fillId="4" borderId="20" xfId="0" applyNumberFormat="1" applyFont="1" applyFill="1" applyBorder="1" applyAlignment="1" applyProtection="1">
      <alignment horizontal="right"/>
      <protection locked="0"/>
    </xf>
    <xf numFmtId="2" fontId="21" fillId="4" borderId="21" xfId="0" applyNumberFormat="1" applyFont="1" applyFill="1" applyBorder="1" applyAlignment="1" applyProtection="1">
      <alignment horizontal="right"/>
      <protection locked="0"/>
    </xf>
    <xf numFmtId="1" fontId="21" fillId="0" borderId="0" xfId="0" applyNumberFormat="1" applyFont="1" applyAlignment="1" applyProtection="1">
      <alignment/>
      <protection/>
    </xf>
    <xf numFmtId="0" fontId="27" fillId="0" borderId="33" xfId="0" applyFont="1" applyBorder="1" applyAlignment="1" applyProtection="1">
      <alignment/>
      <protection/>
    </xf>
    <xf numFmtId="2" fontId="9" fillId="35" borderId="27" xfId="0" applyNumberFormat="1" applyFont="1" applyFill="1" applyBorder="1" applyAlignment="1" applyProtection="1">
      <alignment/>
      <protection/>
    </xf>
    <xf numFmtId="2" fontId="3" fillId="34" borderId="20" xfId="0" applyNumberFormat="1" applyFont="1" applyFill="1" applyBorder="1" applyAlignment="1" applyProtection="1">
      <alignment/>
      <protection/>
    </xf>
    <xf numFmtId="2" fontId="0" fillId="0" borderId="17" xfId="0" applyNumberFormat="1" applyBorder="1" applyAlignment="1">
      <alignment/>
    </xf>
    <xf numFmtId="2" fontId="9" fillId="40" borderId="27" xfId="0" applyNumberFormat="1" applyFont="1" applyFill="1" applyBorder="1" applyAlignment="1" applyProtection="1">
      <alignment/>
      <protection locked="0"/>
    </xf>
    <xf numFmtId="49" fontId="21" fillId="34" borderId="25" xfId="59" applyNumberFormat="1" applyFont="1" applyFill="1" applyBorder="1" applyAlignment="1" applyProtection="1">
      <alignment/>
      <protection/>
    </xf>
    <xf numFmtId="0" fontId="10" fillId="32" borderId="10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32" xfId="0" applyFont="1" applyFill="1" applyBorder="1" applyAlignment="1" applyProtection="1">
      <alignment vertical="center"/>
      <protection/>
    </xf>
    <xf numFmtId="0" fontId="9" fillId="0" borderId="42" xfId="0" applyFont="1" applyFill="1" applyBorder="1" applyAlignment="1" applyProtection="1">
      <alignment vertical="center"/>
      <protection/>
    </xf>
    <xf numFmtId="0" fontId="9" fillId="0" borderId="52" xfId="0" applyFont="1" applyFill="1" applyBorder="1" applyAlignment="1" applyProtection="1">
      <alignment vertical="center"/>
      <protection/>
    </xf>
    <xf numFmtId="0" fontId="9" fillId="41" borderId="10" xfId="0" applyFont="1" applyFill="1" applyBorder="1" applyAlignment="1" applyProtection="1">
      <alignment vertical="center"/>
      <protection/>
    </xf>
    <xf numFmtId="0" fontId="9" fillId="41" borderId="0" xfId="0" applyFont="1" applyFill="1" applyBorder="1" applyAlignment="1" applyProtection="1">
      <alignment vertical="center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9" fillId="32" borderId="53" xfId="0" applyFont="1" applyFill="1" applyBorder="1" applyAlignment="1" applyProtection="1">
      <alignment vertical="center"/>
      <protection/>
    </xf>
    <xf numFmtId="14" fontId="9" fillId="42" borderId="54" xfId="0" applyNumberFormat="1" applyFont="1" applyFill="1" applyBorder="1" applyAlignment="1" applyProtection="1">
      <alignment horizontal="center" vertical="center"/>
      <protection locked="0"/>
    </xf>
    <xf numFmtId="14" fontId="9" fillId="42" borderId="43" xfId="0" applyNumberFormat="1" applyFont="1" applyFill="1" applyBorder="1" applyAlignment="1" applyProtection="1">
      <alignment horizontal="center" vertical="center"/>
      <protection locked="0"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14" fontId="9" fillId="42" borderId="0" xfId="0" applyNumberFormat="1" applyFont="1" applyFill="1" applyBorder="1" applyAlignment="1" applyProtection="1">
      <alignment vertical="center"/>
      <protection locked="0"/>
    </xf>
    <xf numFmtId="0" fontId="9" fillId="32" borderId="55" xfId="0" applyFont="1" applyFill="1" applyBorder="1" applyAlignment="1" applyProtection="1">
      <alignment horizontal="center" vertical="center"/>
      <protection/>
    </xf>
    <xf numFmtId="0" fontId="9" fillId="32" borderId="56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9" fillId="32" borderId="57" xfId="0" applyFont="1" applyFill="1" applyBorder="1" applyAlignment="1" applyProtection="1">
      <alignment horizontal="center" vertical="center"/>
      <protection/>
    </xf>
    <xf numFmtId="49" fontId="10" fillId="42" borderId="43" xfId="0" applyNumberFormat="1" applyFont="1" applyFill="1" applyBorder="1" applyAlignment="1" applyProtection="1">
      <alignment horizontal="center" vertical="center"/>
      <protection locked="0"/>
    </xf>
    <xf numFmtId="49" fontId="10" fillId="42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vertical="center" wrapText="1"/>
      <protection/>
    </xf>
    <xf numFmtId="0" fontId="9" fillId="0" borderId="59" xfId="0" applyFont="1" applyFill="1" applyBorder="1" applyAlignment="1" applyProtection="1">
      <alignment vertical="center" wrapText="1"/>
      <protection/>
    </xf>
    <xf numFmtId="0" fontId="9" fillId="0" borderId="60" xfId="0" applyFont="1" applyFill="1" applyBorder="1" applyAlignment="1" applyProtection="1">
      <alignment vertical="center" wrapText="1"/>
      <protection/>
    </xf>
    <xf numFmtId="0" fontId="9" fillId="0" borderId="61" xfId="0" applyFont="1" applyFill="1" applyBorder="1" applyAlignment="1" applyProtection="1">
      <alignment vertical="center" wrapText="1"/>
      <protection/>
    </xf>
    <xf numFmtId="0" fontId="9" fillId="0" borderId="62" xfId="0" applyFont="1" applyFill="1" applyBorder="1" applyAlignment="1" applyProtection="1">
      <alignment vertical="center" wrapText="1"/>
      <protection/>
    </xf>
    <xf numFmtId="0" fontId="9" fillId="0" borderId="46" xfId="0" applyFont="1" applyFill="1" applyBorder="1" applyAlignment="1" applyProtection="1">
      <alignment vertical="center" wrapText="1"/>
      <protection/>
    </xf>
    <xf numFmtId="0" fontId="9" fillId="32" borderId="32" xfId="0" applyFont="1" applyFill="1" applyBorder="1" applyAlignment="1" applyProtection="1">
      <alignment vertical="center"/>
      <protection/>
    </xf>
    <xf numFmtId="0" fontId="9" fillId="32" borderId="63" xfId="0" applyFont="1" applyFill="1" applyBorder="1" applyAlignment="1" applyProtection="1">
      <alignment vertical="center" wrapText="1"/>
      <protection/>
    </xf>
    <xf numFmtId="0" fontId="9" fillId="32" borderId="64" xfId="0" applyFont="1" applyFill="1" applyBorder="1" applyAlignment="1" applyProtection="1">
      <alignment vertical="center" wrapText="1"/>
      <protection/>
    </xf>
    <xf numFmtId="0" fontId="9" fillId="32" borderId="65" xfId="0" applyFont="1" applyFill="1" applyBorder="1" applyAlignment="1" applyProtection="1">
      <alignment vertical="center" wrapText="1"/>
      <protection/>
    </xf>
    <xf numFmtId="0" fontId="9" fillId="32" borderId="0" xfId="0" applyFont="1" applyFill="1" applyBorder="1" applyAlignment="1" applyProtection="1">
      <alignment vertical="center" wrapText="1"/>
      <protection/>
    </xf>
    <xf numFmtId="0" fontId="9" fillId="32" borderId="66" xfId="0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 applyProtection="1">
      <alignment vertical="center" wrapText="1"/>
      <protection/>
    </xf>
    <xf numFmtId="0" fontId="9" fillId="32" borderId="32" xfId="0" applyFont="1" applyFill="1" applyBorder="1" applyAlignment="1" applyProtection="1">
      <alignment vertical="center" wrapText="1"/>
      <protection/>
    </xf>
    <xf numFmtId="0" fontId="9" fillId="32" borderId="67" xfId="0" applyFont="1" applyFill="1" applyBorder="1" applyAlignment="1" applyProtection="1">
      <alignment vertical="center"/>
      <protection/>
    </xf>
    <xf numFmtId="0" fontId="9" fillId="32" borderId="53" xfId="0" applyFont="1" applyFill="1" applyBorder="1" applyAlignment="1" applyProtection="1">
      <alignment horizontal="center" vertical="center"/>
      <protection/>
    </xf>
    <xf numFmtId="0" fontId="9" fillId="0" borderId="63" xfId="0" applyFont="1" applyFill="1" applyBorder="1" applyAlignment="1" applyProtection="1">
      <alignment vertical="center" wrapText="1"/>
      <protection/>
    </xf>
    <xf numFmtId="0" fontId="9" fillId="0" borderId="44" xfId="0" applyFont="1" applyFill="1" applyBorder="1" applyAlignment="1" applyProtection="1">
      <alignment vertical="center" wrapText="1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9" fillId="32" borderId="68" xfId="0" applyFont="1" applyFill="1" applyBorder="1" applyAlignment="1" applyProtection="1">
      <alignment horizontal="center" vertical="center"/>
      <protection/>
    </xf>
    <xf numFmtId="0" fontId="9" fillId="32" borderId="67" xfId="0" applyFont="1" applyFill="1" applyBorder="1" applyAlignment="1" applyProtection="1">
      <alignment horizontal="center" vertical="center"/>
      <protection/>
    </xf>
    <xf numFmtId="0" fontId="9" fillId="32" borderId="69" xfId="0" applyFont="1" applyFill="1" applyBorder="1" applyAlignment="1" applyProtection="1">
      <alignment horizontal="center" vertical="center" wrapText="1"/>
      <protection/>
    </xf>
    <xf numFmtId="0" fontId="9" fillId="32" borderId="67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vertical="center" wrapText="1"/>
      <protection/>
    </xf>
    <xf numFmtId="0" fontId="9" fillId="0" borderId="71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39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51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37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38" xfId="0" applyFont="1" applyFill="1" applyBorder="1" applyAlignment="1" applyProtection="1">
      <alignment horizontal="center" vertical="center" wrapText="1"/>
      <protection/>
    </xf>
    <xf numFmtId="0" fontId="9" fillId="33" borderId="34" xfId="0" applyFont="1" applyFill="1" applyBorder="1" applyAlignment="1" applyProtection="1">
      <alignment horizontal="center" vertical="center" wrapText="1"/>
      <protection/>
    </xf>
    <xf numFmtId="0" fontId="9" fillId="33" borderId="72" xfId="0" applyFont="1" applyFill="1" applyBorder="1" applyAlignment="1" applyProtection="1">
      <alignment horizontal="center" vertical="center" wrapText="1"/>
      <protection/>
    </xf>
    <xf numFmtId="0" fontId="9" fillId="33" borderId="73" xfId="0" applyFont="1" applyFill="1" applyBorder="1" applyAlignment="1" applyProtection="1">
      <alignment horizontal="center" vertical="center" wrapText="1"/>
      <protection/>
    </xf>
    <xf numFmtId="0" fontId="29" fillId="33" borderId="14" xfId="0" applyFont="1" applyFill="1" applyBorder="1" applyAlignment="1" applyProtection="1">
      <alignment horizontal="center" vertical="center" wrapText="1"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29" fillId="33" borderId="15" xfId="0" applyFont="1" applyFill="1" applyBorder="1" applyAlignment="1" applyProtection="1">
      <alignment horizontal="center" vertical="center" wrapText="1"/>
      <protection/>
    </xf>
    <xf numFmtId="0" fontId="29" fillId="33" borderId="39" xfId="0" applyFont="1" applyFill="1" applyBorder="1" applyAlignment="1" applyProtection="1">
      <alignment horizontal="center" vertical="center" wrapText="1"/>
      <protection/>
    </xf>
    <xf numFmtId="0" fontId="29" fillId="33" borderId="13" xfId="0" applyFont="1" applyFill="1" applyBorder="1" applyAlignment="1" applyProtection="1">
      <alignment horizontal="center" vertical="center"/>
      <protection/>
    </xf>
    <xf numFmtId="0" fontId="29" fillId="33" borderId="33" xfId="0" applyFont="1" applyFill="1" applyBorder="1" applyAlignment="1" applyProtection="1">
      <alignment horizontal="center" vertical="center"/>
      <protection/>
    </xf>
    <xf numFmtId="0" fontId="12" fillId="33" borderId="13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33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7" xfId="0" applyNumberFormat="1" applyFont="1" applyFill="1" applyBorder="1" applyAlignment="1" applyProtection="1">
      <alignment horizontal="center" vertical="center" wrapText="1"/>
      <protection/>
    </xf>
    <xf numFmtId="0" fontId="12" fillId="33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15" xfId="0" applyNumberFormat="1" applyFont="1" applyFill="1" applyBorder="1" applyAlignment="1" applyProtection="1">
      <alignment horizontal="center" vertical="center" wrapText="1"/>
      <protection/>
    </xf>
    <xf numFmtId="0" fontId="12" fillId="33" borderId="18" xfId="0" applyNumberFormat="1" applyFont="1" applyFill="1" applyBorder="1" applyAlignment="1" applyProtection="1">
      <alignment horizontal="center" vertical="center" wrapText="1"/>
      <protection/>
    </xf>
    <xf numFmtId="0" fontId="12" fillId="33" borderId="39" xfId="0" applyNumberFormat="1" applyFont="1" applyFill="1" applyBorder="1" applyAlignment="1" applyProtection="1">
      <alignment horizontal="center" vertical="center" wrapText="1"/>
      <protection/>
    </xf>
    <xf numFmtId="0" fontId="34" fillId="33" borderId="17" xfId="0" applyFont="1" applyFill="1" applyBorder="1" applyAlignment="1" applyProtection="1">
      <alignment horizontal="center" vertical="center" wrapText="1"/>
      <protection/>
    </xf>
    <xf numFmtId="0" fontId="34" fillId="33" borderId="29" xfId="0" applyFont="1" applyFill="1" applyBorder="1" applyAlignment="1" applyProtection="1">
      <alignment horizontal="center" vertical="center" wrapText="1"/>
      <protection/>
    </xf>
    <xf numFmtId="0" fontId="34" fillId="33" borderId="18" xfId="0" applyFont="1" applyFill="1" applyBorder="1" applyAlignment="1" applyProtection="1">
      <alignment horizontal="center" vertical="center" wrapText="1"/>
      <protection/>
    </xf>
    <xf numFmtId="0" fontId="34" fillId="33" borderId="39" xfId="0" applyFont="1" applyFill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0" fontId="34" fillId="33" borderId="16" xfId="0" applyFont="1" applyFill="1" applyBorder="1" applyAlignment="1" applyProtection="1">
      <alignment horizontal="center" vertical="center" wrapText="1"/>
      <protection/>
    </xf>
    <xf numFmtId="0" fontId="34" fillId="33" borderId="33" xfId="0" applyFont="1" applyFill="1" applyBorder="1" applyAlignment="1" applyProtection="1">
      <alignment horizontal="center" vertical="center" wrapText="1"/>
      <protection/>
    </xf>
    <xf numFmtId="0" fontId="34" fillId="33" borderId="14" xfId="0" applyFont="1" applyFill="1" applyBorder="1" applyAlignment="1" applyProtection="1">
      <alignment horizontal="center" vertical="center" wrapText="1"/>
      <protection/>
    </xf>
    <xf numFmtId="0" fontId="34" fillId="33" borderId="15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>
      <alignment horizontal="center" vertical="top" wrapText="1"/>
    </xf>
    <xf numFmtId="0" fontId="29" fillId="2" borderId="16" xfId="0" applyFont="1" applyFill="1" applyBorder="1" applyAlignment="1">
      <alignment horizontal="center" vertical="top" wrapText="1"/>
    </xf>
    <xf numFmtId="0" fontId="29" fillId="2" borderId="14" xfId="0" applyFont="1" applyFill="1" applyBorder="1" applyAlignment="1">
      <alignment horizontal="justify" vertical="top" wrapText="1"/>
    </xf>
    <xf numFmtId="0" fontId="29" fillId="2" borderId="17" xfId="0" applyFont="1" applyFill="1" applyBorder="1" applyAlignment="1">
      <alignment horizontal="justify" vertical="top" wrapText="1"/>
    </xf>
    <xf numFmtId="0" fontId="29" fillId="2" borderId="14" xfId="0" applyFont="1" applyFill="1" applyBorder="1" applyAlignment="1">
      <alignment horizontal="center" vertical="top" wrapText="1"/>
    </xf>
    <xf numFmtId="0" fontId="29" fillId="2" borderId="15" xfId="0" applyFont="1" applyFill="1" applyBorder="1" applyAlignment="1">
      <alignment horizontal="center" vertical="top" wrapText="1"/>
    </xf>
    <xf numFmtId="0" fontId="29" fillId="2" borderId="35" xfId="0" applyFont="1" applyFill="1" applyBorder="1" applyAlignment="1">
      <alignment horizontal="center" vertical="top" wrapText="1"/>
    </xf>
    <xf numFmtId="0" fontId="29" fillId="2" borderId="74" xfId="0" applyFont="1" applyFill="1" applyBorder="1" applyAlignment="1">
      <alignment horizontal="center" vertical="top" wrapText="1"/>
    </xf>
    <xf numFmtId="0" fontId="29" fillId="2" borderId="50" xfId="0" applyFont="1" applyFill="1" applyBorder="1" applyAlignment="1">
      <alignment horizontal="center" vertical="top" wrapText="1"/>
    </xf>
    <xf numFmtId="0" fontId="29" fillId="2" borderId="7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33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2.421875" style="38" customWidth="1"/>
    <col min="2" max="4" width="9.140625" style="38" customWidth="1"/>
    <col min="5" max="5" width="10.28125" style="38" customWidth="1"/>
    <col min="6" max="16384" width="9.140625" style="38" customWidth="1"/>
  </cols>
  <sheetData>
    <row r="1" ht="15">
      <c r="A1" s="447">
        <v>43091</v>
      </c>
    </row>
    <row r="2" spans="1:9" ht="15">
      <c r="A2" s="179" t="s">
        <v>189</v>
      </c>
      <c r="B2" s="180"/>
      <c r="C2" s="500" t="s">
        <v>369</v>
      </c>
      <c r="D2" s="500"/>
      <c r="E2" s="500"/>
      <c r="F2" s="181"/>
      <c r="G2" s="500"/>
      <c r="H2" s="500"/>
      <c r="I2" s="501"/>
    </row>
    <row r="3" spans="1:9" ht="15">
      <c r="A3" s="1" t="s">
        <v>160</v>
      </c>
      <c r="B3" s="2"/>
      <c r="C3" s="3"/>
      <c r="D3" s="3"/>
      <c r="E3" s="3"/>
      <c r="F3" s="3"/>
      <c r="G3" s="498"/>
      <c r="H3" s="498"/>
      <c r="I3" s="499"/>
    </row>
    <row r="4" spans="1:9" ht="15">
      <c r="A4" s="1" t="s">
        <v>161</v>
      </c>
      <c r="B4" s="2"/>
      <c r="C4" s="3"/>
      <c r="D4" s="3"/>
      <c r="E4" s="2"/>
      <c r="F4" s="3"/>
      <c r="G4" s="498"/>
      <c r="H4" s="498"/>
      <c r="I4" s="499"/>
    </row>
    <row r="5" spans="1:9" ht="15">
      <c r="A5" s="1"/>
      <c r="B5" s="2"/>
      <c r="C5" s="2"/>
      <c r="D5" s="2"/>
      <c r="E5" s="2"/>
      <c r="F5" s="3"/>
      <c r="G5" s="498"/>
      <c r="H5" s="498"/>
      <c r="I5" s="499"/>
    </row>
    <row r="6" spans="1:9" ht="15">
      <c r="A6" s="496" t="s">
        <v>162</v>
      </c>
      <c r="B6" s="497"/>
      <c r="C6" s="497"/>
      <c r="D6" s="497"/>
      <c r="E6" s="497"/>
      <c r="F6" s="497"/>
      <c r="G6" s="497"/>
      <c r="H6" s="2"/>
      <c r="I6" s="90"/>
    </row>
    <row r="7" spans="1:9" ht="15">
      <c r="A7" s="183"/>
      <c r="B7" s="184"/>
      <c r="C7" s="184"/>
      <c r="D7" s="184"/>
      <c r="E7" s="184"/>
      <c r="F7" s="184"/>
      <c r="G7" s="184"/>
      <c r="H7" s="2"/>
      <c r="I7" s="90"/>
    </row>
    <row r="8" spans="1:9" ht="15.75" thickBot="1">
      <c r="A8" s="507"/>
      <c r="B8" s="508"/>
      <c r="C8" s="3"/>
      <c r="D8" s="2"/>
      <c r="E8" s="185" t="s">
        <v>163</v>
      </c>
      <c r="F8" s="509"/>
      <c r="G8" s="509"/>
      <c r="H8" s="2"/>
      <c r="I8" s="90"/>
    </row>
    <row r="9" spans="1:9" ht="15">
      <c r="A9" s="1" t="s">
        <v>164</v>
      </c>
      <c r="B9" s="3"/>
      <c r="C9" s="3"/>
      <c r="D9" s="2"/>
      <c r="E9" s="2" t="s">
        <v>165</v>
      </c>
      <c r="F9" s="2"/>
      <c r="G9" s="2"/>
      <c r="H9" s="2"/>
      <c r="I9" s="90"/>
    </row>
    <row r="10" spans="1:9" ht="15">
      <c r="A10" s="1"/>
      <c r="B10" s="2"/>
      <c r="C10" s="2"/>
      <c r="D10" s="2"/>
      <c r="E10" s="2"/>
      <c r="F10" s="2"/>
      <c r="G10" s="2"/>
      <c r="H10" s="2"/>
      <c r="I10" s="90"/>
    </row>
    <row r="11" spans="1:9" ht="15.75" thickBot="1">
      <c r="A11" s="1" t="s">
        <v>190</v>
      </c>
      <c r="B11" s="510"/>
      <c r="C11" s="510"/>
      <c r="D11" s="3"/>
      <c r="E11" s="2" t="s">
        <v>166</v>
      </c>
      <c r="F11" s="508"/>
      <c r="G11" s="508"/>
      <c r="H11" s="2"/>
      <c r="I11" s="90"/>
    </row>
    <row r="12" spans="1:9" ht="15">
      <c r="A12" s="1"/>
      <c r="B12" s="2" t="s">
        <v>184</v>
      </c>
      <c r="C12" s="3"/>
      <c r="D12" s="2"/>
      <c r="E12" s="2"/>
      <c r="F12" s="506" t="s">
        <v>167</v>
      </c>
      <c r="G12" s="506"/>
      <c r="H12" s="2"/>
      <c r="I12" s="90"/>
    </row>
    <row r="13" spans="1:9" ht="15">
      <c r="A13" s="1"/>
      <c r="B13" s="2"/>
      <c r="C13" s="2"/>
      <c r="D13" s="2"/>
      <c r="E13" s="2"/>
      <c r="F13" s="2"/>
      <c r="G13" s="2"/>
      <c r="H13" s="2"/>
      <c r="I13" s="90"/>
    </row>
    <row r="14" spans="1:9" ht="15">
      <c r="A14" s="502" t="s">
        <v>469</v>
      </c>
      <c r="B14" s="503"/>
      <c r="C14" s="503"/>
      <c r="D14" s="503"/>
      <c r="E14" s="503"/>
      <c r="F14" s="2"/>
      <c r="G14" s="2"/>
      <c r="H14" s="2"/>
      <c r="I14" s="90"/>
    </row>
    <row r="15" spans="1:9" ht="15">
      <c r="A15" s="1"/>
      <c r="B15" s="2"/>
      <c r="C15" s="2"/>
      <c r="D15" s="2"/>
      <c r="E15" s="2"/>
      <c r="F15" s="2"/>
      <c r="G15" s="2"/>
      <c r="H15" s="2"/>
      <c r="I15" s="90"/>
    </row>
    <row r="16" spans="1:9" ht="15.75" thickBot="1">
      <c r="A16" s="504" t="s">
        <v>168</v>
      </c>
      <c r="B16" s="505"/>
      <c r="C16" s="505"/>
      <c r="D16" s="2"/>
      <c r="E16" s="186"/>
      <c r="F16" s="505" t="s">
        <v>169</v>
      </c>
      <c r="G16" s="505"/>
      <c r="H16" s="505"/>
      <c r="I16" s="90"/>
    </row>
    <row r="17" spans="1:9" ht="15.75" thickBot="1">
      <c r="A17" s="1"/>
      <c r="B17" s="2"/>
      <c r="C17" s="2"/>
      <c r="D17" s="2"/>
      <c r="E17" s="186"/>
      <c r="F17" s="505" t="s">
        <v>170</v>
      </c>
      <c r="G17" s="505"/>
      <c r="H17" s="505"/>
      <c r="I17" s="90"/>
    </row>
    <row r="18" spans="1:9" ht="15">
      <c r="A18" s="1"/>
      <c r="B18" s="2"/>
      <c r="C18" s="2"/>
      <c r="D18" s="2"/>
      <c r="E18" s="2"/>
      <c r="F18" s="505" t="s">
        <v>171</v>
      </c>
      <c r="G18" s="505"/>
      <c r="H18" s="505"/>
      <c r="I18" s="90"/>
    </row>
    <row r="19" spans="1:9" ht="15">
      <c r="A19" s="504" t="s">
        <v>188</v>
      </c>
      <c r="B19" s="505"/>
      <c r="C19" s="3"/>
      <c r="D19" s="3"/>
      <c r="E19" s="3"/>
      <c r="F19" s="3"/>
      <c r="G19" s="3"/>
      <c r="H19" s="3"/>
      <c r="I19" s="90"/>
    </row>
    <row r="20" spans="1:9" ht="15.75" thickBot="1">
      <c r="A20" s="4" t="s">
        <v>185</v>
      </c>
      <c r="B20" s="515"/>
      <c r="C20" s="516"/>
      <c r="D20" s="516"/>
      <c r="E20" s="516"/>
      <c r="F20" s="516"/>
      <c r="G20" s="516"/>
      <c r="H20" s="516"/>
      <c r="I20" s="90"/>
    </row>
    <row r="21" spans="1:9" ht="15.75" thickBot="1">
      <c r="A21" s="1"/>
      <c r="B21" s="514"/>
      <c r="C21" s="514"/>
      <c r="D21" s="514"/>
      <c r="E21" s="514"/>
      <c r="F21" s="514"/>
      <c r="G21" s="514"/>
      <c r="H21" s="514"/>
      <c r="I21" s="90"/>
    </row>
    <row r="22" spans="1:9" ht="15">
      <c r="A22" s="1"/>
      <c r="B22" s="2" t="s">
        <v>172</v>
      </c>
      <c r="C22" s="3"/>
      <c r="D22" s="2"/>
      <c r="E22" s="2"/>
      <c r="F22" s="2"/>
      <c r="G22" s="2"/>
      <c r="H22" s="2"/>
      <c r="I22" s="90"/>
    </row>
    <row r="23" spans="1:9" ht="15">
      <c r="A23" s="1"/>
      <c r="B23" s="2"/>
      <c r="C23" s="2"/>
      <c r="D23" s="2"/>
      <c r="E23" s="2"/>
      <c r="F23" s="2"/>
      <c r="G23" s="2"/>
      <c r="H23" s="2"/>
      <c r="I23" s="90"/>
    </row>
    <row r="24" spans="1:9" ht="15">
      <c r="A24" s="1"/>
      <c r="B24" s="2"/>
      <c r="C24" s="513" t="s">
        <v>173</v>
      </c>
      <c r="D24" s="513"/>
      <c r="E24" s="513"/>
      <c r="F24" s="513"/>
      <c r="G24" s="2"/>
      <c r="H24" s="2"/>
      <c r="I24" s="90"/>
    </row>
    <row r="25" spans="1:9" ht="15">
      <c r="A25" s="504"/>
      <c r="B25" s="505"/>
      <c r="C25" s="505"/>
      <c r="D25" s="505"/>
      <c r="E25" s="505"/>
      <c r="F25" s="505"/>
      <c r="G25" s="505"/>
      <c r="H25" s="505"/>
      <c r="I25" s="523"/>
    </row>
    <row r="26" spans="1:9" ht="55.5" customHeight="1">
      <c r="A26" s="529" t="s">
        <v>174</v>
      </c>
      <c r="B26" s="527"/>
      <c r="C26" s="527"/>
      <c r="D26" s="527"/>
      <c r="E26" s="527"/>
      <c r="F26" s="527"/>
      <c r="G26" s="527"/>
      <c r="H26" s="527"/>
      <c r="I26" s="530"/>
    </row>
    <row r="27" spans="1:9" ht="15">
      <c r="A27" s="1"/>
      <c r="B27" s="2"/>
      <c r="C27" s="173"/>
      <c r="D27" s="173"/>
      <c r="E27" s="173"/>
      <c r="F27" s="173"/>
      <c r="G27" s="2"/>
      <c r="H27" s="2"/>
      <c r="I27" s="90"/>
    </row>
    <row r="28" spans="1:9" ht="15.75" thickBot="1">
      <c r="A28" s="504" t="s">
        <v>187</v>
      </c>
      <c r="B28" s="505"/>
      <c r="C28" s="505"/>
      <c r="D28" s="505"/>
      <c r="E28" s="187"/>
      <c r="F28" s="184"/>
      <c r="G28" s="187"/>
      <c r="H28" s="3"/>
      <c r="I28" s="182"/>
    </row>
    <row r="29" spans="1:9" ht="15">
      <c r="A29" s="1"/>
      <c r="B29" s="2"/>
      <c r="C29" s="2"/>
      <c r="D29" s="2"/>
      <c r="E29" s="505" t="s">
        <v>175</v>
      </c>
      <c r="F29" s="505"/>
      <c r="G29" s="2" t="s">
        <v>176</v>
      </c>
      <c r="H29" s="3"/>
      <c r="I29" s="182"/>
    </row>
    <row r="30" spans="1:9" ht="15.75" thickBot="1">
      <c r="A30" s="504" t="s">
        <v>186</v>
      </c>
      <c r="B30" s="505"/>
      <c r="C30" s="2"/>
      <c r="D30" s="2"/>
      <c r="E30" s="187"/>
      <c r="F30" s="184"/>
      <c r="G30" s="187"/>
      <c r="H30" s="3"/>
      <c r="I30" s="182"/>
    </row>
    <row r="31" spans="1:9" ht="15">
      <c r="A31" s="1"/>
      <c r="B31" s="2"/>
      <c r="C31" s="2"/>
      <c r="D31" s="2"/>
      <c r="E31" s="505" t="s">
        <v>175</v>
      </c>
      <c r="F31" s="505"/>
      <c r="G31" s="2" t="s">
        <v>176</v>
      </c>
      <c r="H31" s="3"/>
      <c r="I31" s="182"/>
    </row>
    <row r="32" spans="1:9" ht="15">
      <c r="A32" s="1"/>
      <c r="B32" s="2"/>
      <c r="C32" s="2"/>
      <c r="D32" s="2"/>
      <c r="E32" s="2"/>
      <c r="F32" s="2"/>
      <c r="G32" s="2"/>
      <c r="H32" s="3"/>
      <c r="I32" s="182"/>
    </row>
    <row r="33" spans="1:9" ht="15.75" thickBot="1">
      <c r="A33" s="1"/>
      <c r="B33" s="2"/>
      <c r="C33" s="2"/>
      <c r="D33" s="2"/>
      <c r="E33" s="2"/>
      <c r="F33" s="2"/>
      <c r="G33" s="2"/>
      <c r="H33" s="2"/>
      <c r="I33" s="90"/>
    </row>
    <row r="34" spans="1:9" ht="15.75" thickBot="1">
      <c r="A34" s="524" t="s">
        <v>177</v>
      </c>
      <c r="B34" s="525"/>
      <c r="C34" s="525"/>
      <c r="D34" s="528"/>
      <c r="E34" s="512"/>
      <c r="F34" s="511"/>
      <c r="G34" s="512"/>
      <c r="H34" s="511"/>
      <c r="I34" s="512"/>
    </row>
    <row r="35" spans="1:9" ht="15">
      <c r="A35" s="526"/>
      <c r="B35" s="527"/>
      <c r="C35" s="527"/>
      <c r="D35" s="532" t="s">
        <v>178</v>
      </c>
      <c r="E35" s="532"/>
      <c r="F35" s="532" t="s">
        <v>179</v>
      </c>
      <c r="G35" s="532"/>
      <c r="H35" s="506" t="s">
        <v>180</v>
      </c>
      <c r="I35" s="531"/>
    </row>
    <row r="36" spans="1:9" ht="15.75" thickBot="1">
      <c r="A36" s="188"/>
      <c r="B36" s="189"/>
      <c r="C36" s="189"/>
      <c r="D36" s="189"/>
      <c r="E36" s="189"/>
      <c r="F36" s="189"/>
      <c r="G36" s="189"/>
      <c r="H36" s="189"/>
      <c r="I36" s="190"/>
    </row>
    <row r="37" spans="1:9" ht="15">
      <c r="A37" s="1"/>
      <c r="B37" s="535" t="s">
        <v>192</v>
      </c>
      <c r="C37" s="505"/>
      <c r="D37" s="505"/>
      <c r="E37" s="505"/>
      <c r="F37" s="505"/>
      <c r="G37" s="505"/>
      <c r="H37" s="505"/>
      <c r="I37" s="523"/>
    </row>
    <row r="38" spans="1:9" ht="15.75" thickBot="1">
      <c r="A38" s="1"/>
      <c r="B38" s="2"/>
      <c r="C38" s="2"/>
      <c r="D38" s="2"/>
      <c r="E38" s="2"/>
      <c r="F38" s="2"/>
      <c r="G38" s="2"/>
      <c r="H38" s="2"/>
      <c r="I38" s="90"/>
    </row>
    <row r="39" spans="1:9" ht="24.75" customHeight="1" thickBot="1">
      <c r="A39" s="536" t="s">
        <v>181</v>
      </c>
      <c r="B39" s="537"/>
      <c r="C39" s="5" t="s">
        <v>180</v>
      </c>
      <c r="D39" s="538" t="s">
        <v>182</v>
      </c>
      <c r="E39" s="539"/>
      <c r="F39" s="5" t="s">
        <v>180</v>
      </c>
      <c r="G39" s="538" t="s">
        <v>183</v>
      </c>
      <c r="H39" s="539"/>
      <c r="I39" s="6" t="s">
        <v>180</v>
      </c>
    </row>
    <row r="40" spans="1:9" ht="15">
      <c r="A40" s="533"/>
      <c r="B40" s="520"/>
      <c r="C40" s="517"/>
      <c r="D40" s="519"/>
      <c r="E40" s="520"/>
      <c r="F40" s="517"/>
      <c r="G40" s="519"/>
      <c r="H40" s="520"/>
      <c r="I40" s="540"/>
    </row>
    <row r="41" spans="1:9" ht="31.5" customHeight="1" thickBot="1">
      <c r="A41" s="534"/>
      <c r="B41" s="522"/>
      <c r="C41" s="518"/>
      <c r="D41" s="521"/>
      <c r="E41" s="522"/>
      <c r="F41" s="518"/>
      <c r="G41" s="521"/>
      <c r="H41" s="522"/>
      <c r="I41" s="541"/>
    </row>
  </sheetData>
  <sheetProtection/>
  <mergeCells count="43">
    <mergeCell ref="D35:E35"/>
    <mergeCell ref="F35:G35"/>
    <mergeCell ref="A40:B41"/>
    <mergeCell ref="B37:I37"/>
    <mergeCell ref="A39:B39"/>
    <mergeCell ref="D39:E39"/>
    <mergeCell ref="G39:H39"/>
    <mergeCell ref="C40:C41"/>
    <mergeCell ref="I40:I41"/>
    <mergeCell ref="D40:E41"/>
    <mergeCell ref="F40:F41"/>
    <mergeCell ref="G40:H41"/>
    <mergeCell ref="A25:I25"/>
    <mergeCell ref="A34:C35"/>
    <mergeCell ref="D34:E34"/>
    <mergeCell ref="A26:I26"/>
    <mergeCell ref="A28:D28"/>
    <mergeCell ref="H35:I35"/>
    <mergeCell ref="E29:F29"/>
    <mergeCell ref="E31:F31"/>
    <mergeCell ref="F34:G34"/>
    <mergeCell ref="C24:F24"/>
    <mergeCell ref="H34:I34"/>
    <mergeCell ref="F17:H17"/>
    <mergeCell ref="F18:H18"/>
    <mergeCell ref="B21:H21"/>
    <mergeCell ref="A19:B19"/>
    <mergeCell ref="B20:H20"/>
    <mergeCell ref="A30:B30"/>
    <mergeCell ref="A14:E14"/>
    <mergeCell ref="A16:C16"/>
    <mergeCell ref="F12:G12"/>
    <mergeCell ref="A8:B8"/>
    <mergeCell ref="F8:G8"/>
    <mergeCell ref="F11:G11"/>
    <mergeCell ref="B11:C11"/>
    <mergeCell ref="F16:H16"/>
    <mergeCell ref="A6:G6"/>
    <mergeCell ref="G5:I5"/>
    <mergeCell ref="C2:E2"/>
    <mergeCell ref="G2:I2"/>
    <mergeCell ref="G3:I3"/>
    <mergeCell ref="G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9.140625" style="38" customWidth="1"/>
    <col min="2" max="2" width="33.57421875" style="38" bestFit="1" customWidth="1"/>
    <col min="3" max="16384" width="9.140625" style="38" customWidth="1"/>
  </cols>
  <sheetData>
    <row r="1" spans="1:15" ht="15.75">
      <c r="A1" s="7"/>
      <c r="B1" s="70" t="s">
        <v>403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559" t="s">
        <v>0</v>
      </c>
      <c r="B3" s="561" t="s">
        <v>1</v>
      </c>
      <c r="C3" s="561" t="s">
        <v>227</v>
      </c>
      <c r="D3" s="561" t="s">
        <v>465</v>
      </c>
      <c r="E3" s="561" t="s">
        <v>215</v>
      </c>
      <c r="F3" s="561" t="s">
        <v>228</v>
      </c>
      <c r="G3" s="563" t="s">
        <v>217</v>
      </c>
      <c r="H3" s="564"/>
      <c r="I3" s="564"/>
      <c r="J3" s="564"/>
      <c r="K3" s="564"/>
      <c r="L3" s="564"/>
      <c r="M3" s="564"/>
      <c r="N3" s="565"/>
      <c r="O3" s="557" t="s">
        <v>229</v>
      </c>
    </row>
    <row r="4" spans="1:15" ht="78.75" customHeight="1" thickBot="1">
      <c r="A4" s="560"/>
      <c r="B4" s="562"/>
      <c r="C4" s="562"/>
      <c r="D4" s="562"/>
      <c r="E4" s="562"/>
      <c r="F4" s="562"/>
      <c r="G4" s="71" t="s">
        <v>219</v>
      </c>
      <c r="H4" s="71" t="s">
        <v>220</v>
      </c>
      <c r="I4" s="71" t="s">
        <v>221</v>
      </c>
      <c r="J4" s="71" t="s">
        <v>222</v>
      </c>
      <c r="K4" s="71" t="s">
        <v>223</v>
      </c>
      <c r="L4" s="71" t="s">
        <v>224</v>
      </c>
      <c r="M4" s="71" t="s">
        <v>225</v>
      </c>
      <c r="N4" s="71" t="s">
        <v>226</v>
      </c>
      <c r="O4" s="558"/>
    </row>
    <row r="5" spans="1:15" ht="15.75" thickBot="1">
      <c r="A5" s="192">
        <v>1</v>
      </c>
      <c r="B5" s="193">
        <v>2</v>
      </c>
      <c r="C5" s="193">
        <v>3</v>
      </c>
      <c r="D5" s="193">
        <v>4</v>
      </c>
      <c r="E5" s="193">
        <v>5</v>
      </c>
      <c r="F5" s="193">
        <v>6</v>
      </c>
      <c r="G5" s="193">
        <v>7</v>
      </c>
      <c r="H5" s="193">
        <v>8</v>
      </c>
      <c r="I5" s="193">
        <v>9</v>
      </c>
      <c r="J5" s="193">
        <v>10</v>
      </c>
      <c r="K5" s="193">
        <v>11</v>
      </c>
      <c r="L5" s="193">
        <v>12</v>
      </c>
      <c r="M5" s="193">
        <v>13</v>
      </c>
      <c r="N5" s="193">
        <v>14</v>
      </c>
      <c r="O5" s="194">
        <v>15</v>
      </c>
    </row>
    <row r="6" spans="1:15" ht="15">
      <c r="A6" s="75">
        <v>1</v>
      </c>
      <c r="B6" s="60" t="s">
        <v>205</v>
      </c>
      <c r="C6" s="66"/>
      <c r="D6" s="494"/>
      <c r="E6" s="66"/>
      <c r="F6" s="191">
        <f>SUM(G6:N6)</f>
        <v>0</v>
      </c>
      <c r="G6" s="66"/>
      <c r="H6" s="66"/>
      <c r="I6" s="66"/>
      <c r="J6" s="66"/>
      <c r="K6" s="66"/>
      <c r="L6" s="66"/>
      <c r="M6" s="66"/>
      <c r="N6" s="66"/>
      <c r="O6" s="68"/>
    </row>
    <row r="7" spans="1:15" ht="15">
      <c r="A7" s="76">
        <v>2</v>
      </c>
      <c r="B7" s="62" t="s">
        <v>206</v>
      </c>
      <c r="C7" s="66"/>
      <c r="D7" s="494"/>
      <c r="E7" s="66"/>
      <c r="F7" s="191">
        <f aca="true" t="shared" si="0" ref="F7:F14">SUM(G7:N7)</f>
        <v>0</v>
      </c>
      <c r="G7" s="66"/>
      <c r="H7" s="66"/>
      <c r="I7" s="66"/>
      <c r="J7" s="66"/>
      <c r="K7" s="66"/>
      <c r="L7" s="66"/>
      <c r="M7" s="66"/>
      <c r="N7" s="66"/>
      <c r="O7" s="69"/>
    </row>
    <row r="8" spans="1:15" ht="15">
      <c r="A8" s="76">
        <v>3</v>
      </c>
      <c r="B8" s="62" t="s">
        <v>207</v>
      </c>
      <c r="C8" s="66"/>
      <c r="D8" s="494"/>
      <c r="E8" s="66"/>
      <c r="F8" s="191">
        <f t="shared" si="0"/>
        <v>0</v>
      </c>
      <c r="G8" s="66"/>
      <c r="H8" s="66"/>
      <c r="I8" s="66"/>
      <c r="J8" s="66"/>
      <c r="K8" s="66"/>
      <c r="L8" s="66"/>
      <c r="M8" s="66"/>
      <c r="N8" s="66"/>
      <c r="O8" s="69"/>
    </row>
    <row r="9" spans="1:15" ht="15">
      <c r="A9" s="76">
        <v>4</v>
      </c>
      <c r="B9" s="62" t="s">
        <v>208</v>
      </c>
      <c r="C9" s="66"/>
      <c r="D9" s="494"/>
      <c r="E9" s="66"/>
      <c r="F9" s="191">
        <f t="shared" si="0"/>
        <v>0</v>
      </c>
      <c r="G9" s="66"/>
      <c r="H9" s="66"/>
      <c r="I9" s="66"/>
      <c r="J9" s="66"/>
      <c r="K9" s="66"/>
      <c r="L9" s="66"/>
      <c r="M9" s="66"/>
      <c r="N9" s="66"/>
      <c r="O9" s="69"/>
    </row>
    <row r="10" spans="1:15" ht="15">
      <c r="A10" s="76">
        <v>5</v>
      </c>
      <c r="B10" s="62" t="s">
        <v>209</v>
      </c>
      <c r="C10" s="66"/>
      <c r="D10" s="494"/>
      <c r="E10" s="66"/>
      <c r="F10" s="191">
        <f t="shared" si="0"/>
        <v>0</v>
      </c>
      <c r="G10" s="66"/>
      <c r="H10" s="66"/>
      <c r="I10" s="66"/>
      <c r="J10" s="66"/>
      <c r="K10" s="66"/>
      <c r="L10" s="66"/>
      <c r="M10" s="66"/>
      <c r="N10" s="66"/>
      <c r="O10" s="69"/>
    </row>
    <row r="11" spans="1:15" ht="15">
      <c r="A11" s="76">
        <v>6</v>
      </c>
      <c r="B11" s="62" t="s">
        <v>210</v>
      </c>
      <c r="C11" s="66"/>
      <c r="D11" s="494"/>
      <c r="E11" s="66"/>
      <c r="F11" s="191">
        <f t="shared" si="0"/>
        <v>0</v>
      </c>
      <c r="G11" s="66"/>
      <c r="H11" s="66"/>
      <c r="I11" s="66"/>
      <c r="J11" s="66"/>
      <c r="K11" s="66"/>
      <c r="L11" s="66"/>
      <c r="M11" s="66"/>
      <c r="N11" s="66"/>
      <c r="O11" s="69"/>
    </row>
    <row r="12" spans="1:15" ht="15">
      <c r="A12" s="76">
        <v>7</v>
      </c>
      <c r="B12" s="62" t="s">
        <v>211</v>
      </c>
      <c r="C12" s="66"/>
      <c r="D12" s="494"/>
      <c r="E12" s="66"/>
      <c r="F12" s="191">
        <f t="shared" si="0"/>
        <v>0</v>
      </c>
      <c r="G12" s="66"/>
      <c r="H12" s="66"/>
      <c r="I12" s="66"/>
      <c r="J12" s="66"/>
      <c r="K12" s="66"/>
      <c r="L12" s="66"/>
      <c r="M12" s="66"/>
      <c r="N12" s="66"/>
      <c r="O12" s="69"/>
    </row>
    <row r="13" spans="1:15" ht="26.25">
      <c r="A13" s="76">
        <v>8</v>
      </c>
      <c r="B13" s="62" t="s">
        <v>212</v>
      </c>
      <c r="C13" s="66"/>
      <c r="D13" s="494"/>
      <c r="E13" s="66"/>
      <c r="F13" s="191">
        <f t="shared" si="0"/>
        <v>0</v>
      </c>
      <c r="G13" s="66"/>
      <c r="H13" s="66"/>
      <c r="I13" s="66"/>
      <c r="J13" s="66"/>
      <c r="K13" s="66"/>
      <c r="L13" s="66"/>
      <c r="M13" s="66"/>
      <c r="N13" s="66"/>
      <c r="O13" s="69"/>
    </row>
    <row r="14" spans="1:15" ht="15">
      <c r="A14" s="76">
        <v>9</v>
      </c>
      <c r="B14" s="62" t="s">
        <v>46</v>
      </c>
      <c r="C14" s="66"/>
      <c r="D14" s="494"/>
      <c r="E14" s="66"/>
      <c r="F14" s="191">
        <f t="shared" si="0"/>
        <v>0</v>
      </c>
      <c r="G14" s="66"/>
      <c r="H14" s="66"/>
      <c r="I14" s="66"/>
      <c r="J14" s="66"/>
      <c r="K14" s="66"/>
      <c r="L14" s="66"/>
      <c r="M14" s="66"/>
      <c r="N14" s="66"/>
      <c r="O14" s="69"/>
    </row>
    <row r="15" spans="1:15" ht="15.75" thickBot="1">
      <c r="A15" s="77"/>
      <c r="B15" s="78" t="s">
        <v>213</v>
      </c>
      <c r="C15" s="78">
        <f aca="true" t="shared" si="1" ref="C15:N15">SUM(C6:C14)</f>
        <v>0</v>
      </c>
      <c r="D15" s="78">
        <f t="shared" si="1"/>
        <v>0</v>
      </c>
      <c r="E15" s="78">
        <f t="shared" si="1"/>
        <v>0</v>
      </c>
      <c r="F15" s="492">
        <f>SUM(F6:F14)</f>
        <v>0</v>
      </c>
      <c r="G15" s="78">
        <f t="shared" si="1"/>
        <v>0</v>
      </c>
      <c r="H15" s="78">
        <f t="shared" si="1"/>
        <v>0</v>
      </c>
      <c r="I15" s="78">
        <f t="shared" si="1"/>
        <v>0</v>
      </c>
      <c r="J15" s="78">
        <f t="shared" si="1"/>
        <v>0</v>
      </c>
      <c r="K15" s="78">
        <f t="shared" si="1"/>
        <v>0</v>
      </c>
      <c r="L15" s="78">
        <f t="shared" si="1"/>
        <v>0</v>
      </c>
      <c r="M15" s="78">
        <f t="shared" si="1"/>
        <v>0</v>
      </c>
      <c r="N15" s="78">
        <f t="shared" si="1"/>
        <v>0</v>
      </c>
      <c r="O15" s="78">
        <f>IF(F15=0,0,(F6*O6+F7*O7+F8*O8+F9*O9+F10*O10+F11*O11+F12*O12+F13*O13+F14*O14)/F15)</f>
        <v>0</v>
      </c>
    </row>
    <row r="18" spans="2:5" ht="15">
      <c r="B18" s="542" t="s">
        <v>353</v>
      </c>
      <c r="C18" s="542"/>
      <c r="D18" s="542"/>
      <c r="E18"/>
    </row>
    <row r="19" spans="2:5" ht="15">
      <c r="B19"/>
      <c r="C19"/>
      <c r="D19" s="196" t="s">
        <v>354</v>
      </c>
      <c r="E19" s="197" t="s">
        <v>355</v>
      </c>
    </row>
    <row r="20" spans="2:5" ht="15">
      <c r="B20"/>
      <c r="C20"/>
      <c r="D20" s="198" t="s">
        <v>356</v>
      </c>
      <c r="E20" s="198" t="s">
        <v>357</v>
      </c>
    </row>
    <row r="21" spans="2:5" ht="15">
      <c r="B21" s="195" t="s">
        <v>358</v>
      </c>
      <c r="C21" s="195"/>
      <c r="D21"/>
      <c r="E21"/>
    </row>
    <row r="22" spans="2:5" ht="15">
      <c r="B22"/>
      <c r="C22"/>
      <c r="D22" s="199" t="s">
        <v>354</v>
      </c>
      <c r="E22" s="197" t="s">
        <v>355</v>
      </c>
    </row>
    <row r="23" spans="2:5" ht="15">
      <c r="B23"/>
      <c r="C23" s="196" t="s">
        <v>359</v>
      </c>
      <c r="D23" s="198" t="s">
        <v>356</v>
      </c>
      <c r="E23" s="198" t="s">
        <v>357</v>
      </c>
    </row>
  </sheetData>
  <sheetProtection password="C7AC" sheet="1"/>
  <mergeCells count="9">
    <mergeCell ref="O3:O4"/>
    <mergeCell ref="A3:A4"/>
    <mergeCell ref="B3:B4"/>
    <mergeCell ref="C3:C4"/>
    <mergeCell ref="D3:D4"/>
    <mergeCell ref="B18:D18"/>
    <mergeCell ref="E3:E4"/>
    <mergeCell ref="F3:F4"/>
    <mergeCell ref="G3:N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92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.57421875" style="284" customWidth="1"/>
    <col min="2" max="2" width="4.28125" style="284" customWidth="1"/>
    <col min="3" max="3" width="27.28125" style="284" customWidth="1"/>
    <col min="4" max="4" width="11.00390625" style="284" customWidth="1"/>
    <col min="5" max="6" width="9.140625" style="284" customWidth="1"/>
    <col min="7" max="7" width="10.57421875" style="284" customWidth="1"/>
    <col min="8" max="15" width="9.140625" style="284" customWidth="1"/>
    <col min="16" max="16" width="13.7109375" style="284" customWidth="1"/>
    <col min="17" max="18" width="12.8515625" style="284" customWidth="1"/>
    <col min="19" max="16384" width="9.140625" style="284" customWidth="1"/>
  </cols>
  <sheetData>
    <row r="1" ht="15">
      <c r="C1" s="476" t="s">
        <v>401</v>
      </c>
    </row>
    <row r="2" ht="15.75" thickBot="1"/>
    <row r="3" spans="2:18" ht="18" customHeight="1">
      <c r="B3" s="570" t="s">
        <v>0</v>
      </c>
      <c r="C3" s="566" t="s">
        <v>230</v>
      </c>
      <c r="D3" s="566" t="s">
        <v>231</v>
      </c>
      <c r="E3" s="566" t="s">
        <v>232</v>
      </c>
      <c r="F3" s="566" t="s">
        <v>215</v>
      </c>
      <c r="G3" s="566" t="s">
        <v>233</v>
      </c>
      <c r="H3" s="566" t="s">
        <v>217</v>
      </c>
      <c r="I3" s="566"/>
      <c r="J3" s="566"/>
      <c r="K3" s="566"/>
      <c r="L3" s="566"/>
      <c r="M3" s="566"/>
      <c r="N3" s="566"/>
      <c r="O3" s="566"/>
      <c r="P3" s="566" t="s">
        <v>234</v>
      </c>
      <c r="Q3" s="566" t="s">
        <v>453</v>
      </c>
      <c r="R3" s="568" t="s">
        <v>454</v>
      </c>
    </row>
    <row r="4" spans="2:18" ht="55.5" customHeight="1" thickBot="1">
      <c r="B4" s="571"/>
      <c r="C4" s="567"/>
      <c r="D4" s="567"/>
      <c r="E4" s="567"/>
      <c r="F4" s="567"/>
      <c r="G4" s="567"/>
      <c r="H4" s="477" t="s">
        <v>219</v>
      </c>
      <c r="I4" s="477" t="s">
        <v>220</v>
      </c>
      <c r="J4" s="477" t="s">
        <v>221</v>
      </c>
      <c r="K4" s="477" t="s">
        <v>222</v>
      </c>
      <c r="L4" s="477" t="s">
        <v>223</v>
      </c>
      <c r="M4" s="477" t="s">
        <v>224</v>
      </c>
      <c r="N4" s="477" t="s">
        <v>225</v>
      </c>
      <c r="O4" s="477" t="s">
        <v>226</v>
      </c>
      <c r="P4" s="567"/>
      <c r="Q4" s="567"/>
      <c r="R4" s="569"/>
    </row>
    <row r="5" spans="2:18" ht="15">
      <c r="B5" s="329">
        <v>1</v>
      </c>
      <c r="C5" s="478">
        <v>2</v>
      </c>
      <c r="D5" s="478">
        <v>3</v>
      </c>
      <c r="E5" s="478">
        <v>4</v>
      </c>
      <c r="F5" s="478">
        <v>5</v>
      </c>
      <c r="G5" s="478">
        <v>6</v>
      </c>
      <c r="H5" s="478">
        <v>7</v>
      </c>
      <c r="I5" s="478">
        <v>8</v>
      </c>
      <c r="J5" s="478">
        <v>9</v>
      </c>
      <c r="K5" s="478">
        <v>10</v>
      </c>
      <c r="L5" s="478">
        <v>11</v>
      </c>
      <c r="M5" s="478">
        <v>12</v>
      </c>
      <c r="N5" s="478">
        <v>13</v>
      </c>
      <c r="O5" s="478">
        <v>14</v>
      </c>
      <c r="P5" s="478">
        <v>15</v>
      </c>
      <c r="Q5" s="478">
        <v>16</v>
      </c>
      <c r="R5" s="479">
        <v>17</v>
      </c>
    </row>
    <row r="6" spans="2:18" ht="15">
      <c r="B6" s="480">
        <v>1</v>
      </c>
      <c r="C6" s="481"/>
      <c r="D6" s="482"/>
      <c r="E6" s="482"/>
      <c r="F6" s="482"/>
      <c r="G6" s="482"/>
      <c r="H6" s="483"/>
      <c r="I6" s="483"/>
      <c r="J6" s="483"/>
      <c r="K6" s="483"/>
      <c r="L6" s="483"/>
      <c r="M6" s="483"/>
      <c r="N6" s="483"/>
      <c r="O6" s="483"/>
      <c r="P6" s="482"/>
      <c r="Q6" s="482"/>
      <c r="R6" s="484"/>
    </row>
    <row r="7" spans="2:18" ht="15">
      <c r="B7" s="480">
        <v>2</v>
      </c>
      <c r="C7" s="481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4"/>
    </row>
    <row r="8" spans="2:18" ht="15">
      <c r="B8" s="480">
        <v>3</v>
      </c>
      <c r="C8" s="481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4"/>
    </row>
    <row r="9" spans="2:18" ht="15">
      <c r="B9" s="480">
        <v>4</v>
      </c>
      <c r="C9" s="481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4"/>
    </row>
    <row r="10" spans="2:18" ht="15">
      <c r="B10" s="480">
        <v>5</v>
      </c>
      <c r="C10" s="481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4"/>
    </row>
    <row r="11" spans="2:18" ht="15">
      <c r="B11" s="480">
        <v>6</v>
      </c>
      <c r="C11" s="481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4"/>
    </row>
    <row r="12" spans="2:18" ht="15">
      <c r="B12" s="480">
        <v>7</v>
      </c>
      <c r="C12" s="481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4"/>
    </row>
    <row r="13" spans="2:18" ht="15">
      <c r="B13" s="480">
        <v>8</v>
      </c>
      <c r="C13" s="481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4"/>
    </row>
    <row r="14" spans="2:18" ht="15">
      <c r="B14" s="480">
        <v>9</v>
      </c>
      <c r="C14" s="481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4"/>
    </row>
    <row r="15" spans="2:18" ht="15.75" thickBot="1">
      <c r="B15" s="485">
        <v>10</v>
      </c>
      <c r="C15" s="486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8"/>
    </row>
    <row r="16" ht="15">
      <c r="B16" s="489"/>
    </row>
    <row r="17" ht="15">
      <c r="B17" s="489"/>
    </row>
    <row r="18" spans="2:7" ht="15">
      <c r="B18" s="489"/>
      <c r="C18" s="543" t="s">
        <v>353</v>
      </c>
      <c r="D18" s="543"/>
      <c r="E18" s="543"/>
      <c r="F18" s="475"/>
      <c r="G18" s="452"/>
    </row>
    <row r="19" spans="2:7" ht="15">
      <c r="B19" s="489"/>
      <c r="C19" s="475"/>
      <c r="D19" s="475"/>
      <c r="E19" s="311" t="s">
        <v>354</v>
      </c>
      <c r="F19" s="312" t="s">
        <v>355</v>
      </c>
      <c r="G19" s="452"/>
    </row>
    <row r="20" spans="2:7" ht="15">
      <c r="B20" s="489"/>
      <c r="C20" s="475"/>
      <c r="D20" s="475"/>
      <c r="E20" s="313" t="s">
        <v>356</v>
      </c>
      <c r="F20" s="313" t="s">
        <v>357</v>
      </c>
      <c r="G20" s="452"/>
    </row>
    <row r="21" spans="2:7" ht="15">
      <c r="B21" s="489"/>
      <c r="C21" s="309" t="s">
        <v>358</v>
      </c>
      <c r="D21" s="309"/>
      <c r="E21" s="475"/>
      <c r="F21" s="475"/>
      <c r="G21" s="452"/>
    </row>
    <row r="22" spans="2:7" ht="15">
      <c r="B22" s="489"/>
      <c r="C22" s="475"/>
      <c r="D22" s="475"/>
      <c r="E22" s="314" t="s">
        <v>354</v>
      </c>
      <c r="F22" s="312" t="s">
        <v>355</v>
      </c>
      <c r="G22" s="452"/>
    </row>
    <row r="23" spans="2:7" ht="15">
      <c r="B23" s="489"/>
      <c r="C23" s="475"/>
      <c r="D23" s="311" t="s">
        <v>359</v>
      </c>
      <c r="E23" s="313" t="s">
        <v>356</v>
      </c>
      <c r="F23" s="313" t="s">
        <v>357</v>
      </c>
      <c r="G23" s="452"/>
    </row>
    <row r="24" ht="15">
      <c r="B24" s="489"/>
    </row>
    <row r="25" ht="15">
      <c r="B25" s="489"/>
    </row>
    <row r="26" ht="15">
      <c r="B26" s="489"/>
    </row>
    <row r="27" ht="15">
      <c r="B27" s="489"/>
    </row>
    <row r="28" ht="15">
      <c r="B28" s="489"/>
    </row>
    <row r="29" ht="15">
      <c r="B29" s="489"/>
    </row>
    <row r="30" ht="15">
      <c r="B30" s="489"/>
    </row>
    <row r="31" ht="15">
      <c r="B31" s="489"/>
    </row>
    <row r="32" ht="15">
      <c r="B32" s="489"/>
    </row>
    <row r="33" ht="15">
      <c r="B33" s="489"/>
    </row>
    <row r="34" ht="15">
      <c r="B34" s="489"/>
    </row>
    <row r="35" ht="15">
      <c r="B35" s="489"/>
    </row>
    <row r="36" ht="15">
      <c r="B36" s="489"/>
    </row>
    <row r="37" ht="15">
      <c r="B37" s="489"/>
    </row>
    <row r="38" ht="15">
      <c r="B38" s="489"/>
    </row>
    <row r="39" ht="15">
      <c r="B39" s="489"/>
    </row>
    <row r="40" ht="15">
      <c r="B40" s="489"/>
    </row>
    <row r="41" ht="15">
      <c r="B41" s="489"/>
    </row>
    <row r="42" ht="15">
      <c r="B42" s="489"/>
    </row>
    <row r="43" ht="15">
      <c r="B43" s="489"/>
    </row>
    <row r="44" ht="15">
      <c r="B44" s="489"/>
    </row>
    <row r="45" ht="15">
      <c r="B45" s="489"/>
    </row>
    <row r="46" ht="15">
      <c r="B46" s="489"/>
    </row>
    <row r="47" ht="15">
      <c r="B47" s="489"/>
    </row>
    <row r="48" ht="15">
      <c r="B48" s="489"/>
    </row>
    <row r="49" ht="15">
      <c r="B49" s="489"/>
    </row>
    <row r="50" ht="15">
      <c r="B50" s="489"/>
    </row>
    <row r="51" ht="15">
      <c r="B51" s="489"/>
    </row>
    <row r="52" ht="15">
      <c r="B52" s="489"/>
    </row>
    <row r="53" ht="15">
      <c r="B53" s="489"/>
    </row>
    <row r="54" ht="15">
      <c r="B54" s="489"/>
    </row>
    <row r="55" ht="15">
      <c r="B55" s="489"/>
    </row>
    <row r="56" ht="15">
      <c r="B56" s="489"/>
    </row>
    <row r="57" ht="15">
      <c r="B57" s="489"/>
    </row>
    <row r="58" ht="15">
      <c r="B58" s="489"/>
    </row>
    <row r="59" ht="15">
      <c r="B59" s="489"/>
    </row>
    <row r="60" ht="15">
      <c r="B60" s="489"/>
    </row>
    <row r="61" ht="15">
      <c r="B61" s="489"/>
    </row>
    <row r="62" ht="15">
      <c r="B62" s="489"/>
    </row>
    <row r="63" ht="15">
      <c r="B63" s="489"/>
    </row>
    <row r="64" ht="15">
      <c r="B64" s="489"/>
    </row>
    <row r="65" ht="15">
      <c r="B65" s="489"/>
    </row>
    <row r="66" ht="15">
      <c r="B66" s="489"/>
    </row>
    <row r="67" ht="15">
      <c r="B67" s="489"/>
    </row>
    <row r="68" ht="15">
      <c r="B68" s="489"/>
    </row>
    <row r="69" ht="15">
      <c r="B69" s="489"/>
    </row>
    <row r="70" ht="15">
      <c r="B70" s="489"/>
    </row>
    <row r="71" ht="15">
      <c r="B71" s="489"/>
    </row>
    <row r="72" ht="15">
      <c r="B72" s="489"/>
    </row>
    <row r="73" ht="15">
      <c r="B73" s="489"/>
    </row>
    <row r="74" ht="15">
      <c r="B74" s="489"/>
    </row>
    <row r="75" ht="15">
      <c r="B75" s="489"/>
    </row>
    <row r="76" ht="15">
      <c r="B76" s="489"/>
    </row>
    <row r="77" ht="15">
      <c r="B77" s="489"/>
    </row>
    <row r="78" ht="15">
      <c r="B78" s="489"/>
    </row>
    <row r="79" ht="15">
      <c r="B79" s="489"/>
    </row>
    <row r="80" ht="15">
      <c r="B80" s="489"/>
    </row>
    <row r="81" ht="15">
      <c r="B81" s="489"/>
    </row>
    <row r="82" ht="15">
      <c r="B82" s="489"/>
    </row>
    <row r="83" ht="15">
      <c r="B83" s="489"/>
    </row>
    <row r="84" ht="15">
      <c r="B84" s="489"/>
    </row>
    <row r="85" ht="15">
      <c r="B85" s="489"/>
    </row>
    <row r="86" ht="15">
      <c r="B86" s="489"/>
    </row>
    <row r="87" ht="15">
      <c r="B87" s="489"/>
    </row>
    <row r="88" ht="15">
      <c r="B88" s="489"/>
    </row>
    <row r="89" ht="15">
      <c r="B89" s="489"/>
    </row>
    <row r="90" ht="15">
      <c r="B90" s="489"/>
    </row>
    <row r="91" ht="15">
      <c r="B91" s="489"/>
    </row>
    <row r="92" ht="15">
      <c r="B92" s="489"/>
    </row>
    <row r="93" ht="15">
      <c r="B93" s="489"/>
    </row>
    <row r="94" ht="15">
      <c r="B94" s="489"/>
    </row>
    <row r="95" ht="15">
      <c r="B95" s="489"/>
    </row>
    <row r="96" ht="15">
      <c r="B96" s="489"/>
    </row>
    <row r="97" ht="15">
      <c r="B97" s="489"/>
    </row>
    <row r="98" ht="15">
      <c r="B98" s="489"/>
    </row>
    <row r="99" ht="15">
      <c r="B99" s="489"/>
    </row>
    <row r="100" ht="15">
      <c r="B100" s="489"/>
    </row>
    <row r="101" ht="15">
      <c r="B101" s="489"/>
    </row>
    <row r="102" ht="15">
      <c r="B102" s="489"/>
    </row>
    <row r="103" ht="15">
      <c r="B103" s="489"/>
    </row>
    <row r="104" ht="15">
      <c r="B104" s="489"/>
    </row>
    <row r="105" ht="15">
      <c r="B105" s="489"/>
    </row>
    <row r="106" ht="15">
      <c r="B106" s="489"/>
    </row>
    <row r="107" ht="15">
      <c r="B107" s="489"/>
    </row>
    <row r="108" ht="15">
      <c r="B108" s="489"/>
    </row>
    <row r="109" ht="15">
      <c r="B109" s="489"/>
    </row>
    <row r="110" ht="15">
      <c r="B110" s="489"/>
    </row>
    <row r="111" ht="15">
      <c r="B111" s="489"/>
    </row>
    <row r="112" ht="15">
      <c r="B112" s="489"/>
    </row>
    <row r="113" ht="15">
      <c r="B113" s="489"/>
    </row>
    <row r="114" ht="15">
      <c r="B114" s="489"/>
    </row>
    <row r="115" ht="15">
      <c r="B115" s="489"/>
    </row>
    <row r="116" ht="15">
      <c r="B116" s="489"/>
    </row>
    <row r="117" ht="15">
      <c r="B117" s="489"/>
    </row>
    <row r="118" ht="15">
      <c r="B118" s="489"/>
    </row>
    <row r="119" ht="15">
      <c r="B119" s="489"/>
    </row>
    <row r="120" ht="15">
      <c r="B120" s="489"/>
    </row>
    <row r="121" ht="15">
      <c r="B121" s="489"/>
    </row>
    <row r="122" ht="15">
      <c r="B122" s="489"/>
    </row>
    <row r="123" ht="15">
      <c r="B123" s="489"/>
    </row>
    <row r="124" ht="15">
      <c r="B124" s="489"/>
    </row>
    <row r="125" ht="15">
      <c r="B125" s="489"/>
    </row>
    <row r="126" ht="15">
      <c r="B126" s="489"/>
    </row>
    <row r="127" ht="15">
      <c r="B127" s="489"/>
    </row>
    <row r="128" ht="15">
      <c r="B128" s="489"/>
    </row>
    <row r="129" ht="15">
      <c r="B129" s="489"/>
    </row>
    <row r="130" ht="15">
      <c r="B130" s="489"/>
    </row>
    <row r="131" ht="15">
      <c r="B131" s="489"/>
    </row>
    <row r="132" ht="15">
      <c r="B132" s="489"/>
    </row>
    <row r="133" ht="15">
      <c r="B133" s="489"/>
    </row>
    <row r="134" ht="15">
      <c r="B134" s="489"/>
    </row>
    <row r="135" ht="15">
      <c r="B135" s="489"/>
    </row>
    <row r="136" ht="15">
      <c r="B136" s="489"/>
    </row>
    <row r="137" ht="15">
      <c r="B137" s="489"/>
    </row>
    <row r="138" ht="15">
      <c r="B138" s="489"/>
    </row>
    <row r="139" ht="15">
      <c r="B139" s="489"/>
    </row>
    <row r="140" ht="15">
      <c r="B140" s="489"/>
    </row>
    <row r="141" ht="15">
      <c r="B141" s="489"/>
    </row>
    <row r="142" ht="15">
      <c r="B142" s="489"/>
    </row>
    <row r="143" ht="15">
      <c r="B143" s="489"/>
    </row>
    <row r="144" ht="15">
      <c r="B144" s="489"/>
    </row>
    <row r="145" ht="15">
      <c r="B145" s="489"/>
    </row>
    <row r="146" ht="15">
      <c r="B146" s="489"/>
    </row>
    <row r="147" ht="15">
      <c r="B147" s="489"/>
    </row>
    <row r="148" ht="15">
      <c r="B148" s="489"/>
    </row>
    <row r="149" ht="15">
      <c r="B149" s="489"/>
    </row>
    <row r="150" ht="15">
      <c r="B150" s="489"/>
    </row>
    <row r="151" ht="15">
      <c r="B151" s="489"/>
    </row>
    <row r="152" ht="15">
      <c r="B152" s="489"/>
    </row>
    <row r="153" ht="15">
      <c r="B153" s="489"/>
    </row>
    <row r="154" ht="15">
      <c r="B154" s="489"/>
    </row>
    <row r="155" ht="15">
      <c r="B155" s="489"/>
    </row>
    <row r="156" ht="15">
      <c r="B156" s="489"/>
    </row>
    <row r="157" ht="15">
      <c r="B157" s="489"/>
    </row>
    <row r="158" ht="15">
      <c r="B158" s="489"/>
    </row>
    <row r="159" ht="15">
      <c r="B159" s="489"/>
    </row>
    <row r="160" ht="15">
      <c r="B160" s="489"/>
    </row>
    <row r="161" ht="15">
      <c r="B161" s="489"/>
    </row>
    <row r="162" ht="15">
      <c r="B162" s="489"/>
    </row>
    <row r="163" ht="15">
      <c r="B163" s="489"/>
    </row>
    <row r="164" ht="15">
      <c r="B164" s="489"/>
    </row>
    <row r="165" ht="15">
      <c r="B165" s="489"/>
    </row>
    <row r="166" ht="15">
      <c r="B166" s="489"/>
    </row>
    <row r="167" ht="15">
      <c r="B167" s="489"/>
    </row>
    <row r="168" ht="15">
      <c r="B168" s="489"/>
    </row>
    <row r="169" ht="15">
      <c r="B169" s="489"/>
    </row>
    <row r="170" ht="15">
      <c r="B170" s="489"/>
    </row>
    <row r="171" ht="15">
      <c r="B171" s="489"/>
    </row>
    <row r="172" ht="15">
      <c r="B172" s="489"/>
    </row>
    <row r="173" ht="15">
      <c r="B173" s="489"/>
    </row>
    <row r="174" ht="15">
      <c r="B174" s="489"/>
    </row>
    <row r="175" ht="15">
      <c r="B175" s="489"/>
    </row>
    <row r="176" ht="15">
      <c r="B176" s="489"/>
    </row>
    <row r="177" ht="15">
      <c r="B177" s="489"/>
    </row>
    <row r="178" ht="15">
      <c r="B178" s="489"/>
    </row>
    <row r="179" ht="15">
      <c r="B179" s="489"/>
    </row>
    <row r="180" ht="15">
      <c r="B180" s="489"/>
    </row>
    <row r="181" ht="15">
      <c r="B181" s="489"/>
    </row>
    <row r="182" ht="15">
      <c r="B182" s="489"/>
    </row>
    <row r="183" ht="15">
      <c r="B183" s="489"/>
    </row>
    <row r="184" ht="15">
      <c r="B184" s="489"/>
    </row>
    <row r="185" ht="15">
      <c r="B185" s="489"/>
    </row>
    <row r="186" ht="15">
      <c r="B186" s="489"/>
    </row>
    <row r="187" ht="15">
      <c r="B187" s="489"/>
    </row>
    <row r="188" ht="15">
      <c r="B188" s="489"/>
    </row>
    <row r="189" ht="15">
      <c r="B189" s="489"/>
    </row>
    <row r="190" ht="15">
      <c r="B190" s="489"/>
    </row>
    <row r="191" ht="15">
      <c r="B191" s="489"/>
    </row>
    <row r="192" ht="15">
      <c r="B192" s="489"/>
    </row>
  </sheetData>
  <sheetProtection password="C7AC" sheet="1"/>
  <mergeCells count="11">
    <mergeCell ref="C18:E18"/>
    <mergeCell ref="F3:F4"/>
    <mergeCell ref="G3:G4"/>
    <mergeCell ref="H3:O3"/>
    <mergeCell ref="Q3:Q4"/>
    <mergeCell ref="R3:R4"/>
    <mergeCell ref="P3:P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107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140625" style="79" customWidth="1"/>
    <col min="2" max="2" width="4.00390625" style="79" customWidth="1"/>
    <col min="3" max="3" width="19.7109375" style="79" customWidth="1"/>
    <col min="4" max="5" width="10.140625" style="79" bestFit="1" customWidth="1"/>
    <col min="6" max="7" width="7.7109375" style="79" customWidth="1"/>
    <col min="8" max="8" width="7.8515625" style="79" customWidth="1"/>
    <col min="9" max="9" width="9.140625" style="79" customWidth="1"/>
    <col min="10" max="11" width="10.140625" style="79" bestFit="1" customWidth="1"/>
    <col min="12" max="12" width="14.28125" style="79" customWidth="1"/>
    <col min="13" max="16384" width="9.140625" style="79" customWidth="1"/>
  </cols>
  <sheetData>
    <row r="1" ht="15.75">
      <c r="C1" s="80" t="s">
        <v>409</v>
      </c>
    </row>
    <row r="2" ht="15.75" thickBot="1"/>
    <row r="3" spans="2:16" ht="15" customHeight="1">
      <c r="B3" s="572" t="s">
        <v>0</v>
      </c>
      <c r="C3" s="575" t="s">
        <v>235</v>
      </c>
      <c r="D3" s="575" t="s">
        <v>236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8"/>
    </row>
    <row r="4" spans="2:16" ht="15" customHeight="1">
      <c r="B4" s="573"/>
      <c r="C4" s="576"/>
      <c r="D4" s="576" t="s">
        <v>237</v>
      </c>
      <c r="E4" s="576"/>
      <c r="F4" s="576"/>
      <c r="G4" s="576"/>
      <c r="H4" s="576"/>
      <c r="I4" s="576"/>
      <c r="J4" s="576"/>
      <c r="K4" s="576"/>
      <c r="L4" s="576"/>
      <c r="M4" s="576" t="s">
        <v>238</v>
      </c>
      <c r="N4" s="576" t="s">
        <v>239</v>
      </c>
      <c r="O4" s="576"/>
      <c r="P4" s="579" t="s">
        <v>240</v>
      </c>
    </row>
    <row r="5" spans="2:16" ht="76.5" customHeight="1" thickBot="1">
      <c r="B5" s="574"/>
      <c r="C5" s="577"/>
      <c r="D5" s="233" t="s">
        <v>241</v>
      </c>
      <c r="E5" s="233" t="s">
        <v>242</v>
      </c>
      <c r="F5" s="233" t="s">
        <v>243</v>
      </c>
      <c r="G5" s="233" t="s">
        <v>244</v>
      </c>
      <c r="H5" s="233" t="s">
        <v>245</v>
      </c>
      <c r="I5" s="233" t="s">
        <v>246</v>
      </c>
      <c r="J5" s="233" t="s">
        <v>247</v>
      </c>
      <c r="K5" s="233" t="s">
        <v>248</v>
      </c>
      <c r="L5" s="233" t="s">
        <v>249</v>
      </c>
      <c r="M5" s="577"/>
      <c r="N5" s="233" t="s">
        <v>250</v>
      </c>
      <c r="O5" s="233" t="s">
        <v>251</v>
      </c>
      <c r="P5" s="580"/>
    </row>
    <row r="6" spans="2:16" ht="15">
      <c r="B6" s="234">
        <v>1</v>
      </c>
      <c r="C6" s="235">
        <v>2</v>
      </c>
      <c r="D6" s="235">
        <v>3</v>
      </c>
      <c r="E6" s="235">
        <v>4</v>
      </c>
      <c r="F6" s="235">
        <v>8</v>
      </c>
      <c r="G6" s="235">
        <v>9</v>
      </c>
      <c r="H6" s="235">
        <v>10</v>
      </c>
      <c r="I6" s="235">
        <v>11</v>
      </c>
      <c r="J6" s="235">
        <v>12</v>
      </c>
      <c r="K6" s="235">
        <v>13</v>
      </c>
      <c r="L6" s="235">
        <v>14</v>
      </c>
      <c r="M6" s="235">
        <v>15</v>
      </c>
      <c r="N6" s="235">
        <v>16</v>
      </c>
      <c r="O6" s="235">
        <v>17</v>
      </c>
      <c r="P6" s="236">
        <v>18</v>
      </c>
    </row>
    <row r="7" spans="2:16" ht="15">
      <c r="B7" s="231">
        <v>1</v>
      </c>
      <c r="C7" s="237"/>
      <c r="D7" s="238"/>
      <c r="E7" s="238"/>
      <c r="F7" s="239"/>
      <c r="G7" s="239"/>
      <c r="H7" s="239"/>
      <c r="I7" s="239"/>
      <c r="J7" s="238"/>
      <c r="K7" s="238"/>
      <c r="L7" s="240"/>
      <c r="M7" s="239"/>
      <c r="N7" s="239"/>
      <c r="O7" s="239"/>
      <c r="P7" s="241"/>
    </row>
    <row r="8" spans="2:16" ht="15">
      <c r="B8" s="231">
        <v>2</v>
      </c>
      <c r="C8" s="237"/>
      <c r="D8" s="238"/>
      <c r="E8" s="238"/>
      <c r="F8" s="239"/>
      <c r="G8" s="239"/>
      <c r="H8" s="239"/>
      <c r="I8" s="239"/>
      <c r="J8" s="238"/>
      <c r="K8" s="238"/>
      <c r="L8" s="240"/>
      <c r="M8" s="239"/>
      <c r="N8" s="239"/>
      <c r="O8" s="239"/>
      <c r="P8" s="241"/>
    </row>
    <row r="9" spans="2:16" ht="15">
      <c r="B9" s="231">
        <v>3</v>
      </c>
      <c r="C9" s="237"/>
      <c r="D9" s="238"/>
      <c r="E9" s="238"/>
      <c r="F9" s="239"/>
      <c r="G9" s="239"/>
      <c r="H9" s="239"/>
      <c r="I9" s="239"/>
      <c r="J9" s="238"/>
      <c r="K9" s="238"/>
      <c r="L9" s="240"/>
      <c r="M9" s="239"/>
      <c r="N9" s="239"/>
      <c r="O9" s="239"/>
      <c r="P9" s="241"/>
    </row>
    <row r="10" spans="2:16" ht="15">
      <c r="B10" s="231">
        <v>4</v>
      </c>
      <c r="C10" s="237"/>
      <c r="D10" s="238"/>
      <c r="E10" s="238"/>
      <c r="F10" s="239"/>
      <c r="G10" s="239"/>
      <c r="H10" s="239"/>
      <c r="I10" s="239"/>
      <c r="J10" s="238"/>
      <c r="K10" s="238"/>
      <c r="L10" s="240"/>
      <c r="M10" s="239"/>
      <c r="N10" s="239"/>
      <c r="O10" s="239"/>
      <c r="P10" s="241"/>
    </row>
    <row r="11" spans="2:16" ht="15">
      <c r="B11" s="231">
        <v>5</v>
      </c>
      <c r="C11" s="237"/>
      <c r="D11" s="238"/>
      <c r="E11" s="238"/>
      <c r="F11" s="239"/>
      <c r="G11" s="239"/>
      <c r="H11" s="239"/>
      <c r="I11" s="239"/>
      <c r="J11" s="238"/>
      <c r="K11" s="238"/>
      <c r="L11" s="240"/>
      <c r="M11" s="239"/>
      <c r="N11" s="239"/>
      <c r="O11" s="239"/>
      <c r="P11" s="241"/>
    </row>
    <row r="12" spans="2:16" ht="15">
      <c r="B12" s="231">
        <v>6</v>
      </c>
      <c r="C12" s="237"/>
      <c r="D12" s="238"/>
      <c r="E12" s="238"/>
      <c r="F12" s="239"/>
      <c r="G12" s="239"/>
      <c r="H12" s="239"/>
      <c r="I12" s="239"/>
      <c r="J12" s="238"/>
      <c r="K12" s="238"/>
      <c r="L12" s="240"/>
      <c r="M12" s="239"/>
      <c r="N12" s="239"/>
      <c r="O12" s="239"/>
      <c r="P12" s="241"/>
    </row>
    <row r="13" spans="2:16" ht="15">
      <c r="B13" s="231">
        <v>7</v>
      </c>
      <c r="C13" s="237"/>
      <c r="D13" s="238"/>
      <c r="E13" s="238"/>
      <c r="F13" s="239"/>
      <c r="G13" s="239"/>
      <c r="H13" s="239"/>
      <c r="I13" s="239"/>
      <c r="J13" s="238"/>
      <c r="K13" s="238"/>
      <c r="L13" s="240"/>
      <c r="M13" s="239"/>
      <c r="N13" s="239"/>
      <c r="O13" s="239"/>
      <c r="P13" s="241"/>
    </row>
    <row r="14" spans="2:16" ht="15">
      <c r="B14" s="231">
        <v>8</v>
      </c>
      <c r="C14" s="237"/>
      <c r="D14" s="238"/>
      <c r="E14" s="238"/>
      <c r="F14" s="239"/>
      <c r="G14" s="239"/>
      <c r="H14" s="239"/>
      <c r="I14" s="239"/>
      <c r="J14" s="238"/>
      <c r="K14" s="238"/>
      <c r="L14" s="240"/>
      <c r="M14" s="239"/>
      <c r="N14" s="239"/>
      <c r="O14" s="239"/>
      <c r="P14" s="241"/>
    </row>
    <row r="15" spans="2:16" ht="15">
      <c r="B15" s="231">
        <v>9</v>
      </c>
      <c r="C15" s="237"/>
      <c r="D15" s="238"/>
      <c r="E15" s="238"/>
      <c r="F15" s="239"/>
      <c r="G15" s="239"/>
      <c r="H15" s="239"/>
      <c r="I15" s="239"/>
      <c r="J15" s="238"/>
      <c r="K15" s="238"/>
      <c r="L15" s="240"/>
      <c r="M15" s="239"/>
      <c r="N15" s="239"/>
      <c r="O15" s="239"/>
      <c r="P15" s="241"/>
    </row>
    <row r="16" spans="2:16" ht="15.75" thickBot="1">
      <c r="B16" s="232">
        <v>10</v>
      </c>
      <c r="C16" s="242"/>
      <c r="D16" s="243"/>
      <c r="E16" s="243"/>
      <c r="F16" s="244"/>
      <c r="G16" s="244"/>
      <c r="H16" s="244"/>
      <c r="I16" s="244"/>
      <c r="J16" s="243"/>
      <c r="K16" s="243"/>
      <c r="L16" s="245"/>
      <c r="M16" s="244"/>
      <c r="N16" s="244"/>
      <c r="O16" s="244"/>
      <c r="P16" s="246"/>
    </row>
    <row r="17" ht="15">
      <c r="C17" s="81"/>
    </row>
    <row r="18" ht="15">
      <c r="C18" s="81"/>
    </row>
    <row r="19" spans="3:7" ht="15">
      <c r="C19" s="542" t="s">
        <v>353</v>
      </c>
      <c r="D19" s="542"/>
      <c r="E19" s="542"/>
      <c r="F19"/>
      <c r="G19" s="38"/>
    </row>
    <row r="20" spans="3:7" ht="15">
      <c r="C20"/>
      <c r="D20"/>
      <c r="E20" s="196" t="s">
        <v>354</v>
      </c>
      <c r="F20" s="197" t="s">
        <v>355</v>
      </c>
      <c r="G20" s="38"/>
    </row>
    <row r="21" spans="3:7" ht="15">
      <c r="C21"/>
      <c r="D21"/>
      <c r="E21" s="198" t="s">
        <v>356</v>
      </c>
      <c r="F21" s="198" t="s">
        <v>357</v>
      </c>
      <c r="G21" s="38"/>
    </row>
    <row r="22" spans="3:7" ht="15">
      <c r="C22" s="195" t="s">
        <v>358</v>
      </c>
      <c r="D22" s="195"/>
      <c r="E22"/>
      <c r="F22"/>
      <c r="G22" s="38"/>
    </row>
    <row r="23" spans="3:7" ht="15">
      <c r="C23"/>
      <c r="D23"/>
      <c r="E23" s="199" t="s">
        <v>354</v>
      </c>
      <c r="F23" s="197" t="s">
        <v>355</v>
      </c>
      <c r="G23" s="38"/>
    </row>
    <row r="24" spans="3:7" ht="15">
      <c r="C24"/>
      <c r="D24" s="196" t="s">
        <v>359</v>
      </c>
      <c r="E24" s="198" t="s">
        <v>356</v>
      </c>
      <c r="F24" s="198" t="s">
        <v>357</v>
      </c>
      <c r="G24" s="38"/>
    </row>
    <row r="25" ht="15">
      <c r="C25" s="81"/>
    </row>
    <row r="26" ht="15">
      <c r="C26" s="81"/>
    </row>
    <row r="27" ht="15">
      <c r="C27" s="81"/>
    </row>
    <row r="28" ht="15">
      <c r="C28" s="81"/>
    </row>
    <row r="29" ht="15">
      <c r="C29" s="81"/>
    </row>
    <row r="30" ht="15">
      <c r="C30" s="81"/>
    </row>
    <row r="31" ht="15">
      <c r="C31" s="81"/>
    </row>
    <row r="32" ht="15">
      <c r="C32" s="81"/>
    </row>
    <row r="33" ht="15">
      <c r="C33" s="81"/>
    </row>
    <row r="34" ht="15">
      <c r="C34" s="81"/>
    </row>
    <row r="35" ht="15">
      <c r="C35" s="81"/>
    </row>
    <row r="36" ht="15">
      <c r="C36" s="81"/>
    </row>
    <row r="37" ht="15">
      <c r="C37" s="81"/>
    </row>
    <row r="38" ht="15">
      <c r="C38" s="81"/>
    </row>
    <row r="39" ht="15">
      <c r="C39" s="81"/>
    </row>
    <row r="40" ht="15">
      <c r="C40" s="81"/>
    </row>
    <row r="41" ht="15">
      <c r="C41" s="81"/>
    </row>
    <row r="42" ht="15">
      <c r="C42" s="81"/>
    </row>
    <row r="43" ht="15">
      <c r="C43" s="81"/>
    </row>
    <row r="44" ht="15">
      <c r="C44" s="81"/>
    </row>
    <row r="45" ht="15">
      <c r="C45" s="81"/>
    </row>
    <row r="46" ht="15">
      <c r="C46" s="81"/>
    </row>
    <row r="47" ht="15">
      <c r="C47" s="81"/>
    </row>
    <row r="48" ht="15">
      <c r="C48" s="81"/>
    </row>
    <row r="49" ht="15">
      <c r="C49" s="81"/>
    </row>
    <row r="50" ht="15">
      <c r="C50" s="81"/>
    </row>
    <row r="51" ht="15">
      <c r="C51" s="81"/>
    </row>
    <row r="52" ht="15">
      <c r="C52" s="81"/>
    </row>
    <row r="53" ht="15">
      <c r="C53" s="81"/>
    </row>
    <row r="54" ht="15">
      <c r="C54" s="81"/>
    </row>
    <row r="55" ht="15">
      <c r="C55" s="81"/>
    </row>
    <row r="56" ht="15">
      <c r="C56" s="81"/>
    </row>
    <row r="57" ht="15">
      <c r="C57" s="81"/>
    </row>
    <row r="58" ht="15">
      <c r="C58" s="81"/>
    </row>
    <row r="59" ht="15">
      <c r="C59" s="81"/>
    </row>
    <row r="60" ht="15">
      <c r="C60" s="81"/>
    </row>
    <row r="61" ht="15">
      <c r="C61" s="81"/>
    </row>
    <row r="62" ht="15">
      <c r="C62" s="81"/>
    </row>
    <row r="63" ht="15">
      <c r="C63" s="81"/>
    </row>
    <row r="64" ht="15">
      <c r="C64" s="81"/>
    </row>
    <row r="65" ht="15">
      <c r="C65" s="81"/>
    </row>
    <row r="66" ht="15">
      <c r="C66" s="81"/>
    </row>
    <row r="67" ht="15">
      <c r="C67" s="81"/>
    </row>
    <row r="68" ht="15">
      <c r="C68" s="81"/>
    </row>
    <row r="69" ht="15">
      <c r="C69" s="81"/>
    </row>
    <row r="70" ht="15">
      <c r="C70" s="81"/>
    </row>
    <row r="71" ht="15">
      <c r="C71" s="81"/>
    </row>
    <row r="72" ht="15">
      <c r="C72" s="81"/>
    </row>
    <row r="73" ht="15">
      <c r="C73" s="81"/>
    </row>
    <row r="74" ht="15">
      <c r="C74" s="81"/>
    </row>
    <row r="75" ht="15">
      <c r="C75" s="81"/>
    </row>
    <row r="76" ht="15">
      <c r="C76" s="81"/>
    </row>
    <row r="77" ht="15">
      <c r="C77" s="81"/>
    </row>
    <row r="78" ht="15">
      <c r="C78" s="81"/>
    </row>
    <row r="79" ht="15">
      <c r="C79" s="81"/>
    </row>
    <row r="80" ht="15">
      <c r="C80" s="81"/>
    </row>
    <row r="81" ht="15">
      <c r="C81" s="81"/>
    </row>
    <row r="82" ht="15">
      <c r="C82" s="81"/>
    </row>
    <row r="83" ht="15">
      <c r="C83" s="81"/>
    </row>
    <row r="84" ht="15">
      <c r="C84" s="81"/>
    </row>
    <row r="85" ht="15">
      <c r="C85" s="81"/>
    </row>
    <row r="86" ht="15">
      <c r="C86" s="81"/>
    </row>
    <row r="87" ht="15">
      <c r="C87" s="81"/>
    </row>
    <row r="88" ht="15">
      <c r="C88" s="81"/>
    </row>
    <row r="89" ht="15">
      <c r="C89" s="81"/>
    </row>
    <row r="90" ht="15">
      <c r="C90" s="81"/>
    </row>
    <row r="91" ht="15">
      <c r="C91" s="81"/>
    </row>
    <row r="92" ht="15">
      <c r="C92" s="81"/>
    </row>
    <row r="93" ht="15">
      <c r="C93" s="81"/>
    </row>
    <row r="94" ht="15">
      <c r="C94" s="81"/>
    </row>
    <row r="95" ht="15">
      <c r="C95" s="81"/>
    </row>
    <row r="96" ht="15">
      <c r="C96" s="81"/>
    </row>
    <row r="97" ht="15">
      <c r="C97" s="81"/>
    </row>
    <row r="98" ht="15">
      <c r="C98" s="81"/>
    </row>
    <row r="99" ht="15">
      <c r="C99" s="81"/>
    </row>
    <row r="100" ht="15">
      <c r="C100" s="81"/>
    </row>
    <row r="101" ht="15">
      <c r="C101" s="81"/>
    </row>
    <row r="102" ht="15">
      <c r="C102" s="81"/>
    </row>
    <row r="103" ht="15">
      <c r="C103" s="81"/>
    </row>
    <row r="104" ht="15">
      <c r="C104" s="81"/>
    </row>
    <row r="105" ht="15">
      <c r="C105" s="81"/>
    </row>
    <row r="106" ht="15">
      <c r="C106" s="81"/>
    </row>
    <row r="107" ht="15">
      <c r="C107" s="81"/>
    </row>
  </sheetData>
  <sheetProtection password="C7AC" sheet="1"/>
  <mergeCells count="8">
    <mergeCell ref="C19:E19"/>
    <mergeCell ref="B3:B5"/>
    <mergeCell ref="C3:C5"/>
    <mergeCell ref="D3:P3"/>
    <mergeCell ref="D4:L4"/>
    <mergeCell ref="M4:M5"/>
    <mergeCell ref="N4:O4"/>
    <mergeCell ref="P4:P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140625" style="324" customWidth="1"/>
    <col min="2" max="2" width="3.8515625" style="324" customWidth="1"/>
    <col min="3" max="3" width="20.57421875" style="324" customWidth="1"/>
    <col min="4" max="4" width="15.140625" style="324" customWidth="1"/>
    <col min="5" max="5" width="10.57421875" style="324" customWidth="1"/>
    <col min="6" max="7" width="10.140625" style="324" bestFit="1" customWidth="1"/>
    <col min="8" max="9" width="9.140625" style="324" customWidth="1"/>
    <col min="10" max="10" width="14.140625" style="324" customWidth="1"/>
    <col min="11" max="11" width="14.7109375" style="324" customWidth="1"/>
    <col min="12" max="14" width="9.140625" style="324" customWidth="1"/>
    <col min="15" max="15" width="18.57421875" style="324" customWidth="1"/>
    <col min="16" max="16384" width="9.140625" style="324" customWidth="1"/>
  </cols>
  <sheetData>
    <row r="1" ht="15.75">
      <c r="C1" s="344" t="s">
        <v>405</v>
      </c>
    </row>
    <row r="2" ht="15.75" thickBot="1"/>
    <row r="3" spans="2:15" ht="15">
      <c r="B3" s="585" t="s">
        <v>0</v>
      </c>
      <c r="C3" s="588" t="s">
        <v>235</v>
      </c>
      <c r="D3" s="588" t="s">
        <v>252</v>
      </c>
      <c r="E3" s="588"/>
      <c r="F3" s="588" t="s">
        <v>253</v>
      </c>
      <c r="G3" s="588"/>
      <c r="H3" s="588"/>
      <c r="I3" s="588"/>
      <c r="J3" s="588"/>
      <c r="K3" s="588"/>
      <c r="L3" s="588"/>
      <c r="M3" s="588"/>
      <c r="N3" s="588"/>
      <c r="O3" s="589"/>
    </row>
    <row r="4" spans="2:15" ht="15">
      <c r="B4" s="586"/>
      <c r="C4" s="581"/>
      <c r="D4" s="581" t="s">
        <v>254</v>
      </c>
      <c r="E4" s="581" t="s">
        <v>255</v>
      </c>
      <c r="F4" s="581" t="s">
        <v>237</v>
      </c>
      <c r="G4" s="581"/>
      <c r="H4" s="581"/>
      <c r="I4" s="581"/>
      <c r="J4" s="581"/>
      <c r="K4" s="581" t="s">
        <v>256</v>
      </c>
      <c r="L4" s="581" t="s">
        <v>257</v>
      </c>
      <c r="M4" s="581"/>
      <c r="N4" s="581"/>
      <c r="O4" s="583" t="s">
        <v>258</v>
      </c>
    </row>
    <row r="5" spans="2:15" ht="47.25" customHeight="1" thickBot="1">
      <c r="B5" s="587"/>
      <c r="C5" s="582"/>
      <c r="D5" s="582"/>
      <c r="E5" s="582"/>
      <c r="F5" s="345" t="s">
        <v>241</v>
      </c>
      <c r="G5" s="345" t="s">
        <v>242</v>
      </c>
      <c r="H5" s="345" t="s">
        <v>243</v>
      </c>
      <c r="I5" s="345" t="s">
        <v>244</v>
      </c>
      <c r="J5" s="345" t="s">
        <v>259</v>
      </c>
      <c r="K5" s="582"/>
      <c r="L5" s="345" t="s">
        <v>260</v>
      </c>
      <c r="M5" s="345" t="s">
        <v>261</v>
      </c>
      <c r="N5" s="345" t="s">
        <v>262</v>
      </c>
      <c r="O5" s="584"/>
    </row>
    <row r="6" spans="2:15" ht="15.75" thickBot="1">
      <c r="B6" s="346">
        <v>1</v>
      </c>
      <c r="C6" s="347">
        <v>2</v>
      </c>
      <c r="D6" s="347">
        <v>3</v>
      </c>
      <c r="E6" s="347">
        <v>4</v>
      </c>
      <c r="F6" s="347">
        <v>5</v>
      </c>
      <c r="G6" s="347">
        <v>6</v>
      </c>
      <c r="H6" s="347">
        <v>7</v>
      </c>
      <c r="I6" s="347">
        <v>8</v>
      </c>
      <c r="J6" s="347">
        <v>9</v>
      </c>
      <c r="K6" s="347">
        <v>10</v>
      </c>
      <c r="L6" s="347">
        <v>11</v>
      </c>
      <c r="M6" s="347">
        <v>12</v>
      </c>
      <c r="N6" s="347">
        <v>13</v>
      </c>
      <c r="O6" s="348">
        <v>14</v>
      </c>
    </row>
    <row r="7" spans="2:15" ht="15">
      <c r="B7" s="349">
        <v>1</v>
      </c>
      <c r="C7" s="350"/>
      <c r="D7" s="350"/>
      <c r="E7" s="350"/>
      <c r="F7" s="351"/>
      <c r="G7" s="351"/>
      <c r="H7" s="352"/>
      <c r="I7" s="352"/>
      <c r="J7" s="350"/>
      <c r="K7" s="350"/>
      <c r="L7" s="352"/>
      <c r="M7" s="352"/>
      <c r="N7" s="352"/>
      <c r="O7" s="350"/>
    </row>
    <row r="8" spans="2:15" ht="15">
      <c r="B8" s="332">
        <v>2</v>
      </c>
      <c r="C8" s="350"/>
      <c r="D8" s="350"/>
      <c r="E8" s="350"/>
      <c r="F8" s="351"/>
      <c r="G8" s="351"/>
      <c r="H8" s="353"/>
      <c r="I8" s="353"/>
      <c r="J8" s="350"/>
      <c r="K8" s="350"/>
      <c r="L8" s="353"/>
      <c r="M8" s="353"/>
      <c r="N8" s="353"/>
      <c r="O8" s="350"/>
    </row>
    <row r="9" spans="2:15" ht="15">
      <c r="B9" s="332">
        <v>3</v>
      </c>
      <c r="C9" s="350"/>
      <c r="D9" s="350"/>
      <c r="E9" s="350"/>
      <c r="F9" s="351"/>
      <c r="G9" s="351"/>
      <c r="H9" s="353"/>
      <c r="I9" s="353"/>
      <c r="J9" s="350"/>
      <c r="K9" s="350"/>
      <c r="L9" s="353"/>
      <c r="M9" s="353"/>
      <c r="N9" s="353"/>
      <c r="O9" s="350"/>
    </row>
    <row r="10" spans="2:15" ht="15">
      <c r="B10" s="332">
        <v>4</v>
      </c>
      <c r="C10" s="350"/>
      <c r="D10" s="350"/>
      <c r="E10" s="350"/>
      <c r="F10" s="351"/>
      <c r="G10" s="351"/>
      <c r="H10" s="353"/>
      <c r="I10" s="353"/>
      <c r="J10" s="350"/>
      <c r="K10" s="350"/>
      <c r="L10" s="353"/>
      <c r="M10" s="353"/>
      <c r="N10" s="353"/>
      <c r="O10" s="350"/>
    </row>
    <row r="11" spans="2:15" ht="15">
      <c r="B11" s="332">
        <v>5</v>
      </c>
      <c r="C11" s="350"/>
      <c r="D11" s="350"/>
      <c r="E11" s="350"/>
      <c r="F11" s="351"/>
      <c r="G11" s="351"/>
      <c r="H11" s="353"/>
      <c r="I11" s="353"/>
      <c r="J11" s="350"/>
      <c r="K11" s="350"/>
      <c r="L11" s="353"/>
      <c r="M11" s="353"/>
      <c r="N11" s="353"/>
      <c r="O11" s="350"/>
    </row>
    <row r="12" spans="2:15" ht="15">
      <c r="B12" s="332">
        <v>6</v>
      </c>
      <c r="C12" s="350"/>
      <c r="D12" s="350"/>
      <c r="E12" s="350"/>
      <c r="F12" s="351"/>
      <c r="G12" s="351"/>
      <c r="H12" s="353"/>
      <c r="I12" s="353"/>
      <c r="J12" s="350"/>
      <c r="K12" s="350"/>
      <c r="L12" s="353"/>
      <c r="M12" s="353"/>
      <c r="N12" s="353"/>
      <c r="O12" s="350"/>
    </row>
    <row r="13" spans="2:15" ht="15">
      <c r="B13" s="332">
        <v>7</v>
      </c>
      <c r="C13" s="350"/>
      <c r="D13" s="350"/>
      <c r="E13" s="350"/>
      <c r="F13" s="351"/>
      <c r="G13" s="351"/>
      <c r="H13" s="353"/>
      <c r="I13" s="353"/>
      <c r="J13" s="350"/>
      <c r="K13" s="350"/>
      <c r="L13" s="353"/>
      <c r="M13" s="353"/>
      <c r="N13" s="353"/>
      <c r="O13" s="350"/>
    </row>
    <row r="14" spans="2:15" ht="15">
      <c r="B14" s="332">
        <v>8</v>
      </c>
      <c r="C14" s="350"/>
      <c r="D14" s="350"/>
      <c r="E14" s="350"/>
      <c r="F14" s="351"/>
      <c r="G14" s="351"/>
      <c r="H14" s="353"/>
      <c r="I14" s="353"/>
      <c r="J14" s="350"/>
      <c r="K14" s="350"/>
      <c r="L14" s="353"/>
      <c r="M14" s="353"/>
      <c r="N14" s="353"/>
      <c r="O14" s="350"/>
    </row>
    <row r="15" spans="2:15" ht="15">
      <c r="B15" s="332">
        <v>9</v>
      </c>
      <c r="C15" s="350"/>
      <c r="D15" s="350"/>
      <c r="E15" s="350"/>
      <c r="F15" s="351"/>
      <c r="G15" s="351"/>
      <c r="H15" s="353"/>
      <c r="I15" s="353"/>
      <c r="J15" s="350"/>
      <c r="K15" s="350"/>
      <c r="L15" s="353"/>
      <c r="M15" s="353"/>
      <c r="N15" s="353"/>
      <c r="O15" s="350"/>
    </row>
    <row r="16" spans="2:15" ht="15.75" thickBot="1">
      <c r="B16" s="340">
        <v>10</v>
      </c>
      <c r="C16" s="350"/>
      <c r="D16" s="350"/>
      <c r="E16" s="350"/>
      <c r="F16" s="351"/>
      <c r="G16" s="351"/>
      <c r="H16" s="354"/>
      <c r="I16" s="354"/>
      <c r="J16" s="350"/>
      <c r="K16" s="350"/>
      <c r="L16" s="354"/>
      <c r="M16" s="354"/>
      <c r="N16" s="354"/>
      <c r="O16" s="350"/>
    </row>
    <row r="17" spans="2:15" ht="15.75" thickBot="1">
      <c r="B17" s="355"/>
      <c r="C17" s="356" t="s">
        <v>263</v>
      </c>
      <c r="D17" s="356"/>
      <c r="E17" s="356"/>
      <c r="F17" s="356"/>
      <c r="G17" s="356"/>
      <c r="H17" s="357">
        <f>SUM(H7:H16)</f>
        <v>0</v>
      </c>
      <c r="I17" s="356"/>
      <c r="J17" s="356"/>
      <c r="K17" s="356"/>
      <c r="L17" s="357">
        <f>SUM(L7:L16)</f>
        <v>0</v>
      </c>
      <c r="M17" s="357">
        <f>SUM(M7:M16)</f>
        <v>0</v>
      </c>
      <c r="N17" s="357">
        <f>SUM(N7:N16)</f>
        <v>0</v>
      </c>
      <c r="O17" s="358"/>
    </row>
    <row r="20" spans="3:6" ht="15">
      <c r="C20" s="543" t="s">
        <v>353</v>
      </c>
      <c r="D20" s="543"/>
      <c r="E20" s="543"/>
      <c r="F20" s="310"/>
    </row>
    <row r="21" spans="3:6" ht="15">
      <c r="C21" s="310"/>
      <c r="D21" s="310"/>
      <c r="E21" s="311" t="s">
        <v>354</v>
      </c>
      <c r="F21" s="312" t="s">
        <v>355</v>
      </c>
    </row>
    <row r="22" spans="3:6" ht="15">
      <c r="C22" s="310"/>
      <c r="D22" s="310"/>
      <c r="E22" s="313" t="s">
        <v>356</v>
      </c>
      <c r="F22" s="313" t="s">
        <v>357</v>
      </c>
    </row>
    <row r="23" spans="3:6" ht="15">
      <c r="C23" s="309" t="s">
        <v>358</v>
      </c>
      <c r="D23" s="309"/>
      <c r="E23" s="310"/>
      <c r="F23" s="310"/>
    </row>
    <row r="24" spans="3:6" ht="15">
      <c r="C24" s="310"/>
      <c r="D24" s="310"/>
      <c r="E24" s="314" t="s">
        <v>354</v>
      </c>
      <c r="F24" s="312" t="s">
        <v>355</v>
      </c>
    </row>
    <row r="25" spans="3:6" ht="15">
      <c r="C25" s="310"/>
      <c r="D25" s="311" t="s">
        <v>359</v>
      </c>
      <c r="E25" s="313" t="s">
        <v>356</v>
      </c>
      <c r="F25" s="313" t="s">
        <v>357</v>
      </c>
    </row>
  </sheetData>
  <sheetProtection password="C7AC" sheet="1"/>
  <mergeCells count="11">
    <mergeCell ref="B3:B5"/>
    <mergeCell ref="C3:C5"/>
    <mergeCell ref="D3:E3"/>
    <mergeCell ref="F3:O3"/>
    <mergeCell ref="D4:D5"/>
    <mergeCell ref="E4:E5"/>
    <mergeCell ref="F4:J4"/>
    <mergeCell ref="K4:K5"/>
    <mergeCell ref="L4:N4"/>
    <mergeCell ref="O4:O5"/>
    <mergeCell ref="C20:E2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140625" style="324" customWidth="1"/>
    <col min="2" max="2" width="41.8515625" style="324" bestFit="1" customWidth="1"/>
    <col min="3" max="3" width="9.140625" style="324" customWidth="1"/>
    <col min="4" max="4" width="22.57421875" style="324" customWidth="1"/>
    <col min="5" max="16384" width="9.140625" style="324" customWidth="1"/>
  </cols>
  <sheetData>
    <row r="1" ht="15.75">
      <c r="B1" s="344" t="s">
        <v>444</v>
      </c>
    </row>
    <row r="2" ht="15.75" thickBot="1"/>
    <row r="3" spans="1:4" ht="12.75" customHeight="1">
      <c r="A3" s="359" t="s">
        <v>0</v>
      </c>
      <c r="B3" s="360" t="s">
        <v>264</v>
      </c>
      <c r="C3" s="360" t="s">
        <v>265</v>
      </c>
      <c r="D3" s="361" t="s">
        <v>266</v>
      </c>
    </row>
    <row r="4" spans="1:4" ht="45.75" thickBot="1">
      <c r="A4" s="340">
        <v>1</v>
      </c>
      <c r="B4" s="362" t="s">
        <v>267</v>
      </c>
      <c r="C4" s="354"/>
      <c r="D4" s="363"/>
    </row>
    <row r="7" spans="2:5" ht="15">
      <c r="B7" s="543" t="s">
        <v>353</v>
      </c>
      <c r="C7" s="543"/>
      <c r="D7" s="543"/>
      <c r="E7" s="310"/>
    </row>
    <row r="8" spans="2:5" ht="15">
      <c r="B8" s="310"/>
      <c r="C8" s="310"/>
      <c r="D8" s="311" t="s">
        <v>354</v>
      </c>
      <c r="E8" s="312" t="s">
        <v>355</v>
      </c>
    </row>
    <row r="9" spans="2:5" ht="15">
      <c r="B9" s="310"/>
      <c r="C9" s="310"/>
      <c r="D9" s="313" t="s">
        <v>356</v>
      </c>
      <c r="E9" s="313" t="s">
        <v>357</v>
      </c>
    </row>
    <row r="10" spans="2:5" ht="15">
      <c r="B10" s="309" t="s">
        <v>358</v>
      </c>
      <c r="C10" s="309"/>
      <c r="D10" s="310"/>
      <c r="E10" s="310"/>
    </row>
    <row r="11" spans="2:5" ht="15">
      <c r="B11" s="310"/>
      <c r="C11" s="310"/>
      <c r="D11" s="314" t="s">
        <v>354</v>
      </c>
      <c r="E11" s="312" t="s">
        <v>355</v>
      </c>
    </row>
    <row r="12" spans="2:5" ht="15">
      <c r="B12" s="310"/>
      <c r="C12" s="311" t="s">
        <v>359</v>
      </c>
      <c r="D12" s="313" t="s">
        <v>356</v>
      </c>
      <c r="E12" s="313" t="s">
        <v>357</v>
      </c>
    </row>
  </sheetData>
  <sheetProtection password="C7AC" sheet="1"/>
  <mergeCells count="1">
    <mergeCell ref="B7:D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45"/>
  <sheetViews>
    <sheetView zoomScale="85" zoomScaleNormal="85" zoomScalePageLayoutView="0" workbookViewId="0" topLeftCell="A1">
      <selection activeCell="G18" sqref="G18"/>
    </sheetView>
  </sheetViews>
  <sheetFormatPr defaultColWidth="13.140625" defaultRowHeight="15"/>
  <cols>
    <col min="1" max="1" width="3.421875" style="429" customWidth="1"/>
    <col min="2" max="2" width="25.140625" style="364" customWidth="1"/>
    <col min="3" max="3" width="13.140625" style="364" customWidth="1"/>
    <col min="4" max="4" width="15.140625" style="364" customWidth="1"/>
    <col min="5" max="5" width="13.140625" style="364" customWidth="1"/>
    <col min="6" max="6" width="9.7109375" style="364" customWidth="1"/>
    <col min="7" max="7" width="10.28125" style="364" customWidth="1"/>
    <col min="8" max="8" width="15.57421875" style="364" customWidth="1"/>
    <col min="9" max="9" width="13.140625" style="364" customWidth="1"/>
    <col min="10" max="10" width="9.7109375" style="364" customWidth="1"/>
    <col min="11" max="11" width="10.421875" style="364" customWidth="1"/>
    <col min="12" max="12" width="15.8515625" style="364" customWidth="1"/>
    <col min="13" max="13" width="11.8515625" style="364" customWidth="1"/>
    <col min="14" max="14" width="13.140625" style="364" customWidth="1"/>
    <col min="15" max="15" width="10.00390625" style="364" customWidth="1"/>
    <col min="16" max="16" width="10.57421875" style="364" customWidth="1"/>
    <col min="17" max="16384" width="13.140625" style="364" customWidth="1"/>
  </cols>
  <sheetData>
    <row r="2" ht="15">
      <c r="B2" s="365" t="s">
        <v>387</v>
      </c>
    </row>
    <row r="3" ht="13.5" thickBot="1"/>
    <row r="4" spans="1:16" ht="13.5" customHeight="1">
      <c r="A4" s="590" t="s">
        <v>0</v>
      </c>
      <c r="B4" s="592" t="s">
        <v>375</v>
      </c>
      <c r="C4" s="594" t="s">
        <v>376</v>
      </c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5"/>
    </row>
    <row r="5" spans="1:16" ht="12.75">
      <c r="A5" s="591"/>
      <c r="B5" s="593"/>
      <c r="C5" s="596" t="s">
        <v>237</v>
      </c>
      <c r="D5" s="597"/>
      <c r="E5" s="597"/>
      <c r="F5" s="597"/>
      <c r="G5" s="598"/>
      <c r="H5" s="593" t="s">
        <v>377</v>
      </c>
      <c r="I5" s="596" t="s">
        <v>378</v>
      </c>
      <c r="J5" s="597"/>
      <c r="K5" s="598"/>
      <c r="L5" s="596" t="s">
        <v>379</v>
      </c>
      <c r="M5" s="597"/>
      <c r="N5" s="597"/>
      <c r="O5" s="597"/>
      <c r="P5" s="599"/>
    </row>
    <row r="6" spans="1:16" ht="28.5" customHeight="1">
      <c r="A6" s="591"/>
      <c r="B6" s="593"/>
      <c r="C6" s="366" t="s">
        <v>380</v>
      </c>
      <c r="D6" s="366" t="s">
        <v>381</v>
      </c>
      <c r="E6" s="366" t="s">
        <v>382</v>
      </c>
      <c r="F6" s="366" t="s">
        <v>244</v>
      </c>
      <c r="G6" s="366" t="s">
        <v>249</v>
      </c>
      <c r="H6" s="593"/>
      <c r="I6" s="366" t="s">
        <v>406</v>
      </c>
      <c r="J6" s="366" t="s">
        <v>244</v>
      </c>
      <c r="K6" s="366" t="s">
        <v>383</v>
      </c>
      <c r="L6" s="366" t="s">
        <v>384</v>
      </c>
      <c r="M6" s="366" t="s">
        <v>381</v>
      </c>
      <c r="N6" s="366" t="s">
        <v>385</v>
      </c>
      <c r="O6" s="366" t="s">
        <v>244</v>
      </c>
      <c r="P6" s="367" t="s">
        <v>386</v>
      </c>
    </row>
    <row r="7" spans="1:16" ht="12.75">
      <c r="A7" s="432"/>
      <c r="B7" s="368">
        <v>1</v>
      </c>
      <c r="C7" s="368">
        <v>2</v>
      </c>
      <c r="D7" s="368">
        <v>3</v>
      </c>
      <c r="E7" s="368">
        <v>4</v>
      </c>
      <c r="F7" s="368">
        <v>5</v>
      </c>
      <c r="G7" s="368">
        <v>6</v>
      </c>
      <c r="H7" s="368">
        <v>7</v>
      </c>
      <c r="I7" s="368">
        <v>8</v>
      </c>
      <c r="J7" s="368">
        <v>9</v>
      </c>
      <c r="K7" s="368">
        <v>10</v>
      </c>
      <c r="L7" s="368">
        <v>11</v>
      </c>
      <c r="M7" s="368">
        <v>12</v>
      </c>
      <c r="N7" s="368">
        <v>13</v>
      </c>
      <c r="O7" s="368">
        <v>14</v>
      </c>
      <c r="P7" s="433">
        <v>15</v>
      </c>
    </row>
    <row r="8" spans="1:16" ht="12.75">
      <c r="A8" s="430">
        <v>1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4"/>
    </row>
    <row r="9" spans="1:16" ht="12.75">
      <c r="A9" s="430">
        <v>2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4"/>
    </row>
    <row r="10" spans="1:16" ht="12.75">
      <c r="A10" s="430">
        <v>3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4"/>
    </row>
    <row r="11" spans="1:16" ht="12.75">
      <c r="A11" s="430">
        <v>4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4"/>
    </row>
    <row r="12" spans="1:16" ht="12.75">
      <c r="A12" s="430">
        <v>5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4"/>
    </row>
    <row r="13" spans="1:16" ht="12.75">
      <c r="A13" s="430">
        <v>6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4"/>
    </row>
    <row r="14" spans="1:16" ht="12.75">
      <c r="A14" s="430">
        <v>7</v>
      </c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4"/>
    </row>
    <row r="15" spans="1:16" ht="12.75">
      <c r="A15" s="430">
        <v>8</v>
      </c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4"/>
    </row>
    <row r="16" spans="1:16" ht="12.75">
      <c r="A16" s="430">
        <v>9</v>
      </c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4"/>
    </row>
    <row r="17" spans="1:16" ht="12.75">
      <c r="A17" s="430">
        <v>10</v>
      </c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4"/>
    </row>
    <row r="18" spans="1:16" ht="12.75">
      <c r="A18" s="430">
        <v>11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4"/>
    </row>
    <row r="19" spans="1:16" ht="12.75">
      <c r="A19" s="430">
        <v>12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4"/>
    </row>
    <row r="20" spans="1:16" ht="12.75">
      <c r="A20" s="430">
        <v>13</v>
      </c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4"/>
    </row>
    <row r="21" spans="1:16" ht="12.75">
      <c r="A21" s="430">
        <v>14</v>
      </c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4"/>
    </row>
    <row r="22" spans="1:16" ht="12.75">
      <c r="A22" s="430">
        <v>15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4"/>
    </row>
    <row r="23" spans="1:16" ht="12.75">
      <c r="A23" s="430">
        <v>16</v>
      </c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4"/>
    </row>
    <row r="24" spans="1:16" ht="12.75">
      <c r="A24" s="430">
        <v>17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4"/>
    </row>
    <row r="25" spans="1:16" ht="12.75">
      <c r="A25" s="430">
        <v>18</v>
      </c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4"/>
    </row>
    <row r="26" spans="1:16" ht="12.75">
      <c r="A26" s="430">
        <v>19</v>
      </c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4"/>
    </row>
    <row r="27" spans="1:16" ht="12.75">
      <c r="A27" s="430">
        <v>20</v>
      </c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4"/>
    </row>
    <row r="28" spans="1:16" ht="12.75">
      <c r="A28" s="430">
        <v>21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4"/>
    </row>
    <row r="29" spans="1:16" ht="12.75">
      <c r="A29" s="430">
        <v>22</v>
      </c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4"/>
    </row>
    <row r="30" spans="1:16" ht="12.75">
      <c r="A30" s="430">
        <v>23</v>
      </c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4"/>
    </row>
    <row r="31" spans="1:16" ht="12.75">
      <c r="A31" s="430">
        <v>24</v>
      </c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4"/>
    </row>
    <row r="32" spans="1:16" ht="12.75">
      <c r="A32" s="430">
        <v>25</v>
      </c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4"/>
    </row>
    <row r="33" spans="1:16" ht="12.75">
      <c r="A33" s="430">
        <v>26</v>
      </c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4"/>
    </row>
    <row r="34" spans="1:16" ht="12.75">
      <c r="A34" s="430">
        <v>27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4"/>
    </row>
    <row r="35" spans="1:16" ht="12.75">
      <c r="A35" s="430">
        <v>28</v>
      </c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4"/>
    </row>
    <row r="36" spans="1:16" ht="12.75">
      <c r="A36" s="430">
        <v>29</v>
      </c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4"/>
    </row>
    <row r="37" spans="1:16" ht="13.5" thickBot="1">
      <c r="A37" s="431">
        <v>30</v>
      </c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6"/>
    </row>
    <row r="39" spans="2:5" ht="15">
      <c r="B39" s="543" t="s">
        <v>353</v>
      </c>
      <c r="C39" s="543"/>
      <c r="D39" s="543"/>
      <c r="E39" s="310"/>
    </row>
    <row r="40" spans="2:5" ht="15">
      <c r="B40" s="310"/>
      <c r="C40" s="310"/>
      <c r="D40" s="311" t="s">
        <v>354</v>
      </c>
      <c r="E40" s="312" t="s">
        <v>355</v>
      </c>
    </row>
    <row r="41" spans="2:5" ht="15">
      <c r="B41" s="310"/>
      <c r="C41" s="310"/>
      <c r="D41" s="313" t="s">
        <v>356</v>
      </c>
      <c r="E41" s="313" t="s">
        <v>357</v>
      </c>
    </row>
    <row r="42" spans="2:5" ht="15">
      <c r="B42" s="309" t="s">
        <v>358</v>
      </c>
      <c r="C42" s="309"/>
      <c r="D42" s="310"/>
      <c r="E42" s="310"/>
    </row>
    <row r="43" spans="2:5" ht="15">
      <c r="B43" s="310"/>
      <c r="C43" s="310"/>
      <c r="D43" s="314" t="s">
        <v>354</v>
      </c>
      <c r="E43" s="312" t="s">
        <v>355</v>
      </c>
    </row>
    <row r="44" spans="2:5" ht="15">
      <c r="B44" s="310"/>
      <c r="C44" s="311" t="s">
        <v>359</v>
      </c>
      <c r="D44" s="313" t="s">
        <v>356</v>
      </c>
      <c r="E44" s="313" t="s">
        <v>357</v>
      </c>
    </row>
    <row r="45" spans="2:4" ht="12.75">
      <c r="B45" s="312"/>
      <c r="C45" s="312"/>
      <c r="D45" s="312"/>
    </row>
  </sheetData>
  <sheetProtection password="C7AC" sheet="1"/>
  <mergeCells count="8">
    <mergeCell ref="B39:D39"/>
    <mergeCell ref="A4:A6"/>
    <mergeCell ref="B4:B6"/>
    <mergeCell ref="C4:P4"/>
    <mergeCell ref="C5:G5"/>
    <mergeCell ref="H5:H6"/>
    <mergeCell ref="I5:K5"/>
    <mergeCell ref="L5:P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A1">
      <selection activeCell="N41" sqref="N41"/>
    </sheetView>
  </sheetViews>
  <sheetFormatPr defaultColWidth="9.140625" defaultRowHeight="15"/>
  <cols>
    <col min="1" max="1" width="9.140625" style="38" customWidth="1"/>
    <col min="2" max="2" width="18.00390625" style="38" bestFit="1" customWidth="1"/>
    <col min="3" max="16384" width="9.140625" style="38" customWidth="1"/>
  </cols>
  <sheetData>
    <row r="2" ht="15">
      <c r="B2" s="230" t="s">
        <v>407</v>
      </c>
    </row>
    <row r="3" ht="15.75" thickBot="1"/>
    <row r="4" spans="2:8" ht="15">
      <c r="B4" s="600" t="s">
        <v>268</v>
      </c>
      <c r="C4" s="603" t="s">
        <v>269</v>
      </c>
      <c r="D4" s="603"/>
      <c r="E4" s="603"/>
      <c r="F4" s="603"/>
      <c r="G4" s="603"/>
      <c r="H4" s="604" t="s">
        <v>213</v>
      </c>
    </row>
    <row r="5" spans="2:8" ht="25.5">
      <c r="B5" s="601"/>
      <c r="C5" s="213" t="s">
        <v>219</v>
      </c>
      <c r="D5" s="213" t="s">
        <v>270</v>
      </c>
      <c r="E5" s="213" t="s">
        <v>271</v>
      </c>
      <c r="F5" s="213" t="s">
        <v>272</v>
      </c>
      <c r="G5" s="213" t="s">
        <v>273</v>
      </c>
      <c r="H5" s="605"/>
    </row>
    <row r="6" spans="2:8" ht="15.75" thickBot="1">
      <c r="B6" s="602"/>
      <c r="C6" s="214" t="s">
        <v>274</v>
      </c>
      <c r="D6" s="214" t="s">
        <v>274</v>
      </c>
      <c r="E6" s="214" t="s">
        <v>274</v>
      </c>
      <c r="F6" s="214" t="s">
        <v>274</v>
      </c>
      <c r="G6" s="214" t="s">
        <v>274</v>
      </c>
      <c r="H6" s="215" t="s">
        <v>274</v>
      </c>
    </row>
    <row r="7" spans="2:8" ht="15.75" thickBot="1">
      <c r="B7" s="208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8">
        <v>7</v>
      </c>
    </row>
    <row r="8" spans="2:8" ht="15">
      <c r="B8" s="216" t="s">
        <v>275</v>
      </c>
      <c r="C8" s="217"/>
      <c r="D8" s="217"/>
      <c r="E8" s="217"/>
      <c r="F8" s="217"/>
      <c r="G8" s="217"/>
      <c r="H8" s="218"/>
    </row>
    <row r="9" spans="2:8" ht="15.75" thickBot="1">
      <c r="B9" s="219" t="s">
        <v>276</v>
      </c>
      <c r="C9" s="220"/>
      <c r="D9" s="220"/>
      <c r="E9" s="220"/>
      <c r="F9" s="220"/>
      <c r="G9" s="220"/>
      <c r="H9" s="221"/>
    </row>
    <row r="10" spans="2:8" ht="15.75" thickBot="1">
      <c r="B10" s="222" t="s">
        <v>213</v>
      </c>
      <c r="C10" s="223">
        <f>C8+C9</f>
        <v>0</v>
      </c>
      <c r="D10" s="223">
        <f>D8+D9</f>
        <v>0</v>
      </c>
      <c r="E10" s="223">
        <f>E8+E9</f>
        <v>0</v>
      </c>
      <c r="F10" s="223">
        <f>F8+F9</f>
        <v>0</v>
      </c>
      <c r="G10" s="223">
        <f>G8+G9</f>
        <v>0</v>
      </c>
      <c r="H10" s="224">
        <f>C10+D10+E10+F10+G10</f>
        <v>0</v>
      </c>
    </row>
    <row r="13" spans="2:5" ht="15">
      <c r="B13" s="542" t="s">
        <v>353</v>
      </c>
      <c r="C13" s="542"/>
      <c r="D13" s="542"/>
      <c r="E13"/>
    </row>
    <row r="14" spans="2:5" ht="15">
      <c r="B14"/>
      <c r="C14"/>
      <c r="D14" s="196" t="s">
        <v>354</v>
      </c>
      <c r="E14" s="197" t="s">
        <v>355</v>
      </c>
    </row>
    <row r="15" spans="2:5" ht="15">
      <c r="B15"/>
      <c r="C15"/>
      <c r="D15" s="198" t="s">
        <v>356</v>
      </c>
      <c r="E15" s="198" t="s">
        <v>357</v>
      </c>
    </row>
    <row r="16" spans="2:5" ht="15">
      <c r="B16" s="195" t="s">
        <v>358</v>
      </c>
      <c r="C16" s="195"/>
      <c r="D16"/>
      <c r="E16"/>
    </row>
    <row r="17" spans="2:5" ht="15">
      <c r="B17"/>
      <c r="C17"/>
      <c r="D17" s="199" t="s">
        <v>354</v>
      </c>
      <c r="E17" s="197" t="s">
        <v>355</v>
      </c>
    </row>
    <row r="18" spans="2:5" ht="15">
      <c r="B18"/>
      <c r="C18" s="196" t="s">
        <v>359</v>
      </c>
      <c r="D18" s="198" t="s">
        <v>356</v>
      </c>
      <c r="E18" s="198" t="s">
        <v>357</v>
      </c>
    </row>
  </sheetData>
  <sheetProtection password="C7AC" sheet="1"/>
  <mergeCells count="4">
    <mergeCell ref="B4:B6"/>
    <mergeCell ref="C4:G4"/>
    <mergeCell ref="H4:H5"/>
    <mergeCell ref="B13:D1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N41" sqref="N41"/>
    </sheetView>
  </sheetViews>
  <sheetFormatPr defaultColWidth="9.140625" defaultRowHeight="15"/>
  <cols>
    <col min="1" max="1" width="9.140625" style="38" customWidth="1"/>
    <col min="2" max="2" width="22.28125" style="38" customWidth="1"/>
    <col min="3" max="16384" width="9.140625" style="38" customWidth="1"/>
  </cols>
  <sheetData>
    <row r="2" spans="2:9" ht="15">
      <c r="B2" s="228" t="s">
        <v>408</v>
      </c>
      <c r="C2" s="229"/>
      <c r="D2" s="229"/>
      <c r="E2" s="229"/>
      <c r="F2" s="229"/>
      <c r="G2" s="229"/>
      <c r="H2" s="229"/>
      <c r="I2" s="229"/>
    </row>
    <row r="3" ht="15.75" thickBot="1"/>
    <row r="4" spans="2:8" ht="26.25" thickBot="1">
      <c r="B4" s="225" t="s">
        <v>268</v>
      </c>
      <c r="C4" s="212" t="s">
        <v>277</v>
      </c>
      <c r="D4" s="212" t="s">
        <v>278</v>
      </c>
      <c r="E4" s="212" t="s">
        <v>279</v>
      </c>
      <c r="F4" s="212" t="s">
        <v>280</v>
      </c>
      <c r="G4" s="226" t="s">
        <v>213</v>
      </c>
      <c r="H4" s="99"/>
    </row>
    <row r="5" spans="2:8" ht="15.75" thickBot="1">
      <c r="B5" s="208">
        <v>1</v>
      </c>
      <c r="C5" s="57">
        <v>2</v>
      </c>
      <c r="D5" s="57">
        <v>3</v>
      </c>
      <c r="E5" s="57">
        <v>4</v>
      </c>
      <c r="F5" s="57">
        <v>5</v>
      </c>
      <c r="G5" s="58"/>
      <c r="H5" s="100"/>
    </row>
    <row r="6" spans="2:8" ht="15">
      <c r="B6" s="216" t="s">
        <v>275</v>
      </c>
      <c r="C6" s="217"/>
      <c r="D6" s="217"/>
      <c r="E6" s="217"/>
      <c r="F6" s="217"/>
      <c r="G6" s="218"/>
      <c r="H6" s="101"/>
    </row>
    <row r="7" spans="2:8" ht="15.75" thickBot="1">
      <c r="B7" s="219" t="s">
        <v>276</v>
      </c>
      <c r="C7" s="220"/>
      <c r="D7" s="220"/>
      <c r="E7" s="220"/>
      <c r="F7" s="220"/>
      <c r="G7" s="227"/>
      <c r="H7" s="101"/>
    </row>
    <row r="8" spans="2:8" ht="15.75" thickBot="1">
      <c r="B8" s="222" t="s">
        <v>213</v>
      </c>
      <c r="C8" s="223">
        <f>C6+C7</f>
        <v>0</v>
      </c>
      <c r="D8" s="223">
        <f>D6+D7</f>
        <v>0</v>
      </c>
      <c r="E8" s="223">
        <f>E6+E7</f>
        <v>0</v>
      </c>
      <c r="F8" s="223">
        <f>F6+F7</f>
        <v>0</v>
      </c>
      <c r="G8" s="209">
        <f>C8+D8+E8+F8</f>
        <v>0</v>
      </c>
      <c r="H8" s="102"/>
    </row>
    <row r="10" spans="2:5" ht="15">
      <c r="B10" s="542" t="s">
        <v>353</v>
      </c>
      <c r="C10" s="542"/>
      <c r="D10" s="542"/>
      <c r="E10"/>
    </row>
    <row r="11" spans="2:5" ht="15">
      <c r="B11"/>
      <c r="C11"/>
      <c r="D11" s="196" t="s">
        <v>354</v>
      </c>
      <c r="E11" s="197" t="s">
        <v>355</v>
      </c>
    </row>
    <row r="12" spans="2:5" ht="15">
      <c r="B12"/>
      <c r="C12"/>
      <c r="D12" s="198" t="s">
        <v>356</v>
      </c>
      <c r="E12" s="198" t="s">
        <v>357</v>
      </c>
    </row>
    <row r="13" spans="2:5" ht="15">
      <c r="B13" s="195" t="s">
        <v>358</v>
      </c>
      <c r="C13" s="195"/>
      <c r="D13"/>
      <c r="E13"/>
    </row>
    <row r="14" spans="2:5" ht="15">
      <c r="B14"/>
      <c r="C14"/>
      <c r="D14" s="199" t="s">
        <v>354</v>
      </c>
      <c r="E14" s="197" t="s">
        <v>355</v>
      </c>
    </row>
    <row r="15" spans="2:5" ht="15">
      <c r="B15"/>
      <c r="C15" s="196" t="s">
        <v>359</v>
      </c>
      <c r="D15" s="198" t="s">
        <v>356</v>
      </c>
      <c r="E15" s="198" t="s">
        <v>357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140625" style="38" customWidth="1"/>
    <col min="2" max="2" width="26.421875" style="38" customWidth="1"/>
    <col min="3" max="16384" width="9.140625" style="38" customWidth="1"/>
  </cols>
  <sheetData>
    <row r="2" spans="2:8" ht="15">
      <c r="B2" s="247" t="s">
        <v>410</v>
      </c>
      <c r="C2" s="229"/>
      <c r="D2" s="229"/>
      <c r="E2" s="229"/>
      <c r="F2" s="229"/>
      <c r="G2" s="229"/>
      <c r="H2" s="229"/>
    </row>
    <row r="3" ht="15.75" thickBot="1"/>
    <row r="4" spans="2:6" ht="45.75" thickBot="1">
      <c r="B4" s="98" t="s">
        <v>268</v>
      </c>
      <c r="C4" s="103" t="s">
        <v>281</v>
      </c>
      <c r="D4" s="104" t="s">
        <v>282</v>
      </c>
      <c r="E4" s="104" t="s">
        <v>283</v>
      </c>
      <c r="F4" s="105" t="s">
        <v>284</v>
      </c>
    </row>
    <row r="5" spans="2:6" ht="15.75" thickBot="1">
      <c r="B5" s="83">
        <v>1</v>
      </c>
      <c r="C5" s="106">
        <v>2</v>
      </c>
      <c r="D5" s="84">
        <v>3</v>
      </c>
      <c r="E5" s="106">
        <v>4</v>
      </c>
      <c r="F5" s="107">
        <v>5</v>
      </c>
    </row>
    <row r="6" spans="2:6" ht="15">
      <c r="B6" s="92" t="s">
        <v>275</v>
      </c>
      <c r="C6" s="110"/>
      <c r="D6" s="88"/>
      <c r="E6" s="88"/>
      <c r="F6" s="111"/>
    </row>
    <row r="7" spans="2:6" ht="15.75" thickBot="1">
      <c r="B7" s="94" t="s">
        <v>276</v>
      </c>
      <c r="C7" s="91"/>
      <c r="D7" s="89"/>
      <c r="E7" s="89"/>
      <c r="F7" s="112"/>
    </row>
    <row r="8" spans="2:6" ht="15.75" thickBot="1">
      <c r="B8" s="95" t="s">
        <v>213</v>
      </c>
      <c r="C8" s="109">
        <f>C6+C7</f>
        <v>0</v>
      </c>
      <c r="D8" s="86">
        <f>D6+D7</f>
        <v>0</v>
      </c>
      <c r="E8" s="86">
        <f>E6+E7</f>
        <v>0</v>
      </c>
      <c r="F8" s="87">
        <f>F6+F7</f>
        <v>0</v>
      </c>
    </row>
    <row r="11" spans="2:5" ht="15">
      <c r="B11" s="542" t="s">
        <v>353</v>
      </c>
      <c r="C11" s="542"/>
      <c r="D11" s="542"/>
      <c r="E11"/>
    </row>
    <row r="12" spans="2:5" ht="15">
      <c r="B12"/>
      <c r="C12"/>
      <c r="D12" s="196" t="s">
        <v>354</v>
      </c>
      <c r="E12" s="197" t="s">
        <v>355</v>
      </c>
    </row>
    <row r="13" spans="2:5" ht="15">
      <c r="B13"/>
      <c r="C13"/>
      <c r="D13" s="198" t="s">
        <v>356</v>
      </c>
      <c r="E13" s="198" t="s">
        <v>357</v>
      </c>
    </row>
    <row r="14" spans="2:5" ht="15">
      <c r="B14" s="195" t="s">
        <v>358</v>
      </c>
      <c r="C14" s="195"/>
      <c r="D14"/>
      <c r="E14"/>
    </row>
    <row r="15" spans="2:5" ht="15">
      <c r="B15"/>
      <c r="C15"/>
      <c r="D15" s="199" t="s">
        <v>354</v>
      </c>
      <c r="E15" s="197" t="s">
        <v>355</v>
      </c>
    </row>
    <row r="16" spans="2:5" ht="15">
      <c r="B16"/>
      <c r="C16" s="196" t="s">
        <v>359</v>
      </c>
      <c r="D16" s="198" t="s">
        <v>356</v>
      </c>
      <c r="E16" s="198" t="s">
        <v>357</v>
      </c>
    </row>
  </sheetData>
  <sheetProtection password="C7AC" sheet="1"/>
  <mergeCells count="1">
    <mergeCell ref="B11:D1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140625" style="38" customWidth="1"/>
    <col min="2" max="2" width="24.7109375" style="38" customWidth="1"/>
    <col min="3" max="3" width="17.00390625" style="38" customWidth="1"/>
    <col min="4" max="4" width="18.57421875" style="38" customWidth="1"/>
    <col min="5" max="16384" width="9.140625" style="38" customWidth="1"/>
  </cols>
  <sheetData>
    <row r="2" spans="2:8" ht="15">
      <c r="B2" s="247" t="s">
        <v>411</v>
      </c>
      <c r="C2" s="229"/>
      <c r="D2" s="229"/>
      <c r="E2" s="229"/>
      <c r="F2" s="229"/>
      <c r="G2" s="229"/>
      <c r="H2" s="229"/>
    </row>
    <row r="3" ht="15.75" thickBot="1"/>
    <row r="4" spans="2:4" ht="15">
      <c r="B4" s="113" t="s">
        <v>268</v>
      </c>
      <c r="C4" s="114" t="s">
        <v>285</v>
      </c>
      <c r="D4" s="114" t="s">
        <v>286</v>
      </c>
    </row>
    <row r="5" spans="2:4" ht="15">
      <c r="B5" s="59" t="s">
        <v>275</v>
      </c>
      <c r="C5" s="117"/>
      <c r="D5" s="117"/>
    </row>
    <row r="6" spans="2:4" ht="15">
      <c r="B6" s="59" t="s">
        <v>276</v>
      </c>
      <c r="C6" s="117"/>
      <c r="D6" s="117"/>
    </row>
    <row r="7" spans="2:4" ht="15.75" thickBot="1">
      <c r="B7" s="115" t="s">
        <v>213</v>
      </c>
      <c r="C7" s="116">
        <f>C5+C6</f>
        <v>0</v>
      </c>
      <c r="D7" s="116">
        <f>D5+D6</f>
        <v>0</v>
      </c>
    </row>
    <row r="10" spans="2:5" ht="15">
      <c r="B10" s="542" t="s">
        <v>353</v>
      </c>
      <c r="C10" s="542"/>
      <c r="D10" s="542"/>
      <c r="E10"/>
    </row>
    <row r="11" spans="2:5" ht="15">
      <c r="B11"/>
      <c r="C11"/>
      <c r="D11" s="196" t="s">
        <v>354</v>
      </c>
      <c r="E11" s="197" t="s">
        <v>355</v>
      </c>
    </row>
    <row r="12" spans="2:5" ht="15">
      <c r="B12"/>
      <c r="C12"/>
      <c r="D12" s="198" t="s">
        <v>356</v>
      </c>
      <c r="E12" s="198" t="s">
        <v>357</v>
      </c>
    </row>
    <row r="13" spans="2:5" ht="15">
      <c r="B13" s="195" t="s">
        <v>358</v>
      </c>
      <c r="C13" s="195"/>
      <c r="D13"/>
      <c r="E13"/>
    </row>
    <row r="14" spans="2:5" ht="15">
      <c r="B14"/>
      <c r="C14"/>
      <c r="D14" s="199" t="s">
        <v>354</v>
      </c>
      <c r="E14" s="197" t="s">
        <v>355</v>
      </c>
    </row>
    <row r="15" spans="2:5" ht="15">
      <c r="B15"/>
      <c r="C15" s="196" t="s">
        <v>359</v>
      </c>
      <c r="D15" s="198" t="s">
        <v>356</v>
      </c>
      <c r="E15" s="198" t="s">
        <v>357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140625" style="7" customWidth="1"/>
    <col min="2" max="2" width="64.57421875" style="7" customWidth="1"/>
    <col min="3" max="3" width="15.8515625" style="7" customWidth="1"/>
    <col min="4" max="16384" width="9.140625" style="7" customWidth="1"/>
  </cols>
  <sheetData>
    <row r="1" ht="21.75" customHeight="1">
      <c r="B1" s="8" t="s">
        <v>395</v>
      </c>
    </row>
    <row r="2" ht="15.75" thickBot="1">
      <c r="C2" s="450" t="s">
        <v>452</v>
      </c>
    </row>
    <row r="3" spans="1:3" ht="21" customHeight="1">
      <c r="A3" s="9" t="s">
        <v>0</v>
      </c>
      <c r="B3" s="10" t="s">
        <v>1</v>
      </c>
      <c r="C3" s="11" t="s">
        <v>450</v>
      </c>
    </row>
    <row r="4" spans="1:3" ht="15">
      <c r="A4" s="12">
        <v>1</v>
      </c>
      <c r="B4" s="283" t="s">
        <v>420</v>
      </c>
      <c r="C4" s="34"/>
    </row>
    <row r="5" spans="1:3" ht="15">
      <c r="A5" s="12">
        <v>2</v>
      </c>
      <c r="B5" s="13" t="s">
        <v>2</v>
      </c>
      <c r="C5" s="34"/>
    </row>
    <row r="6" spans="1:3" ht="15">
      <c r="A6" s="12">
        <v>3</v>
      </c>
      <c r="B6" s="13" t="s">
        <v>3</v>
      </c>
      <c r="C6" s="34"/>
    </row>
    <row r="7" spans="1:3" ht="15">
      <c r="A7" s="12">
        <v>4</v>
      </c>
      <c r="B7" s="13" t="s">
        <v>4</v>
      </c>
      <c r="C7" s="34"/>
    </row>
    <row r="8" spans="1:3" ht="15">
      <c r="A8" s="12">
        <v>5</v>
      </c>
      <c r="B8" s="13" t="s">
        <v>5</v>
      </c>
      <c r="C8" s="34"/>
    </row>
    <row r="9" spans="1:3" ht="14.25" customHeight="1">
      <c r="A9" s="14">
        <v>6</v>
      </c>
      <c r="B9" s="15" t="s">
        <v>6</v>
      </c>
      <c r="C9" s="16">
        <f>C4+C5+C6+C7+C8</f>
        <v>0</v>
      </c>
    </row>
    <row r="10" spans="1:3" ht="15">
      <c r="A10" s="12">
        <v>7</v>
      </c>
      <c r="B10" s="13" t="s">
        <v>7</v>
      </c>
      <c r="C10" s="34"/>
    </row>
    <row r="11" spans="1:3" ht="30">
      <c r="A11" s="12">
        <v>8</v>
      </c>
      <c r="B11" s="13" t="s">
        <v>8</v>
      </c>
      <c r="C11" s="34"/>
    </row>
    <row r="12" spans="1:3" ht="15">
      <c r="A12" s="14">
        <v>9</v>
      </c>
      <c r="B12" s="15" t="s">
        <v>9</v>
      </c>
      <c r="C12" s="16">
        <f>C10-C11</f>
        <v>0</v>
      </c>
    </row>
    <row r="13" spans="1:3" ht="15">
      <c r="A13" s="12">
        <v>10</v>
      </c>
      <c r="B13" s="13" t="s">
        <v>10</v>
      </c>
      <c r="C13" s="34"/>
    </row>
    <row r="14" spans="1:3" ht="30">
      <c r="A14" s="12">
        <v>11</v>
      </c>
      <c r="B14" s="13" t="s">
        <v>11</v>
      </c>
      <c r="C14" s="34"/>
    </row>
    <row r="15" spans="1:3" ht="15.75">
      <c r="A15" s="17">
        <v>12</v>
      </c>
      <c r="B15" s="18" t="s">
        <v>12</v>
      </c>
      <c r="C15" s="19">
        <f>C13-C14</f>
        <v>0</v>
      </c>
    </row>
    <row r="16" spans="1:3" ht="15">
      <c r="A16" s="12">
        <v>13</v>
      </c>
      <c r="B16" s="13" t="s">
        <v>16</v>
      </c>
      <c r="C16" s="34"/>
    </row>
    <row r="17" spans="1:3" ht="15">
      <c r="A17" s="20" t="s">
        <v>13</v>
      </c>
      <c r="B17" s="21" t="s">
        <v>462</v>
      </c>
      <c r="C17" s="34"/>
    </row>
    <row r="18" spans="1:3" ht="15">
      <c r="A18" s="22">
        <v>14</v>
      </c>
      <c r="B18" s="23" t="s">
        <v>17</v>
      </c>
      <c r="C18" s="24">
        <f>C19+C20</f>
        <v>0</v>
      </c>
    </row>
    <row r="19" spans="1:3" ht="15" customHeight="1">
      <c r="A19" s="20" t="s">
        <v>14</v>
      </c>
      <c r="B19" s="21" t="s">
        <v>18</v>
      </c>
      <c r="C19" s="34"/>
    </row>
    <row r="20" spans="1:3" ht="14.25" customHeight="1">
      <c r="A20" s="20" t="s">
        <v>15</v>
      </c>
      <c r="B20" s="21" t="s">
        <v>19</v>
      </c>
      <c r="C20" s="34"/>
    </row>
    <row r="21" spans="1:3" ht="15">
      <c r="A21" s="22">
        <v>15</v>
      </c>
      <c r="B21" s="23" t="s">
        <v>23</v>
      </c>
      <c r="C21" s="24">
        <f>C22+C23+C24+C25</f>
        <v>0</v>
      </c>
    </row>
    <row r="22" spans="1:3" ht="15">
      <c r="A22" s="20" t="s">
        <v>20</v>
      </c>
      <c r="B22" s="21" t="s">
        <v>451</v>
      </c>
      <c r="C22" s="34"/>
    </row>
    <row r="23" spans="1:3" ht="15">
      <c r="A23" s="20" t="s">
        <v>22</v>
      </c>
      <c r="B23" s="21" t="s">
        <v>24</v>
      </c>
      <c r="C23" s="34"/>
    </row>
    <row r="24" spans="1:3" ht="15">
      <c r="A24" s="20" t="s">
        <v>21</v>
      </c>
      <c r="B24" s="21" t="s">
        <v>25</v>
      </c>
      <c r="C24" s="34"/>
    </row>
    <row r="25" spans="1:3" s="284" customFormat="1" ht="15">
      <c r="A25" s="298" t="s">
        <v>458</v>
      </c>
      <c r="B25" s="299" t="s">
        <v>459</v>
      </c>
      <c r="C25" s="451"/>
    </row>
    <row r="26" spans="1:3" ht="15">
      <c r="A26" s="22">
        <v>16</v>
      </c>
      <c r="B26" s="23" t="s">
        <v>30</v>
      </c>
      <c r="C26" s="24">
        <f>C27+C28+C29+C30</f>
        <v>0</v>
      </c>
    </row>
    <row r="27" spans="1:3" ht="15">
      <c r="A27" s="20" t="s">
        <v>27</v>
      </c>
      <c r="B27" s="21" t="s">
        <v>464</v>
      </c>
      <c r="C27" s="34"/>
    </row>
    <row r="28" spans="1:3" ht="15">
      <c r="A28" s="20" t="s">
        <v>28</v>
      </c>
      <c r="B28" s="21" t="s">
        <v>31</v>
      </c>
      <c r="C28" s="34"/>
    </row>
    <row r="29" spans="1:3" ht="26.25">
      <c r="A29" s="20" t="s">
        <v>29</v>
      </c>
      <c r="B29" s="21" t="s">
        <v>33</v>
      </c>
      <c r="C29" s="34"/>
    </row>
    <row r="30" spans="1:3" ht="26.25">
      <c r="A30" s="20" t="s">
        <v>26</v>
      </c>
      <c r="B30" s="21" t="s">
        <v>32</v>
      </c>
      <c r="C30" s="34"/>
    </row>
    <row r="31" spans="1:3" ht="15">
      <c r="A31" s="22">
        <v>17</v>
      </c>
      <c r="B31" s="23" t="s">
        <v>40</v>
      </c>
      <c r="C31" s="24">
        <f>C32+C33+C34+C35+C36+C37</f>
        <v>0</v>
      </c>
    </row>
    <row r="32" spans="1:3" ht="15">
      <c r="A32" s="20" t="s">
        <v>34</v>
      </c>
      <c r="B32" s="21" t="s">
        <v>41</v>
      </c>
      <c r="C32" s="34"/>
    </row>
    <row r="33" spans="1:3" ht="15">
      <c r="A33" s="20" t="s">
        <v>35</v>
      </c>
      <c r="B33" s="21" t="s">
        <v>42</v>
      </c>
      <c r="C33" s="34"/>
    </row>
    <row r="34" spans="1:3" ht="15">
      <c r="A34" s="20" t="s">
        <v>36</v>
      </c>
      <c r="B34" s="21" t="s">
        <v>43</v>
      </c>
      <c r="C34" s="34"/>
    </row>
    <row r="35" spans="1:3" ht="26.25">
      <c r="A35" s="20" t="s">
        <v>37</v>
      </c>
      <c r="B35" s="21" t="s">
        <v>44</v>
      </c>
      <c r="C35" s="34"/>
    </row>
    <row r="36" spans="1:3" ht="15">
      <c r="A36" s="20" t="s">
        <v>38</v>
      </c>
      <c r="B36" s="25" t="s">
        <v>45</v>
      </c>
      <c r="C36" s="34"/>
    </row>
    <row r="37" spans="1:3" ht="15">
      <c r="A37" s="20" t="s">
        <v>39</v>
      </c>
      <c r="B37" s="25" t="s">
        <v>46</v>
      </c>
      <c r="C37" s="34"/>
    </row>
    <row r="38" spans="1:3" ht="16.5" thickBot="1">
      <c r="A38" s="26">
        <v>18</v>
      </c>
      <c r="B38" s="27" t="s">
        <v>47</v>
      </c>
      <c r="C38" s="28">
        <f>C9+C12+C15+C16+C18+C21+C26+C31</f>
        <v>0</v>
      </c>
    </row>
    <row r="39" ht="15.75" thickBot="1"/>
    <row r="40" spans="1:3" ht="15">
      <c r="A40" s="29"/>
      <c r="B40" s="30" t="s">
        <v>48</v>
      </c>
      <c r="C40" s="31">
        <f>C41+C42+C43+C44</f>
        <v>0</v>
      </c>
    </row>
    <row r="41" spans="1:3" ht="15">
      <c r="A41" s="12">
        <v>1</v>
      </c>
      <c r="B41" s="13" t="s">
        <v>49</v>
      </c>
      <c r="C41" s="34"/>
    </row>
    <row r="42" spans="1:3" ht="15">
      <c r="A42" s="12">
        <v>2</v>
      </c>
      <c r="B42" s="13" t="s">
        <v>50</v>
      </c>
      <c r="C42" s="34"/>
    </row>
    <row r="43" spans="1:3" ht="15">
      <c r="A43" s="12">
        <v>3</v>
      </c>
      <c r="B43" s="13" t="s">
        <v>51</v>
      </c>
      <c r="C43" s="34"/>
    </row>
    <row r="44" spans="1:3" ht="30.75" thickBot="1">
      <c r="A44" s="32">
        <v>4</v>
      </c>
      <c r="B44" s="33" t="s">
        <v>463</v>
      </c>
      <c r="C44" s="35"/>
    </row>
    <row r="47" spans="2:5" ht="15">
      <c r="B47" s="542" t="s">
        <v>353</v>
      </c>
      <c r="C47" s="542"/>
      <c r="D47" s="542"/>
      <c r="E47"/>
    </row>
    <row r="48" spans="2:5" ht="15">
      <c r="B48"/>
      <c r="C48"/>
      <c r="D48" s="196" t="s">
        <v>354</v>
      </c>
      <c r="E48" s="197" t="s">
        <v>355</v>
      </c>
    </row>
    <row r="49" spans="2:5" ht="15">
      <c r="B49"/>
      <c r="C49"/>
      <c r="D49" s="198" t="s">
        <v>356</v>
      </c>
      <c r="E49" s="198" t="s">
        <v>357</v>
      </c>
    </row>
    <row r="50" spans="2:5" ht="15">
      <c r="B50" s="542" t="s">
        <v>358</v>
      </c>
      <c r="C50" s="542"/>
      <c r="D50"/>
      <c r="E50"/>
    </row>
    <row r="51" spans="2:5" ht="15">
      <c r="B51"/>
      <c r="C51"/>
      <c r="D51" s="199" t="s">
        <v>354</v>
      </c>
      <c r="E51" s="197" t="s">
        <v>355</v>
      </c>
    </row>
    <row r="52" spans="2:5" ht="15">
      <c r="B52"/>
      <c r="C52" s="196" t="s">
        <v>359</v>
      </c>
      <c r="D52" s="198" t="s">
        <v>356</v>
      </c>
      <c r="E52" s="198" t="s">
        <v>357</v>
      </c>
    </row>
  </sheetData>
  <sheetProtection password="C7AC" sheet="1"/>
  <mergeCells count="2">
    <mergeCell ref="B47:D47"/>
    <mergeCell ref="B50:C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140625" style="38" customWidth="1"/>
    <col min="2" max="2" width="27.8515625" style="38" customWidth="1"/>
    <col min="3" max="16384" width="9.140625" style="38" customWidth="1"/>
  </cols>
  <sheetData>
    <row r="2" spans="2:9" ht="15">
      <c r="B2" s="247" t="s">
        <v>412</v>
      </c>
      <c r="C2" s="229"/>
      <c r="D2" s="229"/>
      <c r="E2" s="229"/>
      <c r="F2" s="229"/>
      <c r="G2" s="229"/>
      <c r="H2" s="229"/>
      <c r="I2" s="229"/>
    </row>
    <row r="3" ht="15.75" thickBot="1"/>
    <row r="4" spans="2:8" ht="15">
      <c r="B4" s="600" t="s">
        <v>268</v>
      </c>
      <c r="C4" s="603" t="s">
        <v>269</v>
      </c>
      <c r="D4" s="603"/>
      <c r="E4" s="603"/>
      <c r="F4" s="603"/>
      <c r="G4" s="603"/>
      <c r="H4" s="557" t="s">
        <v>287</v>
      </c>
    </row>
    <row r="5" spans="2:8" ht="25.5">
      <c r="B5" s="601"/>
      <c r="C5" s="213" t="s">
        <v>219</v>
      </c>
      <c r="D5" s="213" t="s">
        <v>270</v>
      </c>
      <c r="E5" s="213" t="s">
        <v>271</v>
      </c>
      <c r="F5" s="213" t="s">
        <v>272</v>
      </c>
      <c r="G5" s="213" t="s">
        <v>273</v>
      </c>
      <c r="H5" s="606"/>
    </row>
    <row r="6" spans="2:8" ht="15.75" thickBot="1">
      <c r="B6" s="602"/>
      <c r="C6" s="214" t="s">
        <v>288</v>
      </c>
      <c r="D6" s="214" t="s">
        <v>288</v>
      </c>
      <c r="E6" s="214" t="s">
        <v>288</v>
      </c>
      <c r="F6" s="214" t="s">
        <v>288</v>
      </c>
      <c r="G6" s="214" t="s">
        <v>288</v>
      </c>
      <c r="H6" s="558"/>
    </row>
    <row r="7" spans="2:8" ht="15.75" thickBot="1">
      <c r="B7" s="208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8">
        <v>7</v>
      </c>
    </row>
    <row r="8" spans="2:8" ht="15">
      <c r="B8" s="216" t="s">
        <v>275</v>
      </c>
      <c r="C8" s="217"/>
      <c r="D8" s="217"/>
      <c r="E8" s="217"/>
      <c r="F8" s="217"/>
      <c r="G8" s="217"/>
      <c r="H8" s="218"/>
    </row>
    <row r="9" spans="2:8" ht="15.75" thickBot="1">
      <c r="B9" s="248" t="s">
        <v>276</v>
      </c>
      <c r="C9" s="249"/>
      <c r="D9" s="249"/>
      <c r="E9" s="249"/>
      <c r="F9" s="249"/>
      <c r="G9" s="249"/>
      <c r="H9" s="250"/>
    </row>
    <row r="12" spans="2:5" ht="15">
      <c r="B12" s="542" t="s">
        <v>353</v>
      </c>
      <c r="C12" s="542"/>
      <c r="D12" s="542"/>
      <c r="E12"/>
    </row>
    <row r="13" spans="2:5" ht="15">
      <c r="B13"/>
      <c r="C13"/>
      <c r="D13" s="196" t="s">
        <v>354</v>
      </c>
      <c r="E13" s="197" t="s">
        <v>355</v>
      </c>
    </row>
    <row r="14" spans="2:5" ht="15">
      <c r="B14"/>
      <c r="C14"/>
      <c r="D14" s="198" t="s">
        <v>356</v>
      </c>
      <c r="E14" s="198" t="s">
        <v>357</v>
      </c>
    </row>
    <row r="15" spans="2:5" ht="15">
      <c r="B15" s="195" t="s">
        <v>358</v>
      </c>
      <c r="C15" s="195"/>
      <c r="D15"/>
      <c r="E15"/>
    </row>
    <row r="16" spans="2:5" ht="15">
      <c r="B16"/>
      <c r="C16"/>
      <c r="D16" s="199" t="s">
        <v>354</v>
      </c>
      <c r="E16" s="197" t="s">
        <v>355</v>
      </c>
    </row>
    <row r="17" spans="2:5" ht="15">
      <c r="B17"/>
      <c r="C17" s="196" t="s">
        <v>359</v>
      </c>
      <c r="D17" s="198" t="s">
        <v>356</v>
      </c>
      <c r="E17" s="198" t="s">
        <v>357</v>
      </c>
    </row>
  </sheetData>
  <sheetProtection password="C7AC" sheet="1"/>
  <mergeCells count="4">
    <mergeCell ref="B4:B6"/>
    <mergeCell ref="C4:G4"/>
    <mergeCell ref="H4:H6"/>
    <mergeCell ref="B12:D1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.00390625" style="38" bestFit="1" customWidth="1"/>
    <col min="2" max="2" width="71.28125" style="38" customWidth="1"/>
    <col min="3" max="3" width="26.00390625" style="38" customWidth="1"/>
    <col min="4" max="16384" width="9.140625" style="38" customWidth="1"/>
  </cols>
  <sheetData>
    <row r="1" ht="15.75">
      <c r="B1" s="82" t="s">
        <v>413</v>
      </c>
    </row>
    <row r="2" ht="15.75" thickBot="1"/>
    <row r="3" spans="1:3" ht="45">
      <c r="A3" s="118">
        <v>1</v>
      </c>
      <c r="B3" s="119" t="s">
        <v>289</v>
      </c>
      <c r="C3" s="111"/>
    </row>
    <row r="4" spans="1:3" ht="45">
      <c r="A4" s="120">
        <v>2</v>
      </c>
      <c r="B4" s="121" t="s">
        <v>290</v>
      </c>
      <c r="C4" s="41"/>
    </row>
    <row r="5" spans="1:3" ht="30">
      <c r="A5" s="120">
        <v>3</v>
      </c>
      <c r="B5" s="121" t="s">
        <v>291</v>
      </c>
      <c r="C5" s="41"/>
    </row>
    <row r="6" spans="1:3" ht="30.75" thickBot="1">
      <c r="A6" s="122">
        <v>4</v>
      </c>
      <c r="B6" s="123" t="s">
        <v>292</v>
      </c>
      <c r="C6" s="112"/>
    </row>
    <row r="9" spans="2:5" ht="15">
      <c r="B9" s="542" t="s">
        <v>353</v>
      </c>
      <c r="C9" s="542"/>
      <c r="D9" s="542"/>
      <c r="E9"/>
    </row>
    <row r="10" spans="2:5" ht="15">
      <c r="B10"/>
      <c r="C10"/>
      <c r="D10" s="196" t="s">
        <v>354</v>
      </c>
      <c r="E10" s="197" t="s">
        <v>355</v>
      </c>
    </row>
    <row r="11" spans="2:5" ht="15">
      <c r="B11"/>
      <c r="C11"/>
      <c r="D11" s="198" t="s">
        <v>356</v>
      </c>
      <c r="E11" s="198" t="s">
        <v>357</v>
      </c>
    </row>
    <row r="12" spans="2:5" ht="15">
      <c r="B12" s="195" t="s">
        <v>358</v>
      </c>
      <c r="C12" s="195"/>
      <c r="D12"/>
      <c r="E12"/>
    </row>
    <row r="13" spans="2:5" ht="15">
      <c r="B13"/>
      <c r="C13"/>
      <c r="D13" s="199" t="s">
        <v>354</v>
      </c>
      <c r="E13" s="197" t="s">
        <v>355</v>
      </c>
    </row>
    <row r="14" spans="2:5" ht="15">
      <c r="B14"/>
      <c r="C14" s="196" t="s">
        <v>359</v>
      </c>
      <c r="D14" s="198" t="s">
        <v>356</v>
      </c>
      <c r="E14" s="198" t="s">
        <v>357</v>
      </c>
    </row>
  </sheetData>
  <sheetProtection password="C7AC" sheet="1"/>
  <mergeCells count="1">
    <mergeCell ref="B9:D9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9.140625" style="324" customWidth="1"/>
    <col min="2" max="2" width="33.57421875" style="324" bestFit="1" customWidth="1"/>
    <col min="3" max="5" width="17.8515625" style="324" customWidth="1"/>
    <col min="6" max="16384" width="9.140625" style="324" customWidth="1"/>
  </cols>
  <sheetData>
    <row r="1" ht="15.75">
      <c r="B1" s="344" t="s">
        <v>445</v>
      </c>
    </row>
    <row r="2" ht="15.75" thickBot="1"/>
    <row r="3" spans="2:5" ht="60">
      <c r="B3" s="369" t="s">
        <v>293</v>
      </c>
      <c r="C3" s="370" t="s">
        <v>294</v>
      </c>
      <c r="D3" s="370" t="s">
        <v>266</v>
      </c>
      <c r="E3" s="370" t="s">
        <v>295</v>
      </c>
    </row>
    <row r="4" spans="2:5" ht="15">
      <c r="B4" s="371">
        <v>1</v>
      </c>
      <c r="C4" s="372">
        <v>2</v>
      </c>
      <c r="D4" s="372">
        <v>3</v>
      </c>
      <c r="E4" s="373">
        <v>4</v>
      </c>
    </row>
    <row r="5" spans="2:5" ht="15">
      <c r="B5" s="332" t="s">
        <v>296</v>
      </c>
      <c r="C5" s="374"/>
      <c r="D5" s="374"/>
      <c r="E5" s="375"/>
    </row>
    <row r="6" spans="2:5" ht="15">
      <c r="B6" s="332" t="s">
        <v>297</v>
      </c>
      <c r="C6" s="374"/>
      <c r="D6" s="374"/>
      <c r="E6" s="375"/>
    </row>
    <row r="7" spans="2:5" ht="15">
      <c r="B7" s="490" t="s">
        <v>455</v>
      </c>
      <c r="C7" s="448"/>
      <c r="D7" s="448"/>
      <c r="E7" s="449"/>
    </row>
    <row r="8" spans="2:5" ht="15.75" thickBot="1">
      <c r="B8" s="376" t="s">
        <v>213</v>
      </c>
      <c r="C8" s="377">
        <f>C5+C6+C7</f>
        <v>0</v>
      </c>
      <c r="D8" s="377">
        <f>D5+D6+D7</f>
        <v>0</v>
      </c>
      <c r="E8" s="377">
        <f>E5+E6+E7</f>
        <v>0</v>
      </c>
    </row>
    <row r="11" spans="2:5" ht="15">
      <c r="B11" s="543" t="s">
        <v>353</v>
      </c>
      <c r="C11" s="543"/>
      <c r="D11" s="543"/>
      <c r="E11" s="310"/>
    </row>
    <row r="12" spans="2:5" ht="15">
      <c r="B12" s="310"/>
      <c r="C12" s="310"/>
      <c r="D12" s="311" t="s">
        <v>354</v>
      </c>
      <c r="E12" s="312" t="s">
        <v>355</v>
      </c>
    </row>
    <row r="13" spans="2:5" ht="15">
      <c r="B13" s="310"/>
      <c r="C13" s="310"/>
      <c r="D13" s="313" t="s">
        <v>356</v>
      </c>
      <c r="E13" s="313" t="s">
        <v>357</v>
      </c>
    </row>
    <row r="14" spans="2:5" ht="15">
      <c r="B14" s="309" t="s">
        <v>358</v>
      </c>
      <c r="C14" s="309"/>
      <c r="D14" s="310"/>
      <c r="E14" s="310"/>
    </row>
    <row r="15" spans="2:5" ht="15">
      <c r="B15" s="310"/>
      <c r="C15" s="310"/>
      <c r="D15" s="314" t="s">
        <v>354</v>
      </c>
      <c r="E15" s="312" t="s">
        <v>355</v>
      </c>
    </row>
    <row r="16" spans="2:5" ht="15">
      <c r="B16" s="310"/>
      <c r="C16" s="311" t="s">
        <v>359</v>
      </c>
      <c r="D16" s="313" t="s">
        <v>356</v>
      </c>
      <c r="E16" s="313" t="s">
        <v>357</v>
      </c>
    </row>
  </sheetData>
  <sheetProtection password="C7AC" sheet="1"/>
  <mergeCells count="1"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9.140625" style="38" customWidth="1"/>
    <col min="2" max="2" width="48.00390625" style="38" bestFit="1" customWidth="1"/>
    <col min="3" max="16384" width="9.140625" style="38" customWidth="1"/>
  </cols>
  <sheetData>
    <row r="1" ht="15.75">
      <c r="B1" s="82" t="s">
        <v>418</v>
      </c>
    </row>
    <row r="2" ht="15.75" thickBot="1"/>
    <row r="3" spans="1:6" ht="39" thickBot="1">
      <c r="A3" s="126" t="s">
        <v>0</v>
      </c>
      <c r="B3" s="127" t="s">
        <v>264</v>
      </c>
      <c r="C3" s="128" t="s">
        <v>298</v>
      </c>
      <c r="D3" s="128" t="s">
        <v>299</v>
      </c>
      <c r="E3" s="128" t="s">
        <v>300</v>
      </c>
      <c r="F3" s="129" t="s">
        <v>301</v>
      </c>
    </row>
    <row r="4" spans="1:6" ht="15.75" thickBot="1">
      <c r="A4" s="130">
        <v>1</v>
      </c>
      <c r="B4" s="131">
        <v>2</v>
      </c>
      <c r="C4" s="131">
        <v>3</v>
      </c>
      <c r="D4" s="131">
        <v>4</v>
      </c>
      <c r="E4" s="131">
        <v>5</v>
      </c>
      <c r="F4" s="132">
        <v>6</v>
      </c>
    </row>
    <row r="5" spans="1:6" ht="15">
      <c r="A5" s="92">
        <v>1</v>
      </c>
      <c r="B5" s="93" t="s">
        <v>294</v>
      </c>
      <c r="C5" s="96"/>
      <c r="D5" s="96"/>
      <c r="E5" s="96"/>
      <c r="F5" s="133">
        <f>C5+D5-E5</f>
        <v>0</v>
      </c>
    </row>
    <row r="6" spans="1:6" ht="15">
      <c r="A6" s="59">
        <v>2</v>
      </c>
      <c r="B6" s="39" t="s">
        <v>266</v>
      </c>
      <c r="C6" s="40"/>
      <c r="D6" s="40"/>
      <c r="E6" s="40"/>
      <c r="F6" s="134">
        <f>C6+D6-E6</f>
        <v>0</v>
      </c>
    </row>
    <row r="7" spans="1:6" ht="15.75" thickBot="1">
      <c r="A7" s="63">
        <v>3</v>
      </c>
      <c r="B7" s="108" t="s">
        <v>302</v>
      </c>
      <c r="C7" s="89"/>
      <c r="D7" s="89"/>
      <c r="E7" s="89"/>
      <c r="F7" s="135">
        <f>C7+D7-E7</f>
        <v>0</v>
      </c>
    </row>
    <row r="10" spans="2:5" ht="15">
      <c r="B10" s="542" t="s">
        <v>353</v>
      </c>
      <c r="C10" s="542"/>
      <c r="D10" s="542"/>
      <c r="E10"/>
    </row>
    <row r="11" spans="2:5" ht="15">
      <c r="B11"/>
      <c r="C11"/>
      <c r="D11" s="196" t="s">
        <v>354</v>
      </c>
      <c r="E11" s="197" t="s">
        <v>355</v>
      </c>
    </row>
    <row r="12" spans="2:5" ht="15">
      <c r="B12"/>
      <c r="C12"/>
      <c r="D12" s="198" t="s">
        <v>356</v>
      </c>
      <c r="E12" s="198" t="s">
        <v>357</v>
      </c>
    </row>
    <row r="13" spans="2:5" ht="15">
      <c r="B13" s="195" t="s">
        <v>358</v>
      </c>
      <c r="C13" s="195"/>
      <c r="D13"/>
      <c r="E13"/>
    </row>
    <row r="14" spans="2:5" ht="15">
      <c r="B14"/>
      <c r="C14"/>
      <c r="D14" s="199" t="s">
        <v>354</v>
      </c>
      <c r="E14" s="197" t="s">
        <v>355</v>
      </c>
    </row>
    <row r="15" spans="2:5" ht="15">
      <c r="B15"/>
      <c r="C15" s="196" t="s">
        <v>359</v>
      </c>
      <c r="D15" s="198" t="s">
        <v>356</v>
      </c>
      <c r="E15" s="198" t="s">
        <v>357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140625" style="324" customWidth="1"/>
    <col min="2" max="2" width="55.7109375" style="324" bestFit="1" customWidth="1"/>
    <col min="3" max="4" width="15.7109375" style="324" customWidth="1"/>
    <col min="5" max="16384" width="9.140625" style="324" customWidth="1"/>
  </cols>
  <sheetData>
    <row r="1" ht="15.75">
      <c r="B1" s="344" t="s">
        <v>446</v>
      </c>
    </row>
    <row r="2" ht="15.75" thickBot="1"/>
    <row r="3" spans="1:4" ht="15.75" thickBot="1">
      <c r="A3" s="378" t="s">
        <v>0</v>
      </c>
      <c r="B3" s="379" t="s">
        <v>264</v>
      </c>
      <c r="C3" s="379" t="s">
        <v>285</v>
      </c>
      <c r="D3" s="380" t="s">
        <v>286</v>
      </c>
    </row>
    <row r="4" spans="1:4" ht="15.75" thickBot="1">
      <c r="A4" s="381">
        <v>1</v>
      </c>
      <c r="B4" s="382">
        <v>2</v>
      </c>
      <c r="C4" s="382">
        <v>3</v>
      </c>
      <c r="D4" s="383">
        <v>4</v>
      </c>
    </row>
    <row r="5" spans="1:4" ht="15">
      <c r="A5" s="384">
        <v>1</v>
      </c>
      <c r="B5" s="385" t="s">
        <v>303</v>
      </c>
      <c r="C5" s="386"/>
      <c r="D5" s="387"/>
    </row>
    <row r="6" spans="1:4" ht="15">
      <c r="A6" s="332">
        <v>2</v>
      </c>
      <c r="B6" s="388" t="s">
        <v>304</v>
      </c>
      <c r="C6" s="353"/>
      <c r="D6" s="389"/>
    </row>
    <row r="7" spans="1:4" ht="15.75" thickBot="1">
      <c r="A7" s="390">
        <v>3</v>
      </c>
      <c r="B7" s="391" t="s">
        <v>305</v>
      </c>
      <c r="C7" s="392"/>
      <c r="D7" s="393"/>
    </row>
    <row r="10" spans="2:5" ht="15">
      <c r="B10" s="543" t="s">
        <v>353</v>
      </c>
      <c r="C10" s="543"/>
      <c r="D10" s="543"/>
      <c r="E10" s="310"/>
    </row>
    <row r="11" spans="2:5" ht="15">
      <c r="B11" s="310"/>
      <c r="C11" s="310"/>
      <c r="D11" s="311" t="s">
        <v>354</v>
      </c>
      <c r="E11" s="312" t="s">
        <v>355</v>
      </c>
    </row>
    <row r="12" spans="2:5" ht="15">
      <c r="B12" s="310"/>
      <c r="C12" s="310"/>
      <c r="D12" s="313" t="s">
        <v>356</v>
      </c>
      <c r="E12" s="313" t="s">
        <v>357</v>
      </c>
    </row>
    <row r="13" spans="2:5" ht="15">
      <c r="B13" s="309" t="s">
        <v>358</v>
      </c>
      <c r="C13" s="309"/>
      <c r="D13" s="310"/>
      <c r="E13" s="310"/>
    </row>
    <row r="14" spans="2:5" ht="15">
      <c r="B14" s="310"/>
      <c r="C14" s="310"/>
      <c r="D14" s="314" t="s">
        <v>354</v>
      </c>
      <c r="E14" s="312" t="s">
        <v>355</v>
      </c>
    </row>
    <row r="15" spans="2:5" ht="15">
      <c r="B15" s="310"/>
      <c r="C15" s="311" t="s">
        <v>359</v>
      </c>
      <c r="D15" s="313" t="s">
        <v>356</v>
      </c>
      <c r="E15" s="313" t="s">
        <v>357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140625" style="38" customWidth="1"/>
    <col min="2" max="2" width="35.421875" style="38" customWidth="1"/>
    <col min="3" max="7" width="18.7109375" style="38" customWidth="1"/>
    <col min="8" max="16384" width="9.140625" style="38" customWidth="1"/>
  </cols>
  <sheetData>
    <row r="1" ht="15.75">
      <c r="B1" s="82" t="s">
        <v>419</v>
      </c>
    </row>
    <row r="2" ht="15.75" thickBot="1"/>
    <row r="3" spans="1:7" ht="15.75" thickBot="1">
      <c r="A3" s="138" t="s">
        <v>0</v>
      </c>
      <c r="B3" s="139" t="s">
        <v>264</v>
      </c>
      <c r="C3" s="139" t="s">
        <v>306</v>
      </c>
      <c r="D3" s="139" t="s">
        <v>307</v>
      </c>
      <c r="E3" s="139" t="s">
        <v>308</v>
      </c>
      <c r="F3" s="139" t="s">
        <v>309</v>
      </c>
      <c r="G3" s="140" t="s">
        <v>310</v>
      </c>
    </row>
    <row r="4" spans="1:7" ht="15.75" thickBot="1">
      <c r="A4" s="141">
        <v>1</v>
      </c>
      <c r="B4" s="142">
        <v>2</v>
      </c>
      <c r="C4" s="142">
        <v>3</v>
      </c>
      <c r="D4" s="142">
        <v>4</v>
      </c>
      <c r="E4" s="142">
        <v>5</v>
      </c>
      <c r="F4" s="142">
        <v>6</v>
      </c>
      <c r="G4" s="143">
        <v>7</v>
      </c>
    </row>
    <row r="5" spans="1:7" ht="15">
      <c r="A5" s="144">
        <v>1</v>
      </c>
      <c r="B5" s="145" t="s">
        <v>311</v>
      </c>
      <c r="C5" s="174"/>
      <c r="D5" s="174"/>
      <c r="E5" s="174"/>
      <c r="F5" s="174"/>
      <c r="G5" s="174"/>
    </row>
    <row r="6" spans="1:7" ht="15">
      <c r="A6" s="147">
        <v>2</v>
      </c>
      <c r="B6" s="148" t="s">
        <v>312</v>
      </c>
      <c r="C6" s="175"/>
      <c r="D6" s="175"/>
      <c r="E6" s="175"/>
      <c r="F6" s="175"/>
      <c r="G6" s="175"/>
    </row>
    <row r="7" spans="1:7" ht="15">
      <c r="A7" s="147">
        <v>3</v>
      </c>
      <c r="B7" s="148" t="s">
        <v>313</v>
      </c>
      <c r="C7" s="175"/>
      <c r="D7" s="175"/>
      <c r="E7" s="175"/>
      <c r="F7" s="175"/>
      <c r="G7" s="175"/>
    </row>
    <row r="8" spans="1:7" ht="15">
      <c r="A8" s="147">
        <v>4</v>
      </c>
      <c r="B8" s="148" t="s">
        <v>314</v>
      </c>
      <c r="C8" s="175"/>
      <c r="D8" s="175"/>
      <c r="E8" s="175"/>
      <c r="F8" s="175"/>
      <c r="G8" s="175"/>
    </row>
    <row r="9" spans="1:7" ht="15.75" thickBot="1">
      <c r="A9" s="150">
        <v>5</v>
      </c>
      <c r="B9" s="151" t="s">
        <v>315</v>
      </c>
      <c r="C9" s="176"/>
      <c r="D9" s="176"/>
      <c r="E9" s="176"/>
      <c r="F9" s="176"/>
      <c r="G9" s="176"/>
    </row>
    <row r="12" spans="2:5" ht="15">
      <c r="B12" s="542" t="s">
        <v>353</v>
      </c>
      <c r="C12" s="542"/>
      <c r="D12" s="542"/>
      <c r="E12"/>
    </row>
    <row r="13" spans="2:5" ht="15">
      <c r="B13"/>
      <c r="C13"/>
      <c r="D13" s="196" t="s">
        <v>354</v>
      </c>
      <c r="E13" s="197" t="s">
        <v>355</v>
      </c>
    </row>
    <row r="14" spans="2:5" ht="15">
      <c r="B14"/>
      <c r="C14"/>
      <c r="D14" s="198" t="s">
        <v>356</v>
      </c>
      <c r="E14" s="198" t="s">
        <v>357</v>
      </c>
    </row>
    <row r="15" spans="2:5" ht="15">
      <c r="B15" s="195" t="s">
        <v>358</v>
      </c>
      <c r="C15" s="195"/>
      <c r="D15"/>
      <c r="E15"/>
    </row>
    <row r="16" spans="2:5" ht="15">
      <c r="B16"/>
      <c r="C16"/>
      <c r="D16" s="199" t="s">
        <v>354</v>
      </c>
      <c r="E16" s="197" t="s">
        <v>355</v>
      </c>
    </row>
    <row r="17" spans="2:5" ht="15">
      <c r="B17"/>
      <c r="C17" s="196" t="s">
        <v>359</v>
      </c>
      <c r="D17" s="198" t="s">
        <v>356</v>
      </c>
      <c r="E17" s="198" t="s">
        <v>357</v>
      </c>
    </row>
  </sheetData>
  <sheetProtection password="C7AC" sheet="1"/>
  <mergeCells count="1">
    <mergeCell ref="B12:D1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284" customWidth="1"/>
    <col min="2" max="2" width="51.28125" style="284" bestFit="1" customWidth="1"/>
    <col min="3" max="3" width="9.140625" style="284" customWidth="1"/>
    <col min="4" max="4" width="10.57421875" style="284" customWidth="1"/>
    <col min="5" max="16384" width="9.140625" style="284" customWidth="1"/>
  </cols>
  <sheetData>
    <row r="1" ht="15.75">
      <c r="B1" s="394" t="s">
        <v>447</v>
      </c>
    </row>
    <row r="2" ht="15.75" thickBot="1"/>
    <row r="3" spans="1:4" ht="15.75" thickBot="1">
      <c r="A3" s="395"/>
      <c r="B3" s="396" t="s">
        <v>316</v>
      </c>
      <c r="C3" s="396" t="s">
        <v>265</v>
      </c>
      <c r="D3" s="397" t="s">
        <v>317</v>
      </c>
    </row>
    <row r="4" spans="1:4" ht="15.75" thickBot="1">
      <c r="A4" s="398">
        <v>1</v>
      </c>
      <c r="B4" s="330">
        <v>2</v>
      </c>
      <c r="C4" s="330">
        <v>3</v>
      </c>
      <c r="D4" s="331">
        <v>4</v>
      </c>
    </row>
    <row r="5" spans="1:4" ht="15">
      <c r="A5" s="399">
        <v>1</v>
      </c>
      <c r="B5" s="400" t="s">
        <v>318</v>
      </c>
      <c r="C5" s="335"/>
      <c r="D5" s="336"/>
    </row>
    <row r="6" spans="1:4" ht="15">
      <c r="A6" s="399">
        <v>2</v>
      </c>
      <c r="B6" s="400" t="s">
        <v>388</v>
      </c>
      <c r="C6" s="335"/>
      <c r="D6" s="336"/>
    </row>
    <row r="7" spans="1:4" ht="15">
      <c r="A7" s="399">
        <v>3</v>
      </c>
      <c r="B7" s="400" t="s">
        <v>389</v>
      </c>
      <c r="C7" s="335"/>
      <c r="D7" s="336"/>
    </row>
    <row r="8" spans="1:4" ht="15">
      <c r="A8" s="401">
        <v>4</v>
      </c>
      <c r="B8" s="402" t="s">
        <v>390</v>
      </c>
      <c r="C8" s="338"/>
      <c r="D8" s="339"/>
    </row>
    <row r="9" spans="1:4" ht="15.75" thickBot="1">
      <c r="A9" s="403">
        <v>5</v>
      </c>
      <c r="B9" s="404" t="s">
        <v>391</v>
      </c>
      <c r="C9" s="405"/>
      <c r="D9" s="406"/>
    </row>
    <row r="10" spans="1:4" ht="15.75" thickBot="1">
      <c r="A10" s="407"/>
      <c r="B10" s="408" t="s">
        <v>319</v>
      </c>
      <c r="C10" s="495">
        <f>SUM(C5:C9)</f>
        <v>0</v>
      </c>
      <c r="D10" s="495">
        <f>SUM(D5:D9)</f>
        <v>0</v>
      </c>
    </row>
    <row r="13" spans="2:4" ht="15">
      <c r="B13" s="544" t="s">
        <v>353</v>
      </c>
      <c r="C13" s="544"/>
      <c r="D13" s="544"/>
    </row>
    <row r="14" spans="4:5" ht="15">
      <c r="D14" s="439" t="s">
        <v>354</v>
      </c>
      <c r="E14" s="440" t="s">
        <v>355</v>
      </c>
    </row>
    <row r="15" spans="4:5" ht="15">
      <c r="D15" s="441" t="s">
        <v>356</v>
      </c>
      <c r="E15" s="441" t="s">
        <v>357</v>
      </c>
    </row>
    <row r="16" spans="2:3" ht="15">
      <c r="B16" s="438" t="s">
        <v>358</v>
      </c>
      <c r="C16" s="438"/>
    </row>
    <row r="17" spans="4:5" ht="15">
      <c r="D17" s="442" t="s">
        <v>354</v>
      </c>
      <c r="E17" s="440" t="s">
        <v>355</v>
      </c>
    </row>
    <row r="18" spans="3:5" ht="15">
      <c r="C18" s="439" t="s">
        <v>359</v>
      </c>
      <c r="D18" s="441" t="s">
        <v>356</v>
      </c>
      <c r="E18" s="441" t="s">
        <v>357</v>
      </c>
    </row>
  </sheetData>
  <sheetProtection/>
  <mergeCells count="1">
    <mergeCell ref="B13:D1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2">
      <selection activeCell="G18" sqref="G18"/>
    </sheetView>
  </sheetViews>
  <sheetFormatPr defaultColWidth="9.140625" defaultRowHeight="15"/>
  <cols>
    <col min="1" max="2" width="9.140625" style="38" customWidth="1"/>
    <col min="3" max="3" width="22.8515625" style="38" customWidth="1"/>
    <col min="4" max="4" width="32.421875" style="38" customWidth="1"/>
    <col min="5" max="16384" width="9.140625" style="38" customWidth="1"/>
  </cols>
  <sheetData>
    <row r="2" ht="15.75">
      <c r="C2" s="82" t="s">
        <v>414</v>
      </c>
    </row>
    <row r="3" ht="15.75" thickBot="1"/>
    <row r="4" spans="2:4" ht="15.75" thickBot="1">
      <c r="B4" s="156" t="s">
        <v>0</v>
      </c>
      <c r="C4" s="157" t="s">
        <v>320</v>
      </c>
      <c r="D4" s="157" t="s">
        <v>321</v>
      </c>
    </row>
    <row r="5" spans="2:4" ht="15.75" thickBot="1">
      <c r="B5" s="136">
        <v>1</v>
      </c>
      <c r="C5" s="137"/>
      <c r="D5" s="158"/>
    </row>
    <row r="8" spans="3:6" ht="15">
      <c r="C8" s="542" t="s">
        <v>353</v>
      </c>
      <c r="D8" s="542"/>
      <c r="E8" s="542"/>
      <c r="F8"/>
    </row>
    <row r="9" spans="3:6" ht="15">
      <c r="C9"/>
      <c r="D9"/>
      <c r="E9" s="196" t="s">
        <v>354</v>
      </c>
      <c r="F9" s="197" t="s">
        <v>355</v>
      </c>
    </row>
    <row r="10" spans="3:6" ht="15">
      <c r="C10"/>
      <c r="D10"/>
      <c r="E10" s="198" t="s">
        <v>356</v>
      </c>
      <c r="F10" s="198" t="s">
        <v>357</v>
      </c>
    </row>
    <row r="11" spans="3:6" ht="15">
      <c r="C11" s="195" t="s">
        <v>358</v>
      </c>
      <c r="D11" s="195"/>
      <c r="E11"/>
      <c r="F11"/>
    </row>
    <row r="12" spans="3:6" ht="15">
      <c r="C12"/>
      <c r="D12"/>
      <c r="E12" s="199" t="s">
        <v>354</v>
      </c>
      <c r="F12" s="197" t="s">
        <v>355</v>
      </c>
    </row>
    <row r="13" spans="3:6" ht="15">
      <c r="C13"/>
      <c r="D13" s="196" t="s">
        <v>359</v>
      </c>
      <c r="E13" s="198" t="s">
        <v>356</v>
      </c>
      <c r="F13" s="198" t="s">
        <v>357</v>
      </c>
    </row>
  </sheetData>
  <sheetProtection password="C7AC" sheet="1"/>
  <mergeCells count="1">
    <mergeCell ref="C8:E8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140625" style="38" customWidth="1"/>
    <col min="2" max="2" width="83.28125" style="38" customWidth="1"/>
    <col min="3" max="16384" width="9.140625" style="38" customWidth="1"/>
  </cols>
  <sheetData>
    <row r="1" ht="15.75">
      <c r="B1" s="82" t="s">
        <v>415</v>
      </c>
    </row>
    <row r="2" ht="15.75" thickBot="1"/>
    <row r="3" spans="1:3" ht="15.75" thickBot="1">
      <c r="A3" s="159" t="s">
        <v>0</v>
      </c>
      <c r="B3" s="160" t="s">
        <v>264</v>
      </c>
      <c r="C3" s="161" t="s">
        <v>265</v>
      </c>
    </row>
    <row r="4" spans="1:3" ht="15">
      <c r="A4" s="144">
        <v>1</v>
      </c>
      <c r="B4" s="146" t="s">
        <v>322</v>
      </c>
      <c r="C4" s="153"/>
    </row>
    <row r="5" spans="1:3" ht="15">
      <c r="A5" s="147">
        <v>2</v>
      </c>
      <c r="B5" s="149" t="s">
        <v>323</v>
      </c>
      <c r="C5" s="154"/>
    </row>
    <row r="6" spans="1:3" ht="15">
      <c r="A6" s="147">
        <v>3</v>
      </c>
      <c r="B6" s="149" t="s">
        <v>324</v>
      </c>
      <c r="C6" s="154"/>
    </row>
    <row r="7" spans="1:3" ht="15">
      <c r="A7" s="147">
        <v>4</v>
      </c>
      <c r="B7" s="149" t="s">
        <v>325</v>
      </c>
      <c r="C7" s="154"/>
    </row>
    <row r="8" spans="1:3" ht="15.75" thickBot="1">
      <c r="A8" s="152">
        <v>5</v>
      </c>
      <c r="B8" s="162" t="s">
        <v>326</v>
      </c>
      <c r="C8" s="155"/>
    </row>
    <row r="9" spans="1:3" ht="15.75" thickBot="1">
      <c r="A9" s="163"/>
      <c r="B9" s="164" t="s">
        <v>319</v>
      </c>
      <c r="C9" s="165">
        <f>C4+C5+C6+C7+C8</f>
        <v>0</v>
      </c>
    </row>
    <row r="11" spans="2:5" ht="15">
      <c r="B11" s="542" t="s">
        <v>353</v>
      </c>
      <c r="C11" s="542"/>
      <c r="D11" s="542"/>
      <c r="E11"/>
    </row>
    <row r="12" spans="2:5" ht="15">
      <c r="B12"/>
      <c r="C12"/>
      <c r="D12" s="196" t="s">
        <v>354</v>
      </c>
      <c r="E12" s="197" t="s">
        <v>355</v>
      </c>
    </row>
    <row r="13" spans="2:5" ht="15">
      <c r="B13"/>
      <c r="C13"/>
      <c r="D13" s="198" t="s">
        <v>356</v>
      </c>
      <c r="E13" s="198" t="s">
        <v>357</v>
      </c>
    </row>
    <row r="14" spans="2:5" ht="15">
      <c r="B14" s="195" t="s">
        <v>358</v>
      </c>
      <c r="C14" s="195"/>
      <c r="D14"/>
      <c r="E14"/>
    </row>
    <row r="15" spans="2:5" ht="15">
      <c r="B15"/>
      <c r="C15"/>
      <c r="D15" s="199" t="s">
        <v>354</v>
      </c>
      <c r="E15" s="197" t="s">
        <v>355</v>
      </c>
    </row>
    <row r="16" spans="2:5" ht="15">
      <c r="B16"/>
      <c r="C16" s="196" t="s">
        <v>359</v>
      </c>
      <c r="D16" s="198" t="s">
        <v>356</v>
      </c>
      <c r="E16" s="198" t="s">
        <v>357</v>
      </c>
    </row>
  </sheetData>
  <sheetProtection password="C7AC" sheet="1"/>
  <mergeCells count="1">
    <mergeCell ref="B11:D1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140625" style="38" customWidth="1"/>
    <col min="2" max="2" width="4.140625" style="38" customWidth="1"/>
    <col min="3" max="3" width="28.421875" style="38" customWidth="1"/>
    <col min="4" max="4" width="15.140625" style="38" customWidth="1"/>
    <col min="5" max="5" width="14.00390625" style="38" customWidth="1"/>
    <col min="6" max="6" width="23.00390625" style="38" customWidth="1"/>
    <col min="7" max="7" width="16.28125" style="38" customWidth="1"/>
    <col min="8" max="16384" width="9.140625" style="38" customWidth="1"/>
  </cols>
  <sheetData>
    <row r="1" ht="15">
      <c r="C1" s="166" t="s">
        <v>416</v>
      </c>
    </row>
    <row r="2" ht="15.75" thickBot="1"/>
    <row r="3" spans="2:7" ht="39" customHeight="1" thickBot="1">
      <c r="B3" s="126" t="s">
        <v>0</v>
      </c>
      <c r="C3" s="127" t="s">
        <v>327</v>
      </c>
      <c r="D3" s="128" t="s">
        <v>328</v>
      </c>
      <c r="E3" s="128" t="s">
        <v>329</v>
      </c>
      <c r="F3" s="167" t="s">
        <v>330</v>
      </c>
      <c r="G3" s="129" t="s">
        <v>331</v>
      </c>
    </row>
    <row r="4" spans="2:7" ht="15.75" thickBot="1">
      <c r="B4" s="83">
        <v>1</v>
      </c>
      <c r="C4" s="84">
        <v>2</v>
      </c>
      <c r="D4" s="84">
        <v>3</v>
      </c>
      <c r="E4" s="84">
        <v>4</v>
      </c>
      <c r="F4" s="168">
        <v>5</v>
      </c>
      <c r="G4" s="85">
        <v>6</v>
      </c>
    </row>
    <row r="5" spans="2:7" ht="15">
      <c r="B5" s="92">
        <v>1</v>
      </c>
      <c r="C5" s="177"/>
      <c r="D5" s="177"/>
      <c r="E5" s="96"/>
      <c r="F5" s="171"/>
      <c r="G5" s="97"/>
    </row>
    <row r="6" spans="2:7" ht="15">
      <c r="B6" s="59">
        <v>2</v>
      </c>
      <c r="C6" s="178"/>
      <c r="D6" s="178"/>
      <c r="E6" s="40"/>
      <c r="F6" s="172"/>
      <c r="G6" s="41"/>
    </row>
    <row r="7" spans="2:7" ht="15">
      <c r="B7" s="59">
        <v>3</v>
      </c>
      <c r="C7" s="178"/>
      <c r="D7" s="178"/>
      <c r="E7" s="40"/>
      <c r="F7" s="172"/>
      <c r="G7" s="41"/>
    </row>
    <row r="8" spans="2:7" ht="15">
      <c r="B8" s="59">
        <v>4</v>
      </c>
      <c r="C8" s="178"/>
      <c r="D8" s="178"/>
      <c r="E8" s="40"/>
      <c r="F8" s="172"/>
      <c r="G8" s="41"/>
    </row>
    <row r="9" spans="2:7" ht="15">
      <c r="B9" s="59">
        <v>5</v>
      </c>
      <c r="C9" s="178"/>
      <c r="D9" s="178"/>
      <c r="E9" s="40"/>
      <c r="F9" s="172"/>
      <c r="G9" s="41"/>
    </row>
    <row r="10" spans="2:7" ht="15.75" thickBot="1">
      <c r="B10" s="124"/>
      <c r="C10" s="125" t="s">
        <v>213</v>
      </c>
      <c r="D10" s="125"/>
      <c r="E10" s="125">
        <f>E5+E6+E7+E8+E9</f>
        <v>0</v>
      </c>
      <c r="F10" s="169">
        <f>F5+F6+F7+F8+F9</f>
        <v>0</v>
      </c>
      <c r="G10" s="170">
        <f>G5+G6+G7+G8+G9</f>
        <v>0</v>
      </c>
    </row>
    <row r="13" spans="3:6" ht="15">
      <c r="C13" s="542" t="s">
        <v>353</v>
      </c>
      <c r="D13" s="542"/>
      <c r="E13" s="542"/>
      <c r="F13"/>
    </row>
    <row r="14" spans="3:6" ht="15">
      <c r="C14"/>
      <c r="D14"/>
      <c r="E14" s="196" t="s">
        <v>354</v>
      </c>
      <c r="F14" s="197" t="s">
        <v>355</v>
      </c>
    </row>
    <row r="15" spans="3:6" ht="15">
      <c r="C15"/>
      <c r="D15"/>
      <c r="E15" s="198" t="s">
        <v>356</v>
      </c>
      <c r="F15" s="198" t="s">
        <v>357</v>
      </c>
    </row>
    <row r="16" spans="3:6" ht="15">
      <c r="C16" s="195" t="s">
        <v>358</v>
      </c>
      <c r="D16" s="195"/>
      <c r="E16"/>
      <c r="F16"/>
    </row>
    <row r="17" spans="3:6" ht="15">
      <c r="C17"/>
      <c r="D17"/>
      <c r="E17" s="199" t="s">
        <v>354</v>
      </c>
      <c r="F17" s="197" t="s">
        <v>355</v>
      </c>
    </row>
    <row r="18" spans="3:6" ht="15">
      <c r="C18"/>
      <c r="D18" s="196" t="s">
        <v>359</v>
      </c>
      <c r="E18" s="198" t="s">
        <v>356</v>
      </c>
      <c r="F18" s="198" t="s">
        <v>357</v>
      </c>
    </row>
  </sheetData>
  <sheetProtection password="C7AC" sheet="1"/>
  <mergeCells count="1">
    <mergeCell ref="C13:E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140625" style="284" customWidth="1"/>
    <col min="2" max="2" width="65.140625" style="284" customWidth="1"/>
    <col min="3" max="3" width="19.7109375" style="286" customWidth="1"/>
    <col min="4" max="16384" width="9.140625" style="284" customWidth="1"/>
  </cols>
  <sheetData>
    <row r="1" ht="15.75">
      <c r="B1" s="285" t="s">
        <v>396</v>
      </c>
    </row>
    <row r="2" ht="15.75" thickBot="1">
      <c r="C2" s="286" t="s">
        <v>452</v>
      </c>
    </row>
    <row r="3" spans="1:3" ht="22.5" customHeight="1">
      <c r="A3" s="287" t="s">
        <v>0</v>
      </c>
      <c r="B3" s="288" t="s">
        <v>1</v>
      </c>
      <c r="C3" s="289" t="s">
        <v>450</v>
      </c>
    </row>
    <row r="4" spans="1:3" ht="15">
      <c r="A4" s="290">
        <v>1</v>
      </c>
      <c r="B4" s="283" t="s">
        <v>58</v>
      </c>
      <c r="C4" s="291"/>
    </row>
    <row r="5" spans="1:3" ht="15">
      <c r="A5" s="290">
        <v>2</v>
      </c>
      <c r="B5" s="283" t="s">
        <v>59</v>
      </c>
      <c r="C5" s="291"/>
    </row>
    <row r="6" spans="1:3" ht="15">
      <c r="A6" s="292">
        <v>3</v>
      </c>
      <c r="B6" s="293" t="s">
        <v>60</v>
      </c>
      <c r="C6" s="294">
        <f>C4+C5</f>
        <v>0</v>
      </c>
    </row>
    <row r="7" spans="1:3" ht="15">
      <c r="A7" s="295">
        <v>4</v>
      </c>
      <c r="B7" s="296" t="s">
        <v>61</v>
      </c>
      <c r="C7" s="297">
        <f>C8+C10+C11+C12+C13</f>
        <v>0</v>
      </c>
    </row>
    <row r="8" spans="1:3" ht="15">
      <c r="A8" s="298" t="s">
        <v>52</v>
      </c>
      <c r="B8" s="299" t="s">
        <v>439</v>
      </c>
      <c r="C8" s="291"/>
    </row>
    <row r="9" spans="1:3" ht="15">
      <c r="A9" s="298" t="s">
        <v>53</v>
      </c>
      <c r="B9" s="299" t="s">
        <v>440</v>
      </c>
      <c r="C9" s="291"/>
    </row>
    <row r="10" spans="1:3" ht="15">
      <c r="A10" s="298" t="s">
        <v>54</v>
      </c>
      <c r="B10" s="299" t="s">
        <v>62</v>
      </c>
      <c r="C10" s="291"/>
    </row>
    <row r="11" spans="1:3" ht="15">
      <c r="A11" s="298" t="s">
        <v>55</v>
      </c>
      <c r="B11" s="299" t="s">
        <v>63</v>
      </c>
      <c r="C11" s="291"/>
    </row>
    <row r="12" spans="1:3" ht="15">
      <c r="A12" s="298" t="s">
        <v>56</v>
      </c>
      <c r="B12" s="299" t="s">
        <v>64</v>
      </c>
      <c r="C12" s="291"/>
    </row>
    <row r="13" spans="1:3" ht="15">
      <c r="A13" s="298" t="s">
        <v>57</v>
      </c>
      <c r="B13" s="299" t="s">
        <v>456</v>
      </c>
      <c r="C13" s="291"/>
    </row>
    <row r="14" spans="1:3" ht="15">
      <c r="A14" s="290">
        <v>5</v>
      </c>
      <c r="B14" s="283" t="s">
        <v>73</v>
      </c>
      <c r="C14" s="291"/>
    </row>
    <row r="15" spans="1:3" ht="15">
      <c r="A15" s="290">
        <v>6</v>
      </c>
      <c r="B15" s="283" t="s">
        <v>74</v>
      </c>
      <c r="C15" s="291"/>
    </row>
    <row r="16" spans="1:3" ht="15">
      <c r="A16" s="295">
        <v>7</v>
      </c>
      <c r="B16" s="296" t="s">
        <v>75</v>
      </c>
      <c r="C16" s="297">
        <f>C17+C18+C20+C21+C22+C23+C24</f>
        <v>0</v>
      </c>
    </row>
    <row r="17" spans="1:3" ht="15">
      <c r="A17" s="298" t="s">
        <v>65</v>
      </c>
      <c r="B17" s="299" t="s">
        <v>76</v>
      </c>
      <c r="C17" s="291"/>
    </row>
    <row r="18" spans="1:3" ht="15">
      <c r="A18" s="298" t="s">
        <v>66</v>
      </c>
      <c r="B18" s="299" t="s">
        <v>441</v>
      </c>
      <c r="C18" s="291"/>
    </row>
    <row r="19" spans="1:3" ht="15">
      <c r="A19" s="298" t="s">
        <v>67</v>
      </c>
      <c r="B19" s="299" t="s">
        <v>442</v>
      </c>
      <c r="C19" s="291"/>
    </row>
    <row r="20" spans="1:3" ht="15">
      <c r="A20" s="298" t="s">
        <v>68</v>
      </c>
      <c r="B20" s="299" t="s">
        <v>78</v>
      </c>
      <c r="C20" s="291"/>
    </row>
    <row r="21" spans="1:3" ht="19.5" customHeight="1">
      <c r="A21" s="298" t="s">
        <v>69</v>
      </c>
      <c r="B21" s="299" t="s">
        <v>77</v>
      </c>
      <c r="C21" s="291"/>
    </row>
    <row r="22" spans="1:3" ht="26.25" customHeight="1">
      <c r="A22" s="298" t="s">
        <v>70</v>
      </c>
      <c r="B22" s="299" t="s">
        <v>79</v>
      </c>
      <c r="C22" s="291"/>
    </row>
    <row r="23" spans="1:3" ht="15">
      <c r="A23" s="298" t="s">
        <v>71</v>
      </c>
      <c r="B23" s="299" t="s">
        <v>457</v>
      </c>
      <c r="C23" s="291"/>
    </row>
    <row r="24" spans="1:3" ht="15">
      <c r="A24" s="298" t="s">
        <v>72</v>
      </c>
      <c r="B24" s="299" t="s">
        <v>80</v>
      </c>
      <c r="C24" s="291"/>
    </row>
    <row r="25" spans="1:3" ht="15">
      <c r="A25" s="295">
        <v>8</v>
      </c>
      <c r="B25" s="296" t="s">
        <v>85</v>
      </c>
      <c r="C25" s="297">
        <f>C26+C27+C28+C29</f>
        <v>0</v>
      </c>
    </row>
    <row r="26" spans="1:3" ht="15">
      <c r="A26" s="298" t="s">
        <v>81</v>
      </c>
      <c r="B26" s="299" t="s">
        <v>86</v>
      </c>
      <c r="C26" s="291"/>
    </row>
    <row r="27" spans="1:3" ht="15">
      <c r="A27" s="298" t="s">
        <v>82</v>
      </c>
      <c r="B27" s="299" t="s">
        <v>87</v>
      </c>
      <c r="C27" s="291"/>
    </row>
    <row r="28" spans="1:3" ht="15">
      <c r="A28" s="298" t="s">
        <v>83</v>
      </c>
      <c r="B28" s="299" t="s">
        <v>88</v>
      </c>
      <c r="C28" s="291"/>
    </row>
    <row r="29" spans="1:3" ht="15">
      <c r="A29" s="298" t="s">
        <v>84</v>
      </c>
      <c r="B29" s="299" t="s">
        <v>89</v>
      </c>
      <c r="C29" s="291"/>
    </row>
    <row r="30" spans="1:3" ht="16.5" thickBot="1">
      <c r="A30" s="300">
        <v>9</v>
      </c>
      <c r="B30" s="301" t="s">
        <v>91</v>
      </c>
      <c r="C30" s="302">
        <f>C6+C7+C14+C15+C16+C25</f>
        <v>0</v>
      </c>
    </row>
    <row r="31" spans="1:3" ht="15">
      <c r="A31" s="303"/>
      <c r="B31" s="304" t="s">
        <v>90</v>
      </c>
      <c r="C31" s="305"/>
    </row>
    <row r="32" spans="1:3" ht="15">
      <c r="A32" s="290">
        <v>10</v>
      </c>
      <c r="B32" s="283" t="s">
        <v>100</v>
      </c>
      <c r="C32" s="291"/>
    </row>
    <row r="33" spans="1:3" ht="15">
      <c r="A33" s="290">
        <v>11</v>
      </c>
      <c r="B33" s="283" t="s">
        <v>93</v>
      </c>
      <c r="C33" s="291"/>
    </row>
    <row r="34" spans="1:3" ht="15">
      <c r="A34" s="290">
        <v>12</v>
      </c>
      <c r="B34" s="283" t="s">
        <v>94</v>
      </c>
      <c r="C34" s="291"/>
    </row>
    <row r="35" spans="1:3" ht="15">
      <c r="A35" s="295">
        <v>13</v>
      </c>
      <c r="B35" s="296" t="s">
        <v>95</v>
      </c>
      <c r="C35" s="297">
        <f>C36+C37</f>
        <v>0</v>
      </c>
    </row>
    <row r="36" spans="1:3" ht="15">
      <c r="A36" s="298" t="s">
        <v>13</v>
      </c>
      <c r="B36" s="299" t="s">
        <v>96</v>
      </c>
      <c r="C36" s="291"/>
    </row>
    <row r="37" spans="1:3" ht="15">
      <c r="A37" s="298" t="s">
        <v>92</v>
      </c>
      <c r="B37" s="299" t="s">
        <v>97</v>
      </c>
      <c r="C37" s="291"/>
    </row>
    <row r="38" spans="1:3" ht="29.25">
      <c r="A38" s="292">
        <v>14</v>
      </c>
      <c r="B38" s="293" t="s">
        <v>98</v>
      </c>
      <c r="C38" s="294">
        <f>C32+C33+C34+C35</f>
        <v>0</v>
      </c>
    </row>
    <row r="39" spans="1:3" ht="19.5" thickBot="1">
      <c r="A39" s="306">
        <v>15</v>
      </c>
      <c r="B39" s="307" t="s">
        <v>99</v>
      </c>
      <c r="C39" s="308">
        <f>C30+C38</f>
        <v>0</v>
      </c>
    </row>
    <row r="42" spans="2:5" ht="15">
      <c r="B42" s="543" t="s">
        <v>353</v>
      </c>
      <c r="C42" s="543"/>
      <c r="D42" s="543"/>
      <c r="E42" s="310"/>
    </row>
    <row r="43" spans="2:5" ht="15">
      <c r="B43" s="310"/>
      <c r="C43" s="310"/>
      <c r="D43" s="311" t="s">
        <v>354</v>
      </c>
      <c r="E43" s="312" t="s">
        <v>355</v>
      </c>
    </row>
    <row r="44" spans="2:5" ht="15">
      <c r="B44" s="310"/>
      <c r="C44" s="310"/>
      <c r="D44" s="313" t="s">
        <v>356</v>
      </c>
      <c r="E44" s="313" t="s">
        <v>357</v>
      </c>
    </row>
    <row r="45" spans="2:5" ht="15">
      <c r="B45" s="543" t="s">
        <v>358</v>
      </c>
      <c r="C45" s="543"/>
      <c r="D45" s="310"/>
      <c r="E45" s="310"/>
    </row>
    <row r="46" spans="2:5" ht="15">
      <c r="B46" s="310"/>
      <c r="C46" s="310"/>
      <c r="D46" s="314" t="s">
        <v>354</v>
      </c>
      <c r="E46" s="312" t="s">
        <v>355</v>
      </c>
    </row>
    <row r="47" spans="2:5" ht="15">
      <c r="B47" s="310"/>
      <c r="C47" s="311" t="s">
        <v>359</v>
      </c>
      <c r="D47" s="313" t="s">
        <v>356</v>
      </c>
      <c r="E47" s="313" t="s">
        <v>357</v>
      </c>
    </row>
  </sheetData>
  <sheetProtection password="C7AC" sheet="1" formatCells="0"/>
  <mergeCells count="2">
    <mergeCell ref="B42:D42"/>
    <mergeCell ref="B45:C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140625" style="324" customWidth="1"/>
    <col min="2" max="2" width="28.421875" style="324" customWidth="1"/>
    <col min="3" max="3" width="15.140625" style="324" customWidth="1"/>
    <col min="4" max="4" width="14.00390625" style="324" customWidth="1"/>
    <col min="5" max="5" width="13.7109375" style="324" customWidth="1"/>
    <col min="6" max="6" width="14.57421875" style="324" customWidth="1"/>
    <col min="7" max="7" width="10.8515625" style="324" customWidth="1"/>
    <col min="8" max="8" width="15.140625" style="324" customWidth="1"/>
    <col min="9" max="9" width="16.57421875" style="324" customWidth="1"/>
    <col min="10" max="10" width="12.8515625" style="324" customWidth="1"/>
    <col min="11" max="11" width="13.28125" style="324" customWidth="1"/>
    <col min="12" max="16384" width="9.140625" style="324" customWidth="1"/>
  </cols>
  <sheetData>
    <row r="1" ht="15">
      <c r="B1" s="409" t="s">
        <v>448</v>
      </c>
    </row>
    <row r="2" ht="15.75" thickBot="1"/>
    <row r="3" spans="1:11" ht="51">
      <c r="A3" s="410" t="s">
        <v>0</v>
      </c>
      <c r="B3" s="411" t="s">
        <v>1</v>
      </c>
      <c r="C3" s="411" t="s">
        <v>332</v>
      </c>
      <c r="D3" s="411" t="s">
        <v>333</v>
      </c>
      <c r="E3" s="411" t="s">
        <v>334</v>
      </c>
      <c r="F3" s="411" t="s">
        <v>335</v>
      </c>
      <c r="G3" s="411" t="s">
        <v>336</v>
      </c>
      <c r="H3" s="412" t="s">
        <v>386</v>
      </c>
      <c r="I3" s="412" t="s">
        <v>392</v>
      </c>
      <c r="J3" s="412" t="s">
        <v>393</v>
      </c>
      <c r="K3" s="413" t="s">
        <v>394</v>
      </c>
    </row>
    <row r="4" spans="1:11" ht="15">
      <c r="A4" s="414">
        <v>1</v>
      </c>
      <c r="B4" s="415">
        <v>2</v>
      </c>
      <c r="C4" s="415">
        <v>3</v>
      </c>
      <c r="D4" s="415">
        <v>4</v>
      </c>
      <c r="E4" s="415">
        <v>5</v>
      </c>
      <c r="F4" s="415">
        <v>6</v>
      </c>
      <c r="G4" s="415">
        <v>7</v>
      </c>
      <c r="H4" s="416">
        <v>8</v>
      </c>
      <c r="I4" s="416">
        <v>9</v>
      </c>
      <c r="J4" s="416">
        <v>10</v>
      </c>
      <c r="K4" s="417">
        <v>11</v>
      </c>
    </row>
    <row r="5" spans="1:11" ht="25.5">
      <c r="A5" s="418">
        <v>1</v>
      </c>
      <c r="B5" s="419" t="s">
        <v>337</v>
      </c>
      <c r="C5" s="420"/>
      <c r="D5" s="421"/>
      <c r="E5" s="421"/>
      <c r="F5" s="421"/>
      <c r="G5" s="421"/>
      <c r="H5" s="422"/>
      <c r="I5" s="422"/>
      <c r="J5" s="422"/>
      <c r="K5" s="210"/>
    </row>
    <row r="6" spans="1:11" ht="26.25" thickBot="1">
      <c r="A6" s="423">
        <v>2</v>
      </c>
      <c r="B6" s="424" t="s">
        <v>23</v>
      </c>
      <c r="C6" s="425"/>
      <c r="D6" s="426"/>
      <c r="E6" s="426"/>
      <c r="F6" s="426"/>
      <c r="G6" s="426"/>
      <c r="H6" s="427"/>
      <c r="I6" s="427"/>
      <c r="J6" s="427"/>
      <c r="K6" s="211"/>
    </row>
    <row r="9" spans="2:11" ht="15">
      <c r="B9" s="543" t="s">
        <v>353</v>
      </c>
      <c r="C9" s="543"/>
      <c r="D9" s="543"/>
      <c r="E9" s="310"/>
      <c r="H9" s="428"/>
      <c r="I9" s="428"/>
      <c r="J9" s="428"/>
      <c r="K9" s="428"/>
    </row>
    <row r="10" spans="2:11" ht="15">
      <c r="B10" s="310"/>
      <c r="C10" s="310"/>
      <c r="D10" s="311" t="s">
        <v>354</v>
      </c>
      <c r="E10" s="312" t="s">
        <v>355</v>
      </c>
      <c r="H10" s="428"/>
      <c r="I10" s="428"/>
      <c r="J10" s="428"/>
      <c r="K10" s="428"/>
    </row>
    <row r="11" spans="2:5" ht="15">
      <c r="B11" s="310"/>
      <c r="C11" s="310"/>
      <c r="D11" s="313" t="s">
        <v>356</v>
      </c>
      <c r="E11" s="313" t="s">
        <v>357</v>
      </c>
    </row>
    <row r="12" spans="2:5" ht="15">
      <c r="B12" s="309" t="s">
        <v>358</v>
      </c>
      <c r="C12" s="309"/>
      <c r="D12" s="310"/>
      <c r="E12" s="310"/>
    </row>
    <row r="13" spans="2:5" ht="15">
      <c r="B13" s="310"/>
      <c r="C13" s="310"/>
      <c r="D13" s="314" t="s">
        <v>354</v>
      </c>
      <c r="E13" s="312" t="s">
        <v>355</v>
      </c>
    </row>
    <row r="14" spans="2:5" ht="15">
      <c r="B14" s="310"/>
      <c r="C14" s="311" t="s">
        <v>359</v>
      </c>
      <c r="D14" s="313" t="s">
        <v>356</v>
      </c>
      <c r="E14" s="313" t="s">
        <v>357</v>
      </c>
    </row>
  </sheetData>
  <sheetProtection password="C7AC" sheet="1"/>
  <mergeCells count="1">
    <mergeCell ref="B9:D9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0">
      <selection activeCell="J43" sqref="J43"/>
    </sheetView>
  </sheetViews>
  <sheetFormatPr defaultColWidth="9.140625" defaultRowHeight="15"/>
  <cols>
    <col min="1" max="1" width="6.7109375" style="38" customWidth="1"/>
    <col min="2" max="2" width="39.140625" style="38" customWidth="1"/>
    <col min="3" max="3" width="17.421875" style="38" customWidth="1"/>
    <col min="4" max="4" width="17.140625" style="38" customWidth="1"/>
    <col min="5" max="5" width="10.28125" style="38" customWidth="1"/>
    <col min="6" max="6" width="14.8515625" style="38" customWidth="1"/>
    <col min="7" max="7" width="10.57421875" style="38" customWidth="1"/>
    <col min="8" max="8" width="10.28125" style="38" bestFit="1" customWidth="1"/>
    <col min="9" max="16384" width="9.140625" style="38" customWidth="1"/>
  </cols>
  <sheetData>
    <row r="2" ht="15">
      <c r="B2" s="251" t="s">
        <v>417</v>
      </c>
    </row>
    <row r="3" ht="15.75" thickBot="1"/>
    <row r="4" spans="1:7" ht="95.25" customHeight="1">
      <c r="A4" s="252" t="s">
        <v>0</v>
      </c>
      <c r="B4" s="253" t="s">
        <v>338</v>
      </c>
      <c r="C4" s="253" t="s">
        <v>339</v>
      </c>
      <c r="D4" s="253" t="s">
        <v>340</v>
      </c>
      <c r="E4" s="253" t="s">
        <v>341</v>
      </c>
      <c r="F4" s="253" t="s">
        <v>342</v>
      </c>
      <c r="G4" s="254" t="s">
        <v>343</v>
      </c>
    </row>
    <row r="5" spans="1:7" ht="15">
      <c r="A5" s="255">
        <v>1</v>
      </c>
      <c r="B5" s="256">
        <v>2</v>
      </c>
      <c r="C5" s="256">
        <v>3</v>
      </c>
      <c r="D5" s="256">
        <v>4</v>
      </c>
      <c r="E5" s="256">
        <v>5</v>
      </c>
      <c r="F5" s="256">
        <v>6</v>
      </c>
      <c r="G5" s="257">
        <v>7</v>
      </c>
    </row>
    <row r="6" spans="1:7" ht="105.75" thickBot="1">
      <c r="A6" s="258">
        <v>1</v>
      </c>
      <c r="B6" s="259" t="s">
        <v>344</v>
      </c>
      <c r="C6" s="260" t="s">
        <v>360</v>
      </c>
      <c r="D6" s="261">
        <f>('R0102'!C33+'R0102'!C36)*4</f>
        <v>0</v>
      </c>
      <c r="E6" s="261"/>
      <c r="F6" s="261">
        <f>'R0102'!C7</f>
        <v>0</v>
      </c>
      <c r="G6" s="262">
        <f>D6-F6</f>
        <v>0</v>
      </c>
    </row>
    <row r="7" spans="1:7" ht="45.75" thickBot="1">
      <c r="A7" s="258">
        <v>2</v>
      </c>
      <c r="B7" s="259" t="s">
        <v>345</v>
      </c>
      <c r="C7" s="200" t="s">
        <v>361</v>
      </c>
      <c r="D7" s="263">
        <v>0.2</v>
      </c>
      <c r="E7" s="261"/>
      <c r="F7" s="272" t="e">
        <f>IF('R0102'!C37&gt;0,'R0704'!D6/('R0102'!C32+'R0102'!C33+'R0102'!C36),'R0704'!D6/('R0102'!C32+'R0102'!C33+'R0102'!C35))</f>
        <v>#DIV/0!</v>
      </c>
      <c r="G7" s="264" t="e">
        <f>D7-F7</f>
        <v>#DIV/0!</v>
      </c>
    </row>
    <row r="8" spans="1:9" ht="45.75" thickBot="1">
      <c r="A8" s="258">
        <v>3</v>
      </c>
      <c r="B8" s="259" t="s">
        <v>346</v>
      </c>
      <c r="C8" s="201" t="s">
        <v>362</v>
      </c>
      <c r="D8" s="265">
        <v>0.15</v>
      </c>
      <c r="E8" s="261"/>
      <c r="F8" s="272" t="e">
        <f>IF('R0102'!C37&gt;0,('R0101'!C22+'R0101'!C23)/('R0102'!C32+'R0102'!C33+'R0102'!C36),('R0101'!C22+'R0101'!C23)/('R0102'!C32+'R0102'!C33+'R0102'!C35))</f>
        <v>#DIV/0!</v>
      </c>
      <c r="G8" s="264" t="e">
        <f>D8-F8</f>
        <v>#DIV/0!</v>
      </c>
      <c r="H8" s="203"/>
      <c r="I8" s="203"/>
    </row>
    <row r="9" spans="1:8" ht="45.75" thickBot="1">
      <c r="A9" s="258">
        <v>4</v>
      </c>
      <c r="B9" s="259" t="s">
        <v>347</v>
      </c>
      <c r="C9" s="201" t="s">
        <v>363</v>
      </c>
      <c r="D9" s="265">
        <v>0.2</v>
      </c>
      <c r="E9" s="261"/>
      <c r="F9" s="272" t="e">
        <f>IF('R0102'!C37&gt;0,('R0101'!C16)/('R0102'!C32+'R0102'!C33+'R0102'!C36),('R0101'!C16)/('R0102'!C32+'R0102'!C33+'R0102'!C35))</f>
        <v>#DIV/0!</v>
      </c>
      <c r="G9" s="207" t="e">
        <f>D9-F9</f>
        <v>#DIV/0!</v>
      </c>
      <c r="H9" s="203"/>
    </row>
    <row r="10" spans="1:7" ht="30.75" thickBot="1">
      <c r="A10" s="258">
        <v>5</v>
      </c>
      <c r="B10" s="259" t="s">
        <v>348</v>
      </c>
      <c r="C10" s="201" t="s">
        <v>364</v>
      </c>
      <c r="D10" s="265">
        <v>0.05</v>
      </c>
      <c r="E10" s="261"/>
      <c r="F10" s="272" t="e">
        <f>'R0101'!C9/('R0102'!C30-'R0102'!C29-'R0102'!C27)</f>
        <v>#DIV/0!</v>
      </c>
      <c r="G10" s="266" t="e">
        <f>F10-D10</f>
        <v>#DIV/0!</v>
      </c>
    </row>
    <row r="11" spans="1:7" ht="45.75" thickBot="1">
      <c r="A11" s="258">
        <v>6</v>
      </c>
      <c r="B11" s="259" t="s">
        <v>349</v>
      </c>
      <c r="C11" s="201" t="s">
        <v>365</v>
      </c>
      <c r="D11" s="265">
        <v>0.15</v>
      </c>
      <c r="E11" s="261"/>
      <c r="F11" s="272" t="e">
        <f>('R0101'!C9-'R0708'!C9)/('R0102'!C6+'R0102'!C32-'R0708'!C4)</f>
        <v>#DIV/0!</v>
      </c>
      <c r="G11" s="266" t="e">
        <f>F11-D11</f>
        <v>#DIV/0!</v>
      </c>
    </row>
    <row r="12" spans="1:7" ht="45.75" thickBot="1">
      <c r="A12" s="258">
        <v>7</v>
      </c>
      <c r="B12" s="259" t="s">
        <v>350</v>
      </c>
      <c r="C12" s="201" t="s">
        <v>366</v>
      </c>
      <c r="D12" s="204" t="s">
        <v>368</v>
      </c>
      <c r="E12" s="261"/>
      <c r="F12" s="272" t="e">
        <f>IF('R0102'!C37&gt;0,('R0102'!C33+'R0102'!C36)/'R0101'!C38,('R0102'!C33+'R0102'!C35)/'R0101'!C38)</f>
        <v>#DIV/0!</v>
      </c>
      <c r="G12" s="206"/>
    </row>
    <row r="13" spans="1:7" ht="45">
      <c r="A13" s="258">
        <v>8</v>
      </c>
      <c r="B13" s="259" t="s">
        <v>351</v>
      </c>
      <c r="C13" s="202" t="s">
        <v>367</v>
      </c>
      <c r="D13" s="205" t="s">
        <v>368</v>
      </c>
      <c r="E13" s="261"/>
      <c r="F13" s="272" t="e">
        <f>IF('R0102'!C37&gt;0,('R0102'!C32+'R0102'!C32+'R0102'!C36)/'R0101'!C38,('R0102'!C32+'R0102'!C33+'R0102'!C35)/'R0101'!C38)</f>
        <v>#DIV/0!</v>
      </c>
      <c r="G13" s="262"/>
    </row>
    <row r="14" spans="1:7" ht="30.75" thickBot="1">
      <c r="A14" s="267">
        <v>9</v>
      </c>
      <c r="B14" s="268" t="s">
        <v>352</v>
      </c>
      <c r="C14" s="269"/>
      <c r="D14" s="270"/>
      <c r="E14" s="270"/>
      <c r="F14" s="270"/>
      <c r="G14" s="271"/>
    </row>
    <row r="17" spans="2:5" ht="15">
      <c r="B17" s="542" t="s">
        <v>353</v>
      </c>
      <c r="C17" s="542"/>
      <c r="D17" s="542"/>
      <c r="E17"/>
    </row>
    <row r="18" spans="2:5" ht="15">
      <c r="B18"/>
      <c r="C18"/>
      <c r="D18" s="196" t="s">
        <v>354</v>
      </c>
      <c r="E18" s="197" t="s">
        <v>355</v>
      </c>
    </row>
    <row r="19" spans="2:5" ht="15">
      <c r="B19"/>
      <c r="C19"/>
      <c r="D19" s="198" t="s">
        <v>356</v>
      </c>
      <c r="E19" s="198" t="s">
        <v>357</v>
      </c>
    </row>
    <row r="20" spans="2:5" ht="15">
      <c r="B20" s="195" t="s">
        <v>358</v>
      </c>
      <c r="C20" s="195"/>
      <c r="D20"/>
      <c r="E20"/>
    </row>
    <row r="21" spans="2:5" ht="15">
      <c r="B21"/>
      <c r="C21"/>
      <c r="D21" s="199" t="s">
        <v>354</v>
      </c>
      <c r="E21" s="197" t="s">
        <v>355</v>
      </c>
    </row>
    <row r="22" spans="2:5" ht="15">
      <c r="B22"/>
      <c r="C22" s="196" t="s">
        <v>359</v>
      </c>
      <c r="D22" s="198" t="s">
        <v>356</v>
      </c>
      <c r="E22" s="198" t="s">
        <v>357</v>
      </c>
    </row>
  </sheetData>
  <sheetProtection password="C7AC" sheet="1"/>
  <mergeCells count="1">
    <mergeCell ref="B17:D17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3">
      <selection activeCell="D11" sqref="D11"/>
    </sheetView>
  </sheetViews>
  <sheetFormatPr defaultColWidth="9.140625" defaultRowHeight="15"/>
  <cols>
    <col min="1" max="1" width="5.28125" style="0" customWidth="1"/>
    <col min="2" max="2" width="57.140625" style="273" customWidth="1"/>
    <col min="3" max="3" width="11.57421875" style="0" customWidth="1"/>
    <col min="4" max="4" width="11.8515625" style="0" customWidth="1"/>
  </cols>
  <sheetData>
    <row r="1" ht="15">
      <c r="B1" s="273" t="s">
        <v>422</v>
      </c>
    </row>
    <row r="2" ht="15.75" thickBot="1"/>
    <row r="3" spans="1:5" ht="15">
      <c r="A3" s="274" t="s">
        <v>0</v>
      </c>
      <c r="B3" s="275" t="s">
        <v>423</v>
      </c>
      <c r="C3" s="276" t="s">
        <v>424</v>
      </c>
      <c r="D3" s="276" t="s">
        <v>425</v>
      </c>
      <c r="E3" s="277" t="s">
        <v>426</v>
      </c>
    </row>
    <row r="4" spans="1:5" ht="45">
      <c r="A4" s="278">
        <v>1</v>
      </c>
      <c r="B4" s="279" t="s">
        <v>427</v>
      </c>
      <c r="C4" s="280">
        <f>'R0101'!C38</f>
        <v>0</v>
      </c>
      <c r="D4" s="280">
        <f>'R0102'!C39</f>
        <v>0</v>
      </c>
      <c r="E4" s="281">
        <f>C4-D4</f>
        <v>0</v>
      </c>
    </row>
    <row r="5" spans="1:5" ht="45">
      <c r="A5" s="278">
        <v>2</v>
      </c>
      <c r="B5" s="279" t="s">
        <v>431</v>
      </c>
      <c r="C5" s="280">
        <f>'R0102'!C37</f>
        <v>0</v>
      </c>
      <c r="D5" s="280">
        <f>'R0201'!D39</f>
        <v>0</v>
      </c>
      <c r="E5" s="281">
        <f aca="true" t="shared" si="0" ref="E5:E17">C5-D5</f>
        <v>0</v>
      </c>
    </row>
    <row r="6" spans="1:5" ht="45">
      <c r="A6" s="278">
        <v>3</v>
      </c>
      <c r="B6" s="279" t="s">
        <v>430</v>
      </c>
      <c r="C6" s="280">
        <f>'R0101'!C10</f>
        <v>0</v>
      </c>
      <c r="D6" s="280">
        <f>'R0302'!C14</f>
        <v>0</v>
      </c>
      <c r="E6" s="281">
        <f t="shared" si="0"/>
        <v>0</v>
      </c>
    </row>
    <row r="7" spans="1:5" ht="45">
      <c r="A7" s="278">
        <v>4</v>
      </c>
      <c r="B7" s="279" t="s">
        <v>429</v>
      </c>
      <c r="C7" s="280">
        <f>'R0101'!C10</f>
        <v>0</v>
      </c>
      <c r="D7" s="280">
        <f>'R0304'!F15</f>
        <v>0</v>
      </c>
      <c r="E7" s="281">
        <f t="shared" si="0"/>
        <v>0</v>
      </c>
    </row>
    <row r="8" spans="1:5" ht="45">
      <c r="A8" s="278">
        <v>5</v>
      </c>
      <c r="B8" s="279" t="s">
        <v>435</v>
      </c>
      <c r="C8" s="280">
        <f>'R0101'!C10</f>
        <v>0</v>
      </c>
      <c r="D8" s="280">
        <f>'R0702'!E8</f>
        <v>0</v>
      </c>
      <c r="E8" s="281">
        <f t="shared" si="0"/>
        <v>0</v>
      </c>
    </row>
    <row r="9" spans="1:5" ht="45">
      <c r="A9" s="278">
        <v>6</v>
      </c>
      <c r="B9" s="279" t="s">
        <v>428</v>
      </c>
      <c r="C9" s="280">
        <f>'R0101'!C13</f>
        <v>0</v>
      </c>
      <c r="D9" s="280">
        <f>'R0303'!F15</f>
        <v>0</v>
      </c>
      <c r="E9" s="281">
        <f t="shared" si="0"/>
        <v>0</v>
      </c>
    </row>
    <row r="10" spans="1:5" ht="45">
      <c r="A10" s="278">
        <v>7</v>
      </c>
      <c r="B10" s="279" t="s">
        <v>432</v>
      </c>
      <c r="C10" s="280">
        <f>'R0101'!C11</f>
        <v>0</v>
      </c>
      <c r="D10" s="280">
        <f>'R0302'!M14</f>
        <v>0</v>
      </c>
      <c r="E10" s="281">
        <f t="shared" si="0"/>
        <v>0</v>
      </c>
    </row>
    <row r="11" spans="1:5" ht="45">
      <c r="A11" s="278">
        <v>8</v>
      </c>
      <c r="B11" s="279" t="s">
        <v>433</v>
      </c>
      <c r="C11" s="280">
        <f>'R0101'!C14</f>
        <v>0</v>
      </c>
      <c r="D11" s="280">
        <f>'R0303'!C14</f>
        <v>0</v>
      </c>
      <c r="E11" s="281">
        <f>C11-D11</f>
        <v>0</v>
      </c>
    </row>
    <row r="12" spans="1:5" ht="45">
      <c r="A12" s="278">
        <v>9</v>
      </c>
      <c r="B12" s="279" t="s">
        <v>434</v>
      </c>
      <c r="C12" s="280">
        <f>'R0102'!C34</f>
        <v>0</v>
      </c>
      <c r="D12" s="282">
        <f>'R0302'!I14+'R0303'!I14</f>
        <v>0</v>
      </c>
      <c r="E12" s="281">
        <f t="shared" si="0"/>
        <v>0</v>
      </c>
    </row>
    <row r="13" spans="1:5" ht="45">
      <c r="A13" s="278">
        <v>10</v>
      </c>
      <c r="B13" s="279" t="s">
        <v>436</v>
      </c>
      <c r="C13" s="280">
        <f>'R0702'!C8</f>
        <v>0</v>
      </c>
      <c r="D13" s="282">
        <f>'R0703'!F5</f>
        <v>0</v>
      </c>
      <c r="E13" s="281">
        <f t="shared" si="0"/>
        <v>0</v>
      </c>
    </row>
    <row r="14" spans="1:5" ht="45">
      <c r="A14" s="278">
        <v>11</v>
      </c>
      <c r="B14" s="279" t="s">
        <v>437</v>
      </c>
      <c r="C14" s="280">
        <f>'R0702'!D8</f>
        <v>0</v>
      </c>
      <c r="D14" s="280">
        <f>'R0703'!F6</f>
        <v>0</v>
      </c>
      <c r="E14" s="281">
        <f t="shared" si="0"/>
        <v>0</v>
      </c>
    </row>
    <row r="15" spans="1:5" ht="45">
      <c r="A15" s="282">
        <v>12</v>
      </c>
      <c r="B15" s="279" t="s">
        <v>438</v>
      </c>
      <c r="C15" s="280">
        <f>'R0102'!C32</f>
        <v>0</v>
      </c>
      <c r="D15" s="280">
        <f>'R0706'!C10</f>
        <v>0</v>
      </c>
      <c r="E15" s="280">
        <f t="shared" si="0"/>
        <v>0</v>
      </c>
    </row>
    <row r="16" spans="1:5" ht="30">
      <c r="A16" s="278">
        <v>13</v>
      </c>
      <c r="B16" s="279" t="s">
        <v>466</v>
      </c>
      <c r="C16" s="282">
        <f>'R0304'!C15+'R0304'!D15-'R0304'!E15</f>
        <v>0</v>
      </c>
      <c r="D16" s="282">
        <f>'R0304'!F15</f>
        <v>0</v>
      </c>
      <c r="E16" s="280">
        <f t="shared" si="0"/>
        <v>0</v>
      </c>
    </row>
    <row r="17" spans="1:5" ht="30">
      <c r="A17" s="282">
        <v>14</v>
      </c>
      <c r="B17" s="279" t="s">
        <v>467</v>
      </c>
      <c r="C17" s="282">
        <f>'R0305'!C15+'R0305'!D15-'R0305'!E15</f>
        <v>0</v>
      </c>
      <c r="D17" s="493">
        <f>'R0305'!F15</f>
        <v>0</v>
      </c>
      <c r="E17" s="280">
        <f t="shared" si="0"/>
        <v>0</v>
      </c>
    </row>
    <row r="18" spans="1:5" ht="30" customHeight="1">
      <c r="A18" s="282">
        <v>15</v>
      </c>
      <c r="B18" s="607" t="s">
        <v>468</v>
      </c>
      <c r="C18" s="608"/>
      <c r="D18" s="609"/>
      <c r="E18" s="280">
        <f>IF(_XLL.МНИМ.ABS('R0302'!C5-'R0304'!F6)&lt;1,0,1)+IF(_XLL.МНИМ.ABS('R0302'!C6-'R0304'!F7)&lt;1,0,1)+IF(_XLL.МНИМ.ABS('R0302'!C7-'R0304'!F8)&lt;1,0,1)+IF(_XLL.МНИМ.ABS('R0302'!C8-'R0304'!F9)&lt;1,0,1)+IF(_XLL.МНИМ.ABS('R0302'!C9-'R0304'!F10)&lt;1,0,1)+IF(_XLL.МНИМ.ABS('R0302'!C10-'R0304'!F11)&lt;1,0,1)+IF(_XLL.МНИМ.ABS('R0302'!C11-'R0304'!F12)&lt;1,0,1)+IF(_XLL.МНИМ.ABS('R0302'!C12-'R0304'!F13)&lt;1,0,1)+IF(_XLL.МНИМ.ABS('R0302'!C13-'R0304'!F14)&lt;1,0,1)</f>
        <v>0</v>
      </c>
    </row>
  </sheetData>
  <sheetProtection password="C7AC" sheet="1"/>
  <mergeCells count="1">
    <mergeCell ref="B18:D18"/>
  </mergeCells>
  <conditionalFormatting sqref="E4:E18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.140625" style="284" customWidth="1"/>
    <col min="2" max="2" width="65.140625" style="284" customWidth="1"/>
    <col min="3" max="3" width="19.7109375" style="286" customWidth="1"/>
    <col min="4" max="16384" width="9.140625" style="284" customWidth="1"/>
  </cols>
  <sheetData>
    <row r="1" ht="15">
      <c r="B1" s="315" t="s">
        <v>397</v>
      </c>
    </row>
    <row r="2" ht="15.75" thickBot="1">
      <c r="C2" s="450" t="s">
        <v>452</v>
      </c>
    </row>
    <row r="3" spans="1:3" ht="22.5" customHeight="1">
      <c r="A3" s="316" t="s">
        <v>0</v>
      </c>
      <c r="B3" s="317" t="s">
        <v>1</v>
      </c>
      <c r="C3" s="318" t="s">
        <v>450</v>
      </c>
    </row>
    <row r="4" spans="1:3" ht="15">
      <c r="A4" s="319">
        <v>1</v>
      </c>
      <c r="B4" s="320" t="s">
        <v>370</v>
      </c>
      <c r="C4" s="291"/>
    </row>
    <row r="5" spans="1:3" ht="15">
      <c r="A5" s="319">
        <v>2</v>
      </c>
      <c r="B5" s="320" t="s">
        <v>371</v>
      </c>
      <c r="C5" s="291"/>
    </row>
    <row r="6" spans="1:3" ht="15">
      <c r="A6" s="321">
        <v>3</v>
      </c>
      <c r="B6" s="322" t="s">
        <v>398</v>
      </c>
      <c r="C6" s="291"/>
    </row>
    <row r="7" spans="1:3" ht="15">
      <c r="A7" s="321">
        <v>4</v>
      </c>
      <c r="B7" s="323" t="s">
        <v>372</v>
      </c>
      <c r="C7" s="291"/>
    </row>
    <row r="8" spans="1:3" ht="15">
      <c r="A8" s="435">
        <v>5</v>
      </c>
      <c r="B8" s="436" t="s">
        <v>373</v>
      </c>
      <c r="C8" s="437">
        <f>C4+C5+C6+C7</f>
        <v>0</v>
      </c>
    </row>
    <row r="11" spans="2:9" ht="15">
      <c r="B11" s="544" t="s">
        <v>353</v>
      </c>
      <c r="C11" s="544"/>
      <c r="D11" s="544"/>
      <c r="E11" s="324"/>
      <c r="I11" s="284" t="s">
        <v>449</v>
      </c>
    </row>
    <row r="12" spans="2:5" ht="15">
      <c r="B12" s="324"/>
      <c r="C12" s="324"/>
      <c r="D12" s="439" t="s">
        <v>354</v>
      </c>
      <c r="E12" s="440" t="s">
        <v>355</v>
      </c>
    </row>
    <row r="13" spans="2:5" ht="15">
      <c r="B13" s="324"/>
      <c r="C13" s="324"/>
      <c r="D13" s="441" t="s">
        <v>356</v>
      </c>
      <c r="E13" s="441" t="s">
        <v>357</v>
      </c>
    </row>
    <row r="14" spans="2:5" ht="15">
      <c r="B14" s="544" t="s">
        <v>358</v>
      </c>
      <c r="C14" s="544"/>
      <c r="D14" s="324"/>
      <c r="E14" s="324"/>
    </row>
    <row r="15" spans="2:5" ht="15">
      <c r="B15" s="324"/>
      <c r="C15" s="324"/>
      <c r="D15" s="442" t="s">
        <v>354</v>
      </c>
      <c r="E15" s="440" t="s">
        <v>355</v>
      </c>
    </row>
    <row r="16" spans="2:5" ht="15">
      <c r="B16" s="324"/>
      <c r="C16" s="439" t="s">
        <v>359</v>
      </c>
      <c r="D16" s="441" t="s">
        <v>356</v>
      </c>
      <c r="E16" s="441" t="s">
        <v>357</v>
      </c>
    </row>
  </sheetData>
  <sheetProtection password="C7AC" sheet="1"/>
  <mergeCells count="2">
    <mergeCell ref="B11:D11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3">
      <selection activeCell="H32" sqref="H32"/>
    </sheetView>
  </sheetViews>
  <sheetFormatPr defaultColWidth="9.140625" defaultRowHeight="15"/>
  <cols>
    <col min="1" max="1" width="6.00390625" style="452" customWidth="1"/>
    <col min="2" max="2" width="51.421875" style="452" customWidth="1"/>
    <col min="3" max="3" width="16.421875" style="452" customWidth="1"/>
    <col min="4" max="4" width="20.00390625" style="452" customWidth="1"/>
    <col min="5" max="16384" width="9.140625" style="452" customWidth="1"/>
  </cols>
  <sheetData>
    <row r="1" ht="15.75">
      <c r="B1" s="344" t="s">
        <v>399</v>
      </c>
    </row>
    <row r="2" ht="15.75" thickBot="1"/>
    <row r="3" spans="1:4" ht="48.75" customHeight="1">
      <c r="A3" s="453" t="s">
        <v>0</v>
      </c>
      <c r="B3" s="454" t="s">
        <v>1</v>
      </c>
      <c r="C3" s="454" t="s">
        <v>443</v>
      </c>
      <c r="D3" s="455" t="s">
        <v>101</v>
      </c>
    </row>
    <row r="4" spans="1:4" ht="15">
      <c r="A4" s="456">
        <v>1</v>
      </c>
      <c r="B4" s="457" t="s">
        <v>105</v>
      </c>
      <c r="C4" s="458">
        <f>C5+C6+C7</f>
        <v>0</v>
      </c>
      <c r="D4" s="458">
        <f>D5+D6+D7</f>
        <v>0</v>
      </c>
    </row>
    <row r="5" spans="1:4" ht="15">
      <c r="A5" s="459">
        <v>2</v>
      </c>
      <c r="B5" s="460" t="s">
        <v>102</v>
      </c>
      <c r="C5" s="461"/>
      <c r="D5" s="461"/>
    </row>
    <row r="6" spans="1:4" ht="30">
      <c r="A6" s="459">
        <v>3</v>
      </c>
      <c r="B6" s="460" t="s">
        <v>103</v>
      </c>
      <c r="C6" s="461"/>
      <c r="D6" s="461"/>
    </row>
    <row r="7" spans="1:4" ht="15">
      <c r="A7" s="459">
        <v>4</v>
      </c>
      <c r="B7" s="460" t="s">
        <v>104</v>
      </c>
      <c r="C7" s="461"/>
      <c r="D7" s="461"/>
    </row>
    <row r="8" spans="1:4" ht="15">
      <c r="A8" s="456">
        <v>5</v>
      </c>
      <c r="B8" s="457" t="s">
        <v>106</v>
      </c>
      <c r="C8" s="458">
        <f>C9+C10+C11</f>
        <v>0</v>
      </c>
      <c r="D8" s="458">
        <f>D9+D10+D11</f>
        <v>0</v>
      </c>
    </row>
    <row r="9" spans="1:4" ht="15">
      <c r="A9" s="459">
        <v>6</v>
      </c>
      <c r="B9" s="460" t="s">
        <v>107</v>
      </c>
      <c r="C9" s="461"/>
      <c r="D9" s="461"/>
    </row>
    <row r="10" spans="1:4" ht="30">
      <c r="A10" s="459">
        <v>7</v>
      </c>
      <c r="B10" s="460" t="s">
        <v>108</v>
      </c>
      <c r="C10" s="461"/>
      <c r="D10" s="461"/>
    </row>
    <row r="11" spans="1:4" ht="15">
      <c r="A11" s="459">
        <v>8</v>
      </c>
      <c r="B11" s="460" t="s">
        <v>109</v>
      </c>
      <c r="C11" s="461"/>
      <c r="D11" s="461"/>
    </row>
    <row r="12" spans="1:4" ht="15">
      <c r="A12" s="456">
        <v>9</v>
      </c>
      <c r="B12" s="457" t="s">
        <v>111</v>
      </c>
      <c r="C12" s="458">
        <f>C4-C8</f>
        <v>0</v>
      </c>
      <c r="D12" s="458">
        <f>D4-D8</f>
        <v>0</v>
      </c>
    </row>
    <row r="13" spans="1:4" ht="30">
      <c r="A13" s="459">
        <v>10</v>
      </c>
      <c r="B13" s="460" t="s">
        <v>112</v>
      </c>
      <c r="C13" s="462"/>
      <c r="D13" s="463"/>
    </row>
    <row r="14" spans="1:4" ht="15">
      <c r="A14" s="456">
        <v>11</v>
      </c>
      <c r="B14" s="457" t="s">
        <v>110</v>
      </c>
      <c r="C14" s="458">
        <f>C12-C13</f>
        <v>0</v>
      </c>
      <c r="D14" s="458">
        <f>D12-D13</f>
        <v>0</v>
      </c>
    </row>
    <row r="15" spans="1:4" ht="15">
      <c r="A15" s="456">
        <v>12</v>
      </c>
      <c r="B15" s="457" t="s">
        <v>113</v>
      </c>
      <c r="C15" s="458">
        <f>C16+C17+C18+C19+C20+C21</f>
        <v>0</v>
      </c>
      <c r="D15" s="458">
        <f>D16+D17+D18+D19+D20+D21</f>
        <v>0</v>
      </c>
    </row>
    <row r="16" spans="1:4" ht="15">
      <c r="A16" s="464" t="s">
        <v>114</v>
      </c>
      <c r="B16" s="460" t="s">
        <v>120</v>
      </c>
      <c r="C16" s="461"/>
      <c r="D16" s="461"/>
    </row>
    <row r="17" spans="1:4" ht="15">
      <c r="A17" s="464" t="s">
        <v>115</v>
      </c>
      <c r="B17" s="460" t="s">
        <v>121</v>
      </c>
      <c r="C17" s="461"/>
      <c r="D17" s="461"/>
    </row>
    <row r="18" spans="1:4" ht="15">
      <c r="A18" s="464" t="s">
        <v>116</v>
      </c>
      <c r="B18" s="460" t="s">
        <v>122</v>
      </c>
      <c r="C18" s="461"/>
      <c r="D18" s="461"/>
    </row>
    <row r="19" spans="1:4" ht="15">
      <c r="A19" s="464" t="s">
        <v>117</v>
      </c>
      <c r="B19" s="460" t="s">
        <v>123</v>
      </c>
      <c r="C19" s="461"/>
      <c r="D19" s="461"/>
    </row>
    <row r="20" spans="1:4" ht="15">
      <c r="A20" s="464" t="s">
        <v>118</v>
      </c>
      <c r="B20" s="460" t="s">
        <v>124</v>
      </c>
      <c r="C20" s="461"/>
      <c r="D20" s="461"/>
    </row>
    <row r="21" spans="1:4" ht="15">
      <c r="A21" s="464" t="s">
        <v>119</v>
      </c>
      <c r="B21" s="460" t="s">
        <v>460</v>
      </c>
      <c r="C21" s="461"/>
      <c r="D21" s="461"/>
    </row>
    <row r="22" spans="1:4" ht="15">
      <c r="A22" s="456">
        <v>13</v>
      </c>
      <c r="B22" s="457" t="s">
        <v>125</v>
      </c>
      <c r="C22" s="458">
        <f>C23+C25+C26+C27+C28+C31+C32+C33+C34+C35</f>
        <v>0</v>
      </c>
      <c r="D22" s="458">
        <f>D23+D25+D26+D27+D28+D31+D32+D33+D34+D35</f>
        <v>0</v>
      </c>
    </row>
    <row r="23" spans="1:4" ht="15">
      <c r="A23" s="459">
        <v>14</v>
      </c>
      <c r="B23" s="460" t="s">
        <v>126</v>
      </c>
      <c r="C23" s="461"/>
      <c r="D23" s="461"/>
    </row>
    <row r="24" spans="1:4" ht="15">
      <c r="A24" s="465" t="s">
        <v>14</v>
      </c>
      <c r="B24" s="466" t="s">
        <v>127</v>
      </c>
      <c r="C24" s="461"/>
      <c r="D24" s="461"/>
    </row>
    <row r="25" spans="1:4" ht="15">
      <c r="A25" s="459">
        <v>15</v>
      </c>
      <c r="B25" s="460" t="s">
        <v>128</v>
      </c>
      <c r="C25" s="461"/>
      <c r="D25" s="461"/>
    </row>
    <row r="26" spans="1:4" ht="30">
      <c r="A26" s="459">
        <v>16</v>
      </c>
      <c r="B26" s="460" t="s">
        <v>129</v>
      </c>
      <c r="C26" s="461"/>
      <c r="D26" s="461"/>
    </row>
    <row r="27" spans="1:4" ht="15">
      <c r="A27" s="459">
        <v>17</v>
      </c>
      <c r="B27" s="460" t="s">
        <v>130</v>
      </c>
      <c r="C27" s="461"/>
      <c r="D27" s="461"/>
    </row>
    <row r="28" spans="1:4" ht="15">
      <c r="A28" s="467">
        <v>18</v>
      </c>
      <c r="B28" s="468" t="s">
        <v>131</v>
      </c>
      <c r="C28" s="469">
        <f>C29+C30</f>
        <v>0</v>
      </c>
      <c r="D28" s="469">
        <f>D29+D30</f>
        <v>0</v>
      </c>
    </row>
    <row r="29" spans="1:4" ht="15">
      <c r="A29" s="464" t="s">
        <v>132</v>
      </c>
      <c r="B29" s="460" t="s">
        <v>134</v>
      </c>
      <c r="C29" s="461"/>
      <c r="D29" s="461"/>
    </row>
    <row r="30" spans="1:4" ht="30">
      <c r="A30" s="464" t="s">
        <v>133</v>
      </c>
      <c r="B30" s="460" t="s">
        <v>135</v>
      </c>
      <c r="C30" s="461"/>
      <c r="D30" s="461"/>
    </row>
    <row r="31" spans="1:4" ht="15">
      <c r="A31" s="459">
        <v>19</v>
      </c>
      <c r="B31" s="460" t="s">
        <v>136</v>
      </c>
      <c r="C31" s="461"/>
      <c r="D31" s="461"/>
    </row>
    <row r="32" spans="1:4" ht="15">
      <c r="A32" s="459">
        <v>20</v>
      </c>
      <c r="B32" s="460" t="s">
        <v>137</v>
      </c>
      <c r="C32" s="461"/>
      <c r="D32" s="461"/>
    </row>
    <row r="33" spans="1:4" ht="15">
      <c r="A33" s="459">
        <v>21</v>
      </c>
      <c r="B33" s="460" t="s">
        <v>191</v>
      </c>
      <c r="C33" s="461"/>
      <c r="D33" s="461"/>
    </row>
    <row r="34" spans="1:4" ht="15">
      <c r="A34" s="459">
        <v>21</v>
      </c>
      <c r="B34" s="460" t="s">
        <v>138</v>
      </c>
      <c r="C34" s="461"/>
      <c r="D34" s="461"/>
    </row>
    <row r="35" spans="1:4" ht="15">
      <c r="A35" s="459">
        <v>22</v>
      </c>
      <c r="B35" s="460" t="s">
        <v>139</v>
      </c>
      <c r="C35" s="461"/>
      <c r="D35" s="461"/>
    </row>
    <row r="36" spans="1:4" ht="15" hidden="1">
      <c r="A36" s="456">
        <v>23</v>
      </c>
      <c r="B36" s="457" t="s">
        <v>461</v>
      </c>
      <c r="C36" s="470"/>
      <c r="D36" s="470"/>
    </row>
    <row r="37" spans="1:4" ht="15">
      <c r="A37" s="456">
        <v>24</v>
      </c>
      <c r="B37" s="457" t="s">
        <v>140</v>
      </c>
      <c r="C37" s="458">
        <f>C14+C15-C22</f>
        <v>0</v>
      </c>
      <c r="D37" s="458">
        <f>D14+D15-D22</f>
        <v>0</v>
      </c>
    </row>
    <row r="38" spans="1:4" ht="30">
      <c r="A38" s="459">
        <v>25</v>
      </c>
      <c r="B38" s="460" t="s">
        <v>141</v>
      </c>
      <c r="C38" s="461"/>
      <c r="D38" s="471"/>
    </row>
    <row r="39" spans="1:4" ht="32.25" thickBot="1">
      <c r="A39" s="472">
        <v>26</v>
      </c>
      <c r="B39" s="473" t="s">
        <v>142</v>
      </c>
      <c r="C39" s="474">
        <f>C37-C38</f>
        <v>0</v>
      </c>
      <c r="D39" s="474">
        <f>D37-D38</f>
        <v>0</v>
      </c>
    </row>
    <row r="41" ht="15">
      <c r="E41" s="475"/>
    </row>
    <row r="42" spans="2:5" ht="15">
      <c r="B42" s="543" t="s">
        <v>353</v>
      </c>
      <c r="C42" s="543"/>
      <c r="D42" s="543"/>
      <c r="E42" s="475"/>
    </row>
    <row r="43" spans="2:5" ht="15">
      <c r="B43" s="475"/>
      <c r="C43" s="475"/>
      <c r="D43" s="311" t="s">
        <v>354</v>
      </c>
      <c r="E43" s="312" t="s">
        <v>355</v>
      </c>
    </row>
    <row r="44" spans="2:5" ht="15">
      <c r="B44" s="475"/>
      <c r="C44" s="475"/>
      <c r="D44" s="313" t="s">
        <v>356</v>
      </c>
      <c r="E44" s="313" t="s">
        <v>357</v>
      </c>
    </row>
    <row r="45" spans="2:5" ht="15">
      <c r="B45" s="309" t="s">
        <v>358</v>
      </c>
      <c r="C45" s="309"/>
      <c r="D45" s="475"/>
      <c r="E45" s="475"/>
    </row>
    <row r="46" spans="2:5" ht="15">
      <c r="B46" s="475"/>
      <c r="C46" s="475"/>
      <c r="D46" s="314" t="s">
        <v>354</v>
      </c>
      <c r="E46" s="312" t="s">
        <v>355</v>
      </c>
    </row>
    <row r="47" spans="2:5" ht="15">
      <c r="B47" s="475"/>
      <c r="C47" s="311" t="s">
        <v>359</v>
      </c>
      <c r="D47" s="313" t="s">
        <v>356</v>
      </c>
      <c r="E47" s="313" t="s">
        <v>357</v>
      </c>
    </row>
  </sheetData>
  <sheetProtection password="C7AC" sheet="1" formatCells="0"/>
  <mergeCells count="1">
    <mergeCell ref="B42:D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4.7109375" style="7" customWidth="1"/>
    <col min="2" max="2" width="49.28125" style="7" customWidth="1"/>
    <col min="3" max="3" width="14.8515625" style="7" customWidth="1"/>
    <col min="4" max="4" width="15.140625" style="7" customWidth="1"/>
    <col min="5" max="5" width="17.28125" style="7" customWidth="1"/>
    <col min="6" max="16384" width="9.140625" style="7" customWidth="1"/>
  </cols>
  <sheetData>
    <row r="1" ht="30.75" customHeight="1">
      <c r="B1" s="42" t="s">
        <v>400</v>
      </c>
    </row>
    <row r="2" ht="15.75" thickBot="1"/>
    <row r="3" spans="1:5" ht="16.5" customHeight="1">
      <c r="A3" s="549" t="s">
        <v>0</v>
      </c>
      <c r="B3" s="547" t="s">
        <v>143</v>
      </c>
      <c r="C3" s="545" t="s">
        <v>147</v>
      </c>
      <c r="D3" s="545"/>
      <c r="E3" s="546"/>
    </row>
    <row r="4" spans="1:5" ht="80.25" customHeight="1">
      <c r="A4" s="550"/>
      <c r="B4" s="548"/>
      <c r="C4" s="43" t="s">
        <v>144</v>
      </c>
      <c r="D4" s="43" t="s">
        <v>145</v>
      </c>
      <c r="E4" s="44" t="s">
        <v>146</v>
      </c>
    </row>
    <row r="5" spans="1:5" ht="15">
      <c r="A5" s="36">
        <v>1</v>
      </c>
      <c r="B5" s="45" t="s">
        <v>148</v>
      </c>
      <c r="C5" s="49"/>
      <c r="D5" s="49"/>
      <c r="E5" s="46">
        <f>C5+D5</f>
        <v>0</v>
      </c>
    </row>
    <row r="6" spans="1:5" ht="15">
      <c r="A6" s="36">
        <v>2</v>
      </c>
      <c r="B6" s="45" t="s">
        <v>151</v>
      </c>
      <c r="C6" s="49"/>
      <c r="D6" s="49"/>
      <c r="E6" s="46">
        <f>C6+D6</f>
        <v>0</v>
      </c>
    </row>
    <row r="7" spans="1:5" ht="15">
      <c r="A7" s="36">
        <v>3</v>
      </c>
      <c r="B7" s="45" t="s">
        <v>150</v>
      </c>
      <c r="C7" s="49"/>
      <c r="D7" s="49"/>
      <c r="E7" s="46">
        <f>C7+D7</f>
        <v>0</v>
      </c>
    </row>
    <row r="8" spans="1:5" ht="15">
      <c r="A8" s="36">
        <v>4</v>
      </c>
      <c r="B8" s="45" t="s">
        <v>149</v>
      </c>
      <c r="C8" s="49"/>
      <c r="D8" s="49"/>
      <c r="E8" s="46">
        <f>C8+D8</f>
        <v>0</v>
      </c>
    </row>
    <row r="9" spans="1:5" ht="15">
      <c r="A9" s="36">
        <v>5</v>
      </c>
      <c r="B9" s="45" t="s">
        <v>152</v>
      </c>
      <c r="C9" s="49"/>
      <c r="D9" s="49"/>
      <c r="E9" s="46">
        <f>C9+D9</f>
        <v>0</v>
      </c>
    </row>
    <row r="10" spans="1:5" ht="15">
      <c r="A10" s="37">
        <v>6</v>
      </c>
      <c r="B10" s="47" t="s">
        <v>153</v>
      </c>
      <c r="C10" s="47">
        <f>C5+C6+C7+C8+C9</f>
        <v>0</v>
      </c>
      <c r="D10" s="47">
        <f>D5+D6+D7+D8+D9</f>
        <v>0</v>
      </c>
      <c r="E10" s="47">
        <f>E5+E6+E7+E8+E9</f>
        <v>0</v>
      </c>
    </row>
    <row r="11" spans="1:5" ht="15">
      <c r="A11" s="36">
        <v>7</v>
      </c>
      <c r="B11" s="45" t="s">
        <v>154</v>
      </c>
      <c r="C11" s="49"/>
      <c r="D11" s="49"/>
      <c r="E11" s="50">
        <f aca="true" t="shared" si="0" ref="E11:E18">C11+D11</f>
        <v>0</v>
      </c>
    </row>
    <row r="12" spans="1:5" ht="15">
      <c r="A12" s="36">
        <v>8</v>
      </c>
      <c r="B12" s="45" t="s">
        <v>155</v>
      </c>
      <c r="C12" s="49"/>
      <c r="D12" s="49"/>
      <c r="E12" s="50">
        <f t="shared" si="0"/>
        <v>0</v>
      </c>
    </row>
    <row r="13" spans="1:5" ht="15">
      <c r="A13" s="36">
        <v>9</v>
      </c>
      <c r="B13" s="45" t="s">
        <v>156</v>
      </c>
      <c r="C13" s="49"/>
      <c r="D13" s="49"/>
      <c r="E13" s="50">
        <f t="shared" si="0"/>
        <v>0</v>
      </c>
    </row>
    <row r="14" spans="1:5" ht="15">
      <c r="A14" s="36">
        <v>10</v>
      </c>
      <c r="B14" s="45" t="s">
        <v>157</v>
      </c>
      <c r="C14" s="49"/>
      <c r="D14" s="49"/>
      <c r="E14" s="50">
        <f t="shared" si="0"/>
        <v>0</v>
      </c>
    </row>
    <row r="15" spans="1:5" ht="15">
      <c r="A15" s="36">
        <v>11</v>
      </c>
      <c r="B15" s="45" t="s">
        <v>155</v>
      </c>
      <c r="C15" s="49"/>
      <c r="D15" s="49"/>
      <c r="E15" s="50">
        <f t="shared" si="0"/>
        <v>0</v>
      </c>
    </row>
    <row r="16" spans="1:5" ht="15">
      <c r="A16" s="36">
        <v>12</v>
      </c>
      <c r="B16" s="45" t="s">
        <v>156</v>
      </c>
      <c r="C16" s="49"/>
      <c r="D16" s="49"/>
      <c r="E16" s="50">
        <f t="shared" si="0"/>
        <v>0</v>
      </c>
    </row>
    <row r="17" spans="1:5" ht="30">
      <c r="A17" s="36">
        <v>13</v>
      </c>
      <c r="B17" s="13" t="s">
        <v>158</v>
      </c>
      <c r="C17" s="49"/>
      <c r="D17" s="49"/>
      <c r="E17" s="50">
        <f t="shared" si="0"/>
        <v>0</v>
      </c>
    </row>
    <row r="18" spans="1:5" ht="30.75" thickBot="1">
      <c r="A18" s="48">
        <v>14</v>
      </c>
      <c r="B18" s="33" t="s">
        <v>159</v>
      </c>
      <c r="C18" s="51"/>
      <c r="D18" s="51"/>
      <c r="E18" s="50">
        <f t="shared" si="0"/>
        <v>0</v>
      </c>
    </row>
    <row r="21" spans="2:5" ht="15">
      <c r="B21" s="542" t="s">
        <v>353</v>
      </c>
      <c r="C21" s="542"/>
      <c r="D21" s="542"/>
      <c r="E21"/>
    </row>
    <row r="22" spans="2:5" ht="15">
      <c r="B22"/>
      <c r="C22"/>
      <c r="D22" s="196" t="s">
        <v>354</v>
      </c>
      <c r="E22" s="197" t="s">
        <v>355</v>
      </c>
    </row>
    <row r="23" spans="2:5" ht="15">
      <c r="B23"/>
      <c r="C23"/>
      <c r="D23" s="198" t="s">
        <v>356</v>
      </c>
      <c r="E23" s="198" t="s">
        <v>357</v>
      </c>
    </row>
    <row r="24" spans="2:5" ht="15">
      <c r="B24" s="195" t="s">
        <v>358</v>
      </c>
      <c r="C24" s="195"/>
      <c r="D24"/>
      <c r="E24"/>
    </row>
    <row r="25" spans="2:5" ht="15">
      <c r="B25"/>
      <c r="C25"/>
      <c r="D25" s="199" t="s">
        <v>354</v>
      </c>
      <c r="E25" s="197" t="s">
        <v>355</v>
      </c>
    </row>
    <row r="26" spans="2:5" ht="15">
      <c r="B26"/>
      <c r="C26" s="196" t="s">
        <v>359</v>
      </c>
      <c r="D26" s="198" t="s">
        <v>356</v>
      </c>
      <c r="E26" s="198" t="s">
        <v>357</v>
      </c>
    </row>
  </sheetData>
  <sheetProtection password="C7AC" sheet="1" formatCells="0"/>
  <mergeCells count="4">
    <mergeCell ref="C3:E3"/>
    <mergeCell ref="B3:B4"/>
    <mergeCell ref="A3:A4"/>
    <mergeCell ref="B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9.140625" style="324" customWidth="1"/>
    <col min="2" max="2" width="36.00390625" style="324" customWidth="1"/>
    <col min="3" max="5" width="9.140625" style="324" customWidth="1"/>
    <col min="6" max="6" width="8.8515625" style="324" customWidth="1"/>
    <col min="7" max="7" width="8.140625" style="324" hidden="1" customWidth="1"/>
    <col min="8" max="16384" width="9.140625" style="324" customWidth="1"/>
  </cols>
  <sheetData>
    <row r="1" spans="2:14" ht="15.75">
      <c r="B1" s="285" t="s">
        <v>421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2:14" ht="15.75" thickBot="1"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108.75" customHeight="1" thickBot="1">
      <c r="A3" s="325" t="s">
        <v>0</v>
      </c>
      <c r="B3" s="326" t="s">
        <v>1</v>
      </c>
      <c r="C3" s="327" t="s">
        <v>193</v>
      </c>
      <c r="D3" s="327" t="s">
        <v>194</v>
      </c>
      <c r="E3" s="327" t="s">
        <v>195</v>
      </c>
      <c r="F3" s="327" t="s">
        <v>196</v>
      </c>
      <c r="G3" s="327" t="s">
        <v>374</v>
      </c>
      <c r="H3" s="327" t="s">
        <v>198</v>
      </c>
      <c r="I3" s="327" t="s">
        <v>199</v>
      </c>
      <c r="J3" s="327" t="s">
        <v>200</v>
      </c>
      <c r="K3" s="327" t="s">
        <v>201</v>
      </c>
      <c r="L3" s="326" t="s">
        <v>202</v>
      </c>
      <c r="M3" s="327" t="s">
        <v>203</v>
      </c>
      <c r="N3" s="328" t="s">
        <v>204</v>
      </c>
    </row>
    <row r="4" spans="1:14" ht="15.75" thickBot="1">
      <c r="A4" s="329">
        <v>1</v>
      </c>
      <c r="B4" s="330">
        <v>2</v>
      </c>
      <c r="C4" s="330">
        <v>3</v>
      </c>
      <c r="D4" s="330">
        <v>4</v>
      </c>
      <c r="E4" s="330">
        <v>5</v>
      </c>
      <c r="F4" s="330">
        <v>6</v>
      </c>
      <c r="G4" s="330">
        <v>7</v>
      </c>
      <c r="H4" s="330">
        <v>8</v>
      </c>
      <c r="I4" s="330">
        <v>9</v>
      </c>
      <c r="J4" s="330">
        <v>10</v>
      </c>
      <c r="K4" s="330">
        <v>11</v>
      </c>
      <c r="L4" s="330">
        <v>12</v>
      </c>
      <c r="M4" s="330">
        <v>13</v>
      </c>
      <c r="N4" s="331">
        <v>14</v>
      </c>
    </row>
    <row r="5" spans="1:14" ht="15">
      <c r="A5" s="332">
        <v>1</v>
      </c>
      <c r="B5" s="333" t="s">
        <v>205</v>
      </c>
      <c r="C5" s="334">
        <f>F5+G5+H5+J5+K5+L5</f>
        <v>0</v>
      </c>
      <c r="D5" s="335"/>
      <c r="E5" s="334">
        <f>I5+M5</f>
        <v>0</v>
      </c>
      <c r="F5" s="335"/>
      <c r="G5" s="335"/>
      <c r="H5" s="335"/>
      <c r="I5" s="434">
        <f>H5*0.1</f>
        <v>0</v>
      </c>
      <c r="J5" s="335"/>
      <c r="K5" s="335"/>
      <c r="L5" s="335"/>
      <c r="M5" s="334">
        <f>J5*0.25+K5*0.5+L5</f>
        <v>0</v>
      </c>
      <c r="N5" s="336"/>
    </row>
    <row r="6" spans="1:14" ht="15">
      <c r="A6" s="332">
        <v>2</v>
      </c>
      <c r="B6" s="337" t="s">
        <v>206</v>
      </c>
      <c r="C6" s="334">
        <f aca="true" t="shared" si="0" ref="C6:C13">F6+G6+H6+J6+K6+L6</f>
        <v>0</v>
      </c>
      <c r="D6" s="338"/>
      <c r="E6" s="334">
        <f aca="true" t="shared" si="1" ref="E6:E13">I6+M6</f>
        <v>0</v>
      </c>
      <c r="F6" s="338"/>
      <c r="G6" s="338"/>
      <c r="H6" s="338"/>
      <c r="I6" s="434">
        <f aca="true" t="shared" si="2" ref="I6:I13">H6*0.1</f>
        <v>0</v>
      </c>
      <c r="J6" s="338"/>
      <c r="K6" s="338"/>
      <c r="L6" s="338"/>
      <c r="M6" s="334">
        <f aca="true" t="shared" si="3" ref="M6:M13">J6*0.25+K6*0.5+L6</f>
        <v>0</v>
      </c>
      <c r="N6" s="339"/>
    </row>
    <row r="7" spans="1:14" ht="15">
      <c r="A7" s="332">
        <v>3</v>
      </c>
      <c r="B7" s="337" t="s">
        <v>207</v>
      </c>
      <c r="C7" s="334">
        <f t="shared" si="0"/>
        <v>0</v>
      </c>
      <c r="D7" s="335"/>
      <c r="E7" s="334">
        <f t="shared" si="1"/>
        <v>0</v>
      </c>
      <c r="F7" s="338"/>
      <c r="G7" s="338"/>
      <c r="H7" s="338"/>
      <c r="I7" s="434">
        <f t="shared" si="2"/>
        <v>0</v>
      </c>
      <c r="J7" s="338"/>
      <c r="K7" s="338"/>
      <c r="L7" s="338"/>
      <c r="M7" s="334">
        <f t="shared" si="3"/>
        <v>0</v>
      </c>
      <c r="N7" s="339"/>
    </row>
    <row r="8" spans="1:14" ht="15">
      <c r="A8" s="332">
        <v>4</v>
      </c>
      <c r="B8" s="337" t="s">
        <v>208</v>
      </c>
      <c r="C8" s="334">
        <f t="shared" si="0"/>
        <v>0</v>
      </c>
      <c r="D8" s="338"/>
      <c r="E8" s="334">
        <f t="shared" si="1"/>
        <v>0</v>
      </c>
      <c r="F8" s="338"/>
      <c r="G8" s="338"/>
      <c r="H8" s="338"/>
      <c r="I8" s="434">
        <f t="shared" si="2"/>
        <v>0</v>
      </c>
      <c r="J8" s="338"/>
      <c r="K8" s="338"/>
      <c r="L8" s="338"/>
      <c r="M8" s="334">
        <f t="shared" si="3"/>
        <v>0</v>
      </c>
      <c r="N8" s="339"/>
    </row>
    <row r="9" spans="1:14" ht="15">
      <c r="A9" s="332">
        <v>5</v>
      </c>
      <c r="B9" s="337" t="s">
        <v>209</v>
      </c>
      <c r="C9" s="334">
        <f t="shared" si="0"/>
        <v>0</v>
      </c>
      <c r="D9" s="335"/>
      <c r="E9" s="334">
        <f t="shared" si="1"/>
        <v>0</v>
      </c>
      <c r="F9" s="338"/>
      <c r="G9" s="338"/>
      <c r="H9" s="338"/>
      <c r="I9" s="434">
        <f t="shared" si="2"/>
        <v>0</v>
      </c>
      <c r="J9" s="338"/>
      <c r="K9" s="338"/>
      <c r="L9" s="338"/>
      <c r="M9" s="334">
        <f t="shared" si="3"/>
        <v>0</v>
      </c>
      <c r="N9" s="339"/>
    </row>
    <row r="10" spans="1:14" ht="15">
      <c r="A10" s="332">
        <v>6</v>
      </c>
      <c r="B10" s="337" t="s">
        <v>210</v>
      </c>
      <c r="C10" s="334">
        <f t="shared" si="0"/>
        <v>0</v>
      </c>
      <c r="D10" s="338"/>
      <c r="E10" s="334">
        <f t="shared" si="1"/>
        <v>0</v>
      </c>
      <c r="F10" s="338"/>
      <c r="G10" s="338"/>
      <c r="H10" s="338"/>
      <c r="I10" s="434">
        <f t="shared" si="2"/>
        <v>0</v>
      </c>
      <c r="J10" s="338"/>
      <c r="K10" s="338"/>
      <c r="L10" s="338"/>
      <c r="M10" s="334">
        <f t="shared" si="3"/>
        <v>0</v>
      </c>
      <c r="N10" s="339"/>
    </row>
    <row r="11" spans="1:14" ht="15">
      <c r="A11" s="332">
        <v>7</v>
      </c>
      <c r="B11" s="337" t="s">
        <v>211</v>
      </c>
      <c r="C11" s="334">
        <f t="shared" si="0"/>
        <v>0</v>
      </c>
      <c r="D11" s="335"/>
      <c r="E11" s="334">
        <f t="shared" si="1"/>
        <v>0</v>
      </c>
      <c r="F11" s="338"/>
      <c r="G11" s="338"/>
      <c r="H11" s="338"/>
      <c r="I11" s="434">
        <f t="shared" si="2"/>
        <v>0</v>
      </c>
      <c r="J11" s="338"/>
      <c r="K11" s="338"/>
      <c r="L11" s="338"/>
      <c r="M11" s="334">
        <f t="shared" si="3"/>
        <v>0</v>
      </c>
      <c r="N11" s="339"/>
    </row>
    <row r="12" spans="1:14" ht="26.25">
      <c r="A12" s="332">
        <v>8</v>
      </c>
      <c r="B12" s="337" t="s">
        <v>212</v>
      </c>
      <c r="C12" s="334">
        <f t="shared" si="0"/>
        <v>0</v>
      </c>
      <c r="D12" s="338"/>
      <c r="E12" s="334">
        <f t="shared" si="1"/>
        <v>0</v>
      </c>
      <c r="F12" s="338"/>
      <c r="G12" s="338"/>
      <c r="H12" s="338"/>
      <c r="I12" s="434">
        <f t="shared" si="2"/>
        <v>0</v>
      </c>
      <c r="J12" s="338"/>
      <c r="K12" s="338"/>
      <c r="L12" s="338"/>
      <c r="M12" s="334">
        <f t="shared" si="3"/>
        <v>0</v>
      </c>
      <c r="N12" s="339"/>
    </row>
    <row r="13" spans="1:14" ht="15">
      <c r="A13" s="332">
        <v>9</v>
      </c>
      <c r="B13" s="337" t="s">
        <v>46</v>
      </c>
      <c r="C13" s="334">
        <f t="shared" si="0"/>
        <v>0</v>
      </c>
      <c r="D13" s="335"/>
      <c r="E13" s="334">
        <f t="shared" si="1"/>
        <v>0</v>
      </c>
      <c r="F13" s="338"/>
      <c r="G13" s="338"/>
      <c r="H13" s="338"/>
      <c r="I13" s="434">
        <f t="shared" si="2"/>
        <v>0</v>
      </c>
      <c r="J13" s="338"/>
      <c r="K13" s="338"/>
      <c r="L13" s="338"/>
      <c r="M13" s="334">
        <f t="shared" si="3"/>
        <v>0</v>
      </c>
      <c r="N13" s="339"/>
    </row>
    <row r="14" spans="1:14" ht="15.75" thickBot="1">
      <c r="A14" s="340"/>
      <c r="B14" s="341" t="s">
        <v>213</v>
      </c>
      <c r="C14" s="342">
        <f>SUM(C5:C13)</f>
        <v>0</v>
      </c>
      <c r="D14" s="342">
        <f aca="true" t="shared" si="4" ref="D14:M14">SUM(D5:D13)</f>
        <v>0</v>
      </c>
      <c r="E14" s="342">
        <f t="shared" si="4"/>
        <v>0</v>
      </c>
      <c r="F14" s="342">
        <f t="shared" si="4"/>
        <v>0</v>
      </c>
      <c r="G14" s="342">
        <f t="shared" si="4"/>
        <v>0</v>
      </c>
      <c r="H14" s="342">
        <f t="shared" si="4"/>
        <v>0</v>
      </c>
      <c r="I14" s="342">
        <f t="shared" si="4"/>
        <v>0</v>
      </c>
      <c r="J14" s="342">
        <f t="shared" si="4"/>
        <v>0</v>
      </c>
      <c r="K14" s="342">
        <f t="shared" si="4"/>
        <v>0</v>
      </c>
      <c r="L14" s="342">
        <f t="shared" si="4"/>
        <v>0</v>
      </c>
      <c r="M14" s="342">
        <f t="shared" si="4"/>
        <v>0</v>
      </c>
      <c r="N14" s="343">
        <f>IF(C14=0,0,(C5*N5+C6*N6+C7*N7+C8*N8+C9*N9+C10*N10+C11*N11+C12*N12+C13*N13)/C14)</f>
        <v>0</v>
      </c>
    </row>
    <row r="17" spans="2:5" ht="15">
      <c r="B17" s="543" t="s">
        <v>353</v>
      </c>
      <c r="C17" s="543"/>
      <c r="D17" s="543"/>
      <c r="E17" s="310"/>
    </row>
    <row r="18" spans="2:5" ht="15">
      <c r="B18" s="310"/>
      <c r="C18" s="310"/>
      <c r="D18" s="311" t="s">
        <v>354</v>
      </c>
      <c r="E18" s="312" t="s">
        <v>355</v>
      </c>
    </row>
    <row r="19" spans="2:5" ht="15">
      <c r="B19" s="310"/>
      <c r="C19" s="310"/>
      <c r="D19" s="313" t="s">
        <v>356</v>
      </c>
      <c r="E19" s="313" t="s">
        <v>357</v>
      </c>
    </row>
    <row r="20" spans="2:5" ht="15">
      <c r="B20" s="309" t="s">
        <v>358</v>
      </c>
      <c r="C20" s="309"/>
      <c r="D20" s="310"/>
      <c r="E20" s="310"/>
    </row>
    <row r="21" spans="2:5" ht="15">
      <c r="B21" s="310"/>
      <c r="C21" s="310"/>
      <c r="D21" s="314" t="s">
        <v>354</v>
      </c>
      <c r="E21" s="312" t="s">
        <v>355</v>
      </c>
    </row>
    <row r="22" spans="2:5" ht="15">
      <c r="B22" s="310"/>
      <c r="C22" s="311" t="s">
        <v>359</v>
      </c>
      <c r="D22" s="313" t="s">
        <v>356</v>
      </c>
      <c r="E22" s="313" t="s">
        <v>357</v>
      </c>
    </row>
  </sheetData>
  <sheetProtection password="C7AC" sheet="1"/>
  <mergeCells count="1">
    <mergeCell ref="B17:D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I19" sqref="I19"/>
    </sheetView>
  </sheetViews>
  <sheetFormatPr defaultColWidth="9.140625" defaultRowHeight="15"/>
  <cols>
    <col min="1" max="1" width="9.140625" style="38" customWidth="1"/>
    <col min="2" max="2" width="52.57421875" style="38" bestFit="1" customWidth="1"/>
    <col min="3" max="16384" width="9.140625" style="38" customWidth="1"/>
  </cols>
  <sheetData>
    <row r="1" spans="2:14" ht="15.75">
      <c r="B1" s="42" t="s">
        <v>402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5.75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90" thickBot="1">
      <c r="A3" s="52" t="s">
        <v>0</v>
      </c>
      <c r="B3" s="53" t="s">
        <v>1</v>
      </c>
      <c r="C3" s="54" t="s">
        <v>193</v>
      </c>
      <c r="D3" s="54" t="s">
        <v>194</v>
      </c>
      <c r="E3" s="54" t="s">
        <v>195</v>
      </c>
      <c r="F3" s="54" t="s">
        <v>196</v>
      </c>
      <c r="G3" s="54" t="s">
        <v>197</v>
      </c>
      <c r="H3" s="54" t="s">
        <v>198</v>
      </c>
      <c r="I3" s="54" t="s">
        <v>199</v>
      </c>
      <c r="J3" s="54" t="s">
        <v>200</v>
      </c>
      <c r="K3" s="54" t="s">
        <v>201</v>
      </c>
      <c r="L3" s="53" t="s">
        <v>202</v>
      </c>
      <c r="M3" s="54" t="s">
        <v>203</v>
      </c>
      <c r="N3" s="55" t="s">
        <v>204</v>
      </c>
    </row>
    <row r="4" spans="1:14" ht="15.75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7">
        <v>6</v>
      </c>
      <c r="G4" s="57">
        <v>7</v>
      </c>
      <c r="H4" s="57">
        <v>8</v>
      </c>
      <c r="I4" s="57">
        <v>9</v>
      </c>
      <c r="J4" s="57">
        <v>10</v>
      </c>
      <c r="K4" s="57">
        <v>11</v>
      </c>
      <c r="L4" s="57">
        <v>12</v>
      </c>
      <c r="M4" s="57">
        <v>13</v>
      </c>
      <c r="N4" s="58">
        <v>14</v>
      </c>
    </row>
    <row r="5" spans="1:14" ht="15">
      <c r="A5" s="59">
        <v>1</v>
      </c>
      <c r="B5" s="60" t="s">
        <v>205</v>
      </c>
      <c r="C5" s="61">
        <f>F5+G5+H5+J5+K5+L5</f>
        <v>0</v>
      </c>
      <c r="D5" s="66"/>
      <c r="E5" s="61">
        <f>I5+M5</f>
        <v>0</v>
      </c>
      <c r="F5" s="66"/>
      <c r="G5" s="66"/>
      <c r="H5" s="66"/>
      <c r="I5" s="66">
        <f>H5*0.1</f>
        <v>0</v>
      </c>
      <c r="J5" s="66"/>
      <c r="K5" s="66"/>
      <c r="L5" s="66"/>
      <c r="M5" s="61">
        <f>J5*0.25+K5*0.5+L5</f>
        <v>0</v>
      </c>
      <c r="N5" s="68"/>
    </row>
    <row r="6" spans="1:14" ht="15">
      <c r="A6" s="59">
        <v>2</v>
      </c>
      <c r="B6" s="62" t="s">
        <v>206</v>
      </c>
      <c r="C6" s="61">
        <f aca="true" t="shared" si="0" ref="C6:C13">F6+G6+H6+J6+K6+L6</f>
        <v>0</v>
      </c>
      <c r="D6" s="67"/>
      <c r="E6" s="61">
        <f aca="true" t="shared" si="1" ref="E6:E13">I6+M6</f>
        <v>0</v>
      </c>
      <c r="F6" s="67"/>
      <c r="G6" s="67"/>
      <c r="H6" s="67"/>
      <c r="I6" s="66">
        <f aca="true" t="shared" si="2" ref="I6:I13">H6*0.1</f>
        <v>0</v>
      </c>
      <c r="J6" s="67"/>
      <c r="K6" s="67"/>
      <c r="L6" s="67"/>
      <c r="M6" s="61">
        <f aca="true" t="shared" si="3" ref="M6:M13">J6*0.25+K6*0.5+L6</f>
        <v>0</v>
      </c>
      <c r="N6" s="69"/>
    </row>
    <row r="7" spans="1:14" ht="15">
      <c r="A7" s="59">
        <v>3</v>
      </c>
      <c r="B7" s="62" t="s">
        <v>207</v>
      </c>
      <c r="C7" s="61">
        <f t="shared" si="0"/>
        <v>0</v>
      </c>
      <c r="D7" s="67"/>
      <c r="E7" s="61">
        <f t="shared" si="1"/>
        <v>0</v>
      </c>
      <c r="F7" s="67"/>
      <c r="G7" s="67"/>
      <c r="H7" s="67"/>
      <c r="I7" s="66">
        <f t="shared" si="2"/>
        <v>0</v>
      </c>
      <c r="J7" s="67"/>
      <c r="K7" s="67"/>
      <c r="L7" s="67"/>
      <c r="M7" s="61">
        <f t="shared" si="3"/>
        <v>0</v>
      </c>
      <c r="N7" s="69"/>
    </row>
    <row r="8" spans="1:14" ht="15">
      <c r="A8" s="59">
        <v>4</v>
      </c>
      <c r="B8" s="62" t="s">
        <v>208</v>
      </c>
      <c r="C8" s="61">
        <f t="shared" si="0"/>
        <v>0</v>
      </c>
      <c r="D8" s="67"/>
      <c r="E8" s="61">
        <f t="shared" si="1"/>
        <v>0</v>
      </c>
      <c r="F8" s="67"/>
      <c r="G8" s="67"/>
      <c r="H8" s="67"/>
      <c r="I8" s="66">
        <f t="shared" si="2"/>
        <v>0</v>
      </c>
      <c r="J8" s="67"/>
      <c r="K8" s="67"/>
      <c r="L8" s="67"/>
      <c r="M8" s="61">
        <f t="shared" si="3"/>
        <v>0</v>
      </c>
      <c r="N8" s="69"/>
    </row>
    <row r="9" spans="1:14" ht="15">
      <c r="A9" s="59">
        <v>5</v>
      </c>
      <c r="B9" s="62" t="s">
        <v>209</v>
      </c>
      <c r="C9" s="61">
        <f t="shared" si="0"/>
        <v>0</v>
      </c>
      <c r="D9" s="67"/>
      <c r="E9" s="61">
        <f t="shared" si="1"/>
        <v>0</v>
      </c>
      <c r="F9" s="67"/>
      <c r="G9" s="67"/>
      <c r="H9" s="67"/>
      <c r="I9" s="66">
        <f t="shared" si="2"/>
        <v>0</v>
      </c>
      <c r="J9" s="67"/>
      <c r="K9" s="67"/>
      <c r="L9" s="67"/>
      <c r="M9" s="61">
        <f t="shared" si="3"/>
        <v>0</v>
      </c>
      <c r="N9" s="69"/>
    </row>
    <row r="10" spans="1:14" ht="15">
      <c r="A10" s="59">
        <v>6</v>
      </c>
      <c r="B10" s="62" t="s">
        <v>210</v>
      </c>
      <c r="C10" s="61">
        <f t="shared" si="0"/>
        <v>0</v>
      </c>
      <c r="D10" s="67"/>
      <c r="E10" s="61">
        <f t="shared" si="1"/>
        <v>0</v>
      </c>
      <c r="F10" s="67"/>
      <c r="G10" s="67"/>
      <c r="H10" s="67"/>
      <c r="I10" s="66">
        <f t="shared" si="2"/>
        <v>0</v>
      </c>
      <c r="J10" s="67"/>
      <c r="K10" s="67"/>
      <c r="L10" s="67"/>
      <c r="M10" s="61">
        <f t="shared" si="3"/>
        <v>0</v>
      </c>
      <c r="N10" s="69"/>
    </row>
    <row r="11" spans="1:14" ht="15">
      <c r="A11" s="59">
        <v>7</v>
      </c>
      <c r="B11" s="62" t="s">
        <v>211</v>
      </c>
      <c r="C11" s="61">
        <f t="shared" si="0"/>
        <v>0</v>
      </c>
      <c r="D11" s="67"/>
      <c r="E11" s="61">
        <f t="shared" si="1"/>
        <v>0</v>
      </c>
      <c r="F11" s="67"/>
      <c r="G11" s="67"/>
      <c r="H11" s="67"/>
      <c r="I11" s="66">
        <f t="shared" si="2"/>
        <v>0</v>
      </c>
      <c r="J11" s="67"/>
      <c r="K11" s="67"/>
      <c r="L11" s="67"/>
      <c r="M11" s="61">
        <f t="shared" si="3"/>
        <v>0</v>
      </c>
      <c r="N11" s="69"/>
    </row>
    <row r="12" spans="1:14" ht="15">
      <c r="A12" s="59">
        <v>8</v>
      </c>
      <c r="B12" s="62" t="s">
        <v>212</v>
      </c>
      <c r="C12" s="61">
        <f t="shared" si="0"/>
        <v>0</v>
      </c>
      <c r="D12" s="67"/>
      <c r="E12" s="61">
        <f t="shared" si="1"/>
        <v>0</v>
      </c>
      <c r="F12" s="67"/>
      <c r="G12" s="67"/>
      <c r="H12" s="67"/>
      <c r="I12" s="66">
        <f t="shared" si="2"/>
        <v>0</v>
      </c>
      <c r="J12" s="67"/>
      <c r="K12" s="67"/>
      <c r="L12" s="67"/>
      <c r="M12" s="61">
        <f t="shared" si="3"/>
        <v>0</v>
      </c>
      <c r="N12" s="69"/>
    </row>
    <row r="13" spans="1:14" ht="15">
      <c r="A13" s="59">
        <v>9</v>
      </c>
      <c r="B13" s="62" t="s">
        <v>46</v>
      </c>
      <c r="C13" s="61">
        <f t="shared" si="0"/>
        <v>0</v>
      </c>
      <c r="D13" s="67"/>
      <c r="E13" s="61">
        <f t="shared" si="1"/>
        <v>0</v>
      </c>
      <c r="F13" s="67"/>
      <c r="G13" s="67"/>
      <c r="H13" s="67"/>
      <c r="I13" s="66">
        <f t="shared" si="2"/>
        <v>0</v>
      </c>
      <c r="J13" s="67"/>
      <c r="K13" s="67"/>
      <c r="L13" s="67"/>
      <c r="M13" s="61">
        <f t="shared" si="3"/>
        <v>0</v>
      </c>
      <c r="N13" s="69"/>
    </row>
    <row r="14" spans="1:14" ht="15.75" thickBot="1">
      <c r="A14" s="63"/>
      <c r="B14" s="64" t="s">
        <v>213</v>
      </c>
      <c r="C14" s="65">
        <f aca="true" t="shared" si="4" ref="C14:M14">SUM(C5:C13)</f>
        <v>0</v>
      </c>
      <c r="D14" s="65">
        <f t="shared" si="4"/>
        <v>0</v>
      </c>
      <c r="E14" s="65">
        <f t="shared" si="4"/>
        <v>0</v>
      </c>
      <c r="F14" s="65">
        <f t="shared" si="4"/>
        <v>0</v>
      </c>
      <c r="G14" s="65">
        <f t="shared" si="4"/>
        <v>0</v>
      </c>
      <c r="H14" s="65">
        <f t="shared" si="4"/>
        <v>0</v>
      </c>
      <c r="I14" s="65">
        <f t="shared" si="4"/>
        <v>0</v>
      </c>
      <c r="J14" s="65">
        <f t="shared" si="4"/>
        <v>0</v>
      </c>
      <c r="K14" s="65">
        <f t="shared" si="4"/>
        <v>0</v>
      </c>
      <c r="L14" s="65">
        <f t="shared" si="4"/>
        <v>0</v>
      </c>
      <c r="M14" s="65">
        <f t="shared" si="4"/>
        <v>0</v>
      </c>
      <c r="N14" s="65">
        <f>IF(C14=0,0,(C5*N5+C6*N6+C7*N7+C8*N8+C9*N9+C10*N10+C11*N11+C12*N12+C13*N13)/C14)</f>
        <v>0</v>
      </c>
    </row>
    <row r="17" spans="2:5" ht="15">
      <c r="B17" s="542" t="s">
        <v>353</v>
      </c>
      <c r="C17" s="542"/>
      <c r="D17" s="542"/>
      <c r="E17"/>
    </row>
    <row r="18" spans="2:5" ht="15">
      <c r="B18"/>
      <c r="C18"/>
      <c r="D18" s="196" t="s">
        <v>354</v>
      </c>
      <c r="E18" s="197" t="s">
        <v>355</v>
      </c>
    </row>
    <row r="19" spans="2:5" ht="15">
      <c r="B19"/>
      <c r="C19"/>
      <c r="D19" s="198" t="s">
        <v>356</v>
      </c>
      <c r="E19" s="198" t="s">
        <v>357</v>
      </c>
    </row>
    <row r="20" spans="2:5" ht="15">
      <c r="B20" s="195" t="s">
        <v>358</v>
      </c>
      <c r="C20" s="195"/>
      <c r="D20"/>
      <c r="E20"/>
    </row>
    <row r="21" spans="2:5" ht="15">
      <c r="B21"/>
      <c r="C21"/>
      <c r="D21" s="199" t="s">
        <v>354</v>
      </c>
      <c r="E21" s="197" t="s">
        <v>355</v>
      </c>
    </row>
    <row r="22" spans="2:5" ht="15">
      <c r="B22"/>
      <c r="C22" s="196" t="s">
        <v>359</v>
      </c>
      <c r="D22" s="198" t="s">
        <v>356</v>
      </c>
      <c r="E22" s="198" t="s">
        <v>357</v>
      </c>
    </row>
  </sheetData>
  <sheetProtection password="C7AC" sheet="1"/>
  <mergeCells count="1">
    <mergeCell ref="B17:D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2.7109375" style="38" bestFit="1" customWidth="1"/>
    <col min="2" max="2" width="35.00390625" style="38" bestFit="1" customWidth="1"/>
    <col min="3" max="15" width="9.421875" style="38" customWidth="1"/>
    <col min="16" max="16384" width="9.140625" style="38" customWidth="1"/>
  </cols>
  <sheetData>
    <row r="1" spans="1:15" ht="15.75">
      <c r="A1" s="7"/>
      <c r="B1" s="70" t="s">
        <v>404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555" t="s">
        <v>0</v>
      </c>
      <c r="B3" s="553" t="s">
        <v>1</v>
      </c>
      <c r="C3" s="553" t="s">
        <v>214</v>
      </c>
      <c r="D3" s="553" t="s">
        <v>465</v>
      </c>
      <c r="E3" s="553" t="s">
        <v>215</v>
      </c>
      <c r="F3" s="553" t="s">
        <v>216</v>
      </c>
      <c r="G3" s="553" t="s">
        <v>217</v>
      </c>
      <c r="H3" s="553"/>
      <c r="I3" s="553"/>
      <c r="J3" s="553"/>
      <c r="K3" s="553"/>
      <c r="L3" s="553"/>
      <c r="M3" s="553"/>
      <c r="N3" s="553"/>
      <c r="O3" s="551" t="s">
        <v>218</v>
      </c>
    </row>
    <row r="4" spans="1:15" ht="79.5" customHeight="1" thickBot="1">
      <c r="A4" s="556"/>
      <c r="B4" s="554"/>
      <c r="C4" s="554"/>
      <c r="D4" s="554"/>
      <c r="E4" s="554"/>
      <c r="F4" s="554"/>
      <c r="G4" s="71" t="s">
        <v>219</v>
      </c>
      <c r="H4" s="71" t="s">
        <v>220</v>
      </c>
      <c r="I4" s="71" t="s">
        <v>221</v>
      </c>
      <c r="J4" s="71" t="s">
        <v>222</v>
      </c>
      <c r="K4" s="71" t="s">
        <v>223</v>
      </c>
      <c r="L4" s="71" t="s">
        <v>224</v>
      </c>
      <c r="M4" s="71" t="s">
        <v>225</v>
      </c>
      <c r="N4" s="71" t="s">
        <v>226</v>
      </c>
      <c r="O4" s="552"/>
    </row>
    <row r="5" spans="1:15" ht="15.75" thickBot="1">
      <c r="A5" s="72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73">
        <v>10</v>
      </c>
      <c r="K5" s="73">
        <v>11</v>
      </c>
      <c r="L5" s="73">
        <v>12</v>
      </c>
      <c r="M5" s="73">
        <v>13</v>
      </c>
      <c r="N5" s="73">
        <v>14</v>
      </c>
      <c r="O5" s="74">
        <v>15</v>
      </c>
    </row>
    <row r="6" spans="1:15" ht="15">
      <c r="A6" s="75">
        <v>1</v>
      </c>
      <c r="B6" s="60" t="s">
        <v>205</v>
      </c>
      <c r="C6" s="66"/>
      <c r="D6" s="494"/>
      <c r="E6" s="66"/>
      <c r="F6" s="491">
        <f>SUM(G6:N6)</f>
        <v>0</v>
      </c>
      <c r="G6" s="66"/>
      <c r="H6" s="66"/>
      <c r="I6" s="66"/>
      <c r="J6" s="66"/>
      <c r="K6" s="66"/>
      <c r="L6" s="66"/>
      <c r="M6" s="66"/>
      <c r="N6" s="66"/>
      <c r="O6" s="68"/>
    </row>
    <row r="7" spans="1:15" ht="15">
      <c r="A7" s="76">
        <v>2</v>
      </c>
      <c r="B7" s="62" t="s">
        <v>206</v>
      </c>
      <c r="C7" s="66"/>
      <c r="D7" s="494"/>
      <c r="E7" s="66"/>
      <c r="F7" s="491">
        <f aca="true" t="shared" si="0" ref="F7:F14">SUM(G7:N7)</f>
        <v>0</v>
      </c>
      <c r="G7" s="66"/>
      <c r="H7" s="66"/>
      <c r="I7" s="66"/>
      <c r="J7" s="66"/>
      <c r="K7" s="66"/>
      <c r="L7" s="66"/>
      <c r="M7" s="66"/>
      <c r="N7" s="66"/>
      <c r="O7" s="69"/>
    </row>
    <row r="8" spans="1:15" ht="15">
      <c r="A8" s="76">
        <v>3</v>
      </c>
      <c r="B8" s="62" t="s">
        <v>207</v>
      </c>
      <c r="C8" s="66"/>
      <c r="D8" s="494"/>
      <c r="E8" s="66"/>
      <c r="F8" s="491">
        <f t="shared" si="0"/>
        <v>0</v>
      </c>
      <c r="G8" s="66"/>
      <c r="H8" s="66"/>
      <c r="I8" s="66"/>
      <c r="J8" s="66"/>
      <c r="K8" s="66"/>
      <c r="L8" s="66"/>
      <c r="M8" s="66"/>
      <c r="N8" s="66"/>
      <c r="O8" s="69"/>
    </row>
    <row r="9" spans="1:15" ht="15">
      <c r="A9" s="76">
        <v>4</v>
      </c>
      <c r="B9" s="62" t="s">
        <v>208</v>
      </c>
      <c r="C9" s="66"/>
      <c r="D9" s="494"/>
      <c r="E9" s="66"/>
      <c r="F9" s="491">
        <f t="shared" si="0"/>
        <v>0</v>
      </c>
      <c r="G9" s="66"/>
      <c r="H9" s="66"/>
      <c r="I9" s="66"/>
      <c r="J9" s="66"/>
      <c r="K9" s="66"/>
      <c r="L9" s="66"/>
      <c r="M9" s="66"/>
      <c r="N9" s="66"/>
      <c r="O9" s="69"/>
    </row>
    <row r="10" spans="1:15" ht="15">
      <c r="A10" s="76">
        <v>5</v>
      </c>
      <c r="B10" s="62" t="s">
        <v>209</v>
      </c>
      <c r="C10" s="66"/>
      <c r="D10" s="494"/>
      <c r="E10" s="66"/>
      <c r="F10" s="491">
        <f t="shared" si="0"/>
        <v>0</v>
      </c>
      <c r="G10" s="66"/>
      <c r="H10" s="66"/>
      <c r="I10" s="66"/>
      <c r="J10" s="66"/>
      <c r="K10" s="66"/>
      <c r="L10" s="66"/>
      <c r="M10" s="66"/>
      <c r="N10" s="66"/>
      <c r="O10" s="69"/>
    </row>
    <row r="11" spans="1:15" ht="15">
      <c r="A11" s="76">
        <v>6</v>
      </c>
      <c r="B11" s="62" t="s">
        <v>210</v>
      </c>
      <c r="C11" s="66"/>
      <c r="D11" s="494"/>
      <c r="E11" s="66"/>
      <c r="F11" s="491">
        <f t="shared" si="0"/>
        <v>0</v>
      </c>
      <c r="G11" s="66"/>
      <c r="H11" s="66"/>
      <c r="I11" s="66"/>
      <c r="J11" s="66"/>
      <c r="K11" s="66"/>
      <c r="L11" s="66"/>
      <c r="M11" s="66"/>
      <c r="N11" s="66"/>
      <c r="O11" s="69"/>
    </row>
    <row r="12" spans="1:15" ht="15">
      <c r="A12" s="76">
        <v>7</v>
      </c>
      <c r="B12" s="62" t="s">
        <v>211</v>
      </c>
      <c r="C12" s="66"/>
      <c r="D12" s="494"/>
      <c r="E12" s="66"/>
      <c r="F12" s="491">
        <f t="shared" si="0"/>
        <v>0</v>
      </c>
      <c r="G12" s="66"/>
      <c r="H12" s="66"/>
      <c r="I12" s="66"/>
      <c r="J12" s="66"/>
      <c r="K12" s="66"/>
      <c r="L12" s="66"/>
      <c r="M12" s="66"/>
      <c r="N12" s="66"/>
      <c r="O12" s="69"/>
    </row>
    <row r="13" spans="1:15" ht="26.25">
      <c r="A13" s="76">
        <v>8</v>
      </c>
      <c r="B13" s="62" t="s">
        <v>212</v>
      </c>
      <c r="C13" s="66"/>
      <c r="D13" s="494"/>
      <c r="E13" s="66"/>
      <c r="F13" s="491">
        <f t="shared" si="0"/>
        <v>0</v>
      </c>
      <c r="G13" s="66"/>
      <c r="H13" s="66"/>
      <c r="I13" s="66"/>
      <c r="J13" s="66"/>
      <c r="K13" s="66"/>
      <c r="L13" s="66"/>
      <c r="M13" s="66"/>
      <c r="N13" s="66"/>
      <c r="O13" s="69"/>
    </row>
    <row r="14" spans="1:15" ht="15">
      <c r="A14" s="76">
        <v>9</v>
      </c>
      <c r="B14" s="62" t="s">
        <v>46</v>
      </c>
      <c r="C14" s="66"/>
      <c r="D14" s="494"/>
      <c r="E14" s="66"/>
      <c r="F14" s="491">
        <f t="shared" si="0"/>
        <v>0</v>
      </c>
      <c r="G14" s="66"/>
      <c r="H14" s="66"/>
      <c r="I14" s="66"/>
      <c r="J14" s="66"/>
      <c r="K14" s="66"/>
      <c r="L14" s="66"/>
      <c r="M14" s="66"/>
      <c r="N14" s="66"/>
      <c r="O14" s="69"/>
    </row>
    <row r="15" spans="1:15" ht="15.75" thickBot="1">
      <c r="A15" s="77"/>
      <c r="B15" s="78" t="s">
        <v>213</v>
      </c>
      <c r="C15" s="78">
        <f>SUM(C6:C14)</f>
        <v>0</v>
      </c>
      <c r="D15" s="78">
        <f aca="true" t="shared" si="1" ref="D15:N15">SUM(D6:D14)</f>
        <v>0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0</v>
      </c>
      <c r="I15" s="78">
        <f t="shared" si="1"/>
        <v>0</v>
      </c>
      <c r="J15" s="78">
        <f t="shared" si="1"/>
        <v>0</v>
      </c>
      <c r="K15" s="78">
        <f t="shared" si="1"/>
        <v>0</v>
      </c>
      <c r="L15" s="78">
        <f t="shared" si="1"/>
        <v>0</v>
      </c>
      <c r="M15" s="78">
        <f t="shared" si="1"/>
        <v>0</v>
      </c>
      <c r="N15" s="78">
        <f t="shared" si="1"/>
        <v>0</v>
      </c>
      <c r="O15" s="78">
        <f>IF(F15=0,0,(O6*F6+O7*F7+O8*F8+O9*F9+O10*F10+O11*F11+O12*F12+O13*F13+O14*F14)/F15)</f>
        <v>0</v>
      </c>
    </row>
    <row r="18" spans="2:5" ht="15">
      <c r="B18" s="542" t="s">
        <v>353</v>
      </c>
      <c r="C18" s="542"/>
      <c r="D18" s="542"/>
      <c r="E18"/>
    </row>
    <row r="19" spans="2:5" ht="15">
      <c r="B19"/>
      <c r="C19"/>
      <c r="D19" s="196" t="s">
        <v>354</v>
      </c>
      <c r="E19" s="197" t="s">
        <v>355</v>
      </c>
    </row>
    <row r="20" spans="2:5" ht="15">
      <c r="B20"/>
      <c r="C20"/>
      <c r="D20" s="198" t="s">
        <v>356</v>
      </c>
      <c r="E20" s="198" t="s">
        <v>357</v>
      </c>
    </row>
    <row r="21" spans="2:5" ht="15">
      <c r="B21" s="195" t="s">
        <v>358</v>
      </c>
      <c r="C21" s="195"/>
      <c r="D21"/>
      <c r="E21"/>
    </row>
    <row r="22" spans="2:5" ht="15">
      <c r="B22"/>
      <c r="C22"/>
      <c r="D22" s="199" t="s">
        <v>354</v>
      </c>
      <c r="E22" s="197" t="s">
        <v>355</v>
      </c>
    </row>
    <row r="23" spans="2:5" ht="15">
      <c r="B23"/>
      <c r="C23" s="196" t="s">
        <v>359</v>
      </c>
      <c r="D23" s="198" t="s">
        <v>356</v>
      </c>
      <c r="E23" s="198" t="s">
        <v>357</v>
      </c>
    </row>
  </sheetData>
  <sheetProtection password="C7AC" sheet="1"/>
  <mergeCells count="9">
    <mergeCell ref="O3:O4"/>
    <mergeCell ref="B18:D18"/>
    <mergeCell ref="E3:E4"/>
    <mergeCell ref="A3:A4"/>
    <mergeCell ref="B3:B4"/>
    <mergeCell ref="C3:C4"/>
    <mergeCell ref="D3:D4"/>
    <mergeCell ref="F3:F4"/>
    <mergeCell ref="G3:N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Tolomushev Aziz Kanjarbekovich</dc:creator>
  <cp:keywords/>
  <dc:description/>
  <cp:lastModifiedBy>Коноева Жаныл Кубановна</cp:lastModifiedBy>
  <cp:lastPrinted>2013-03-12T10:09:46Z</cp:lastPrinted>
  <dcterms:created xsi:type="dcterms:W3CDTF">2013-03-11T09:33:59Z</dcterms:created>
  <dcterms:modified xsi:type="dcterms:W3CDTF">2018-01-24T02:38:51Z</dcterms:modified>
  <cp:category/>
  <cp:version/>
  <cp:contentType/>
  <cp:contentStatus/>
</cp:coreProperties>
</file>