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tabRatio="78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<sst xmlns="http://schemas.openxmlformats.org/spreadsheetml/2006/main" count="7992" uniqueCount="229">
  <si>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</si>
  <si>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</si>
  <si>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</si>
  <si>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</si>
  <si>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</si>
  <si>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</si>
  <si>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</si>
  <si>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</si>
  <si>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</si>
  <si>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</si>
  <si>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</si>
  <si>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</si>
  <si>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</si>
  <si>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</si>
  <si>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</si>
  <si>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</si>
  <si>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</si>
  <si>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</si>
  <si>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</si>
  <si>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</si>
  <si>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</si>
  <si>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</si>
  <si>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</si>
  <si>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</si>
  <si>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</si>
  <si>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</si>
  <si>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</si>
  <si>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</si>
  <si>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</si>
  <si>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</si>
  <si>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</si>
  <si>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</si>
  <si>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</si>
  <si>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</si>
  <si>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</si>
  <si>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</si>
  <si>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</si>
  <si>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</si>
  <si>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</si>
  <si>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</si>
  <si>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</si>
  <si>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</si>
  <si>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</si>
  <si>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</si>
  <si>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</si>
  <si>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</si>
  <si>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</si>
  <si>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</si>
  <si>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</si>
  <si>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</si>
  <si>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</si>
  <si>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</si>
  <si>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</si>
  <si>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</si>
  <si>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</si>
  <si>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</si>
  <si>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</si>
  <si>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</si>
  <si>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</si>
  <si>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</si>
  <si>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</si>
  <si>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</si>
  <si>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</si>
  <si>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</si>
  <si>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</si>
  <si>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</si>
  <si>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</si>
  <si>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</si>
  <si>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</si>
  <si>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</si>
  <si>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</si>
  <si>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</si>
  <si>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</si>
  <si>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</si>
  <si>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</si>
  <si>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</si>
  <si>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</si>
  <si>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</si>
  <si>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</si>
  <si>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</si>
  <si>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</si>
  <si>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</si>
  <si>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</si>
  <si>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</si>
  <si>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</si>
  <si>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</si>
  <si>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</si>
  <si>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</si>
  <si>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</si>
  <si>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</si>
  <si>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</si>
  <si>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</si>
  <si>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</si>
  <si>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</si>
  <si>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</si>
  <si>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</si>
  <si>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</si>
  <si>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</si>
  <si>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</si>
  <si>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</si>
  <si>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</si>
  <si>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</si>
  <si>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</si>
  <si>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</si>
  <si>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</si>
  <si>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</si>
  <si>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</si>
  <si>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</si>
  <si>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</si>
  <si>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</si>
  <si>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</si>
  <si>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</si>
  <si>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</si>
  <si>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</si>
  <si>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</si>
  <si>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</si>
  <si>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</si>
  <si>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</si>
  <si>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</si>
  <si>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</si>
  <si>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</si>
  <si>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</si>
  <si>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</si>
  <si>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</si>
  <si>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</si>
  <si>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</si>
  <si>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</si>
  <si>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</si>
  <si>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</si>
  <si>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</si>
  <si>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</si>
  <si>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</si>
  <si>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</si>
  <si>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</si>
  <si>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</si>
  <si>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</si>
  <si>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</si>
  <si>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</si>
  <si>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</si>
  <si>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</si>
  <si>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</si>
  <si>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</si>
  <si>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</si>
  <si>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</si>
  <si>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</si>
  <si>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</si>
  <si>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</si>
  <si>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</si>
  <si>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</si>
  <si>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</si>
  <si>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</si>
  <si>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</si>
  <si>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</si>
  <si>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</si>
  <si>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</si>
  <si>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</si>
  <si>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</si>
  <si>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</si>
  <si>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</si>
  <si>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</si>
  <si>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</si>
  <si>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</si>
  <si>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</si>
  <si>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</si>
  <si>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</si>
  <si>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</si>
  <si>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</si>
  <si>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</si>
  <si>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</si>
  <si>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</si>
  <si>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</si>
  <si>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</si>
  <si>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</si>
  <si>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</si>
  <si>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</si>
  <si>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</si>
  <si>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</si>
  <si>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</si>
  <si>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</si>
  <si>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</si>
  <si>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</si>
  <si>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</si>
  <si>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</si>
  <si>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</si>
  <si>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</si>
  <si>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</si>
  <si>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</si>
  <si>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</si>
  <si>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</si>
  <si>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</si>
  <si>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</si>
  <si>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</si>
  <si>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</si>
  <si>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</si>
  <si>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</si>
  <si>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</si>
  <si>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</si>
  <si>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</si>
  <si>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</si>
  <si>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</si>
  <si>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</si>
  <si>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</si>
  <si>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</si>
  <si>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</si>
  <si>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</si>
  <si>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</si>
  <si>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</si>
  <si>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</si>
  <si>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</si>
  <si>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</si>
  <si>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</si>
  <si>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</si>
  <si>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</si>
  <si>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</si>
  <si>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</si>
  <si>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</si>
  <si>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</si>
  <si>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</si>
  <si>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</si>
  <si>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</si>
  <si>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</si>
  <si>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</si>
  <si>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</si>
  <si>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</si>
  <si>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</si>
  <si>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</si>
  <si>
    <t>Үчтүн айы 2024 ж.</t>
  </si>
  <si>
    <t>Январь 2024 г.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</si>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</sst>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164" fontId="20" fillId="18" borderId="0" xfId="0" applyNumberFormat="1" applyFont="1" applyFill="1" applyBorder="1"/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"/>
  <sheetViews>
    <sheetView tabSelected="1"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44" t="s">
        <v>45</v>
      </c>
      <c r="B5" s="44" t="s">
        <v>33</v>
      </c>
      <c r="C5" s="44" t="s">
        <v>46</v>
      </c>
      <c r="D5" s="47" t="s">
        <v>169</v>
      </c>
      <c r="E5" s="48"/>
      <c r="F5" s="47" t="s">
        <v>166</v>
      </c>
      <c r="G5" s="48"/>
      <c r="H5" s="47" t="s">
        <v>157</v>
      </c>
      <c r="I5" s="48"/>
    </row>
    <row r="6" spans="1:9" ht="24" customHeight="1">
      <c r="A6" s="45"/>
      <c r="B6" s="45"/>
      <c r="C6" s="45"/>
      <c r="D6" s="49" t="s">
        <v>204</v>
      </c>
      <c r="E6" s="50"/>
      <c r="F6" s="49" t="s">
        <v>168</v>
      </c>
      <c r="G6" s="50"/>
      <c r="H6" s="49" t="s">
        <v>158</v>
      </c>
      <c r="I6" s="50"/>
    </row>
    <row r="7" spans="1:9" ht="24" customHeight="1">
      <c r="A7" s="45"/>
      <c r="B7" s="45"/>
      <c r="C7" s="45"/>
      <c r="D7" s="51" t="s">
        <v>170</v>
      </c>
      <c r="E7" s="52"/>
      <c r="F7" s="51" t="s">
        <v>167</v>
      </c>
      <c r="G7" s="52"/>
      <c r="H7" s="51" t="s">
        <v>159</v>
      </c>
      <c r="I7" s="52"/>
    </row>
    <row r="8" spans="1:9" ht="25.5" customHeight="1">
      <c r="A8" s="45"/>
      <c r="B8" s="45"/>
      <c r="C8" s="45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45"/>
      <c r="B9" s="45"/>
      <c r="C9" s="45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45"/>
      <c r="B10" s="46"/>
      <c r="C10" s="46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11692849.7</v>
      </c>
      <c r="E296" s="12">
        <f>'2. отрасли_общ'!E296</f>
        <v>16.616480789281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3070039.4000000004</v>
      </c>
      <c r="I296" s="12">
        <f>'4. отрасли_ин вал'!E296</f>
        <v>9.531836269593152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9874506.9</v>
      </c>
      <c r="E297" s="12">
        <f>'2. отрасли_общ'!E297</f>
        <v>17.289358831072363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2678939.5</v>
      </c>
      <c r="I297" s="12">
        <f>'4. отрасли_ин вал'!E297</f>
        <v>9.56108570424976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9761781.5</v>
      </c>
      <c r="E300" s="12">
        <f>'2. отрасли_общ'!E300</f>
        <v>16.563174755550513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2770091.6999999997</v>
      </c>
      <c r="I300" s="12">
        <f>'4. отрасли_ин вал'!E300</f>
        <v>9.029331955689411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10528838.2</v>
      </c>
      <c r="E301" s="12">
        <f>'2. отрасли_общ'!E301</f>
        <v>15.766763588693</v>
      </c>
      <c r="F301" s="11">
        <f>'3. отрасли_нац вал'!D301</f>
        <v>8209579.200000001</v>
      </c>
      <c r="G301" s="12">
        <f>'3. отрасли_нац вал'!E301</f>
        <v>17.70233399819079</v>
      </c>
      <c r="H301" s="11">
        <f>'4. отрасли_ин вал'!D301</f>
        <v>2319259</v>
      </c>
      <c r="I301" s="12">
        <f>'4. отрасли_ин вал'!E301</f>
        <v>8.915343124679046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8.70583072950282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</v>
      </c>
      <c r="E303" s="12">
        <f>'2. отрасли_общ'!E303</f>
        <v>15.15092222974418</v>
      </c>
      <c r="F303" s="11">
        <f>'3. отрасли_нац вал'!D303</f>
        <v>5841545.500000001</v>
      </c>
      <c r="G303" s="12">
        <f>'3. отрасли_нац вал'!E303</f>
        <v>16.01774032300185</v>
      </c>
      <c r="H303" s="11">
        <f>'4. отрасли_ин вал'!D303</f>
        <v>795032.8999999999</v>
      </c>
      <c r="I303" s="12">
        <f>'4. отрасли_ин вал'!E303</f>
        <v>8.781931296176545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12967382.7</v>
      </c>
      <c r="E304" s="12">
        <f>'2. отрасли_общ'!E304</f>
        <v>14.94295694820513</v>
      </c>
      <c r="F304" s="11">
        <f>'3. отрасли_нац вал'!D304</f>
        <v>10181168.600000001</v>
      </c>
      <c r="G304" s="12">
        <f>'3. отрасли_нац вал'!E304</f>
        <v>16.66034934113554</v>
      </c>
      <c r="H304" s="11">
        <f>'4. отрасли_ин вал'!D304</f>
        <v>2786214.1</v>
      </c>
      <c r="I304" s="12">
        <f>'4. отрасли_ин вал'!E304</f>
        <v>8.66739416759107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8921636.7</v>
      </c>
      <c r="E305" s="12">
        <f>'2. отрасли_общ'!E305</f>
        <v>14.813294165744283</v>
      </c>
      <c r="F305" s="11">
        <f>'3. отрасли_нац вал'!D305</f>
        <v>7296698.6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8.534644439686659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14.81131340923545</v>
      </c>
      <c r="F306" s="11">
        <f>'3. отрасли_нац вал'!D306</f>
        <v>9399824.999999998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8.789174336927108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9768313.799999999</v>
      </c>
      <c r="E308" s="12">
        <f>'2. отрасли_общ'!E308</f>
        <v>15.252560739602783</v>
      </c>
      <c r="F308" s="11">
        <f>'3. отрасли_нац вал'!D308</f>
        <v>8209956.200000001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8.920587208609883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8157657.800000001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12202362.799999999</v>
      </c>
      <c r="E310" s="15">
        <f>'2. отрасли_общ'!E310</f>
        <v>15.46265052781418</v>
      </c>
      <c r="F310" s="14">
        <f>'3. отрасли_нац вал'!D310</f>
        <v>9934682.500000002</v>
      </c>
      <c r="G310" s="15">
        <f>'3. отрасли_нац вал'!E310</f>
        <v>17.11652034486256</v>
      </c>
      <c r="H310" s="14">
        <f>'4. отрасли_ин вал'!D310</f>
        <v>2267680.3</v>
      </c>
      <c r="I310" s="15">
        <f>'4. отрасли_ин вал'!E310</f>
        <v>8.217065015293382</v>
      </c>
    </row>
    <row r="311" spans="1:9" s="1" customFormat="1" ht="12.75">
      <c r="A311" s="7" t="s">
        <v>219</v>
      </c>
      <c r="B311" s="7" t="s">
        <v>218</v>
      </c>
      <c r="C311" s="19" t="s">
        <v>217</v>
      </c>
      <c r="D311" s="16">
        <f>'2. отрасли_общ'!D311</f>
        <v>7747232.399999999</v>
      </c>
      <c r="E311" s="12">
        <f>'2. отрасли_общ'!E311</f>
        <v>14.929532750947283</v>
      </c>
      <c r="F311" s="11">
        <f>'3. отрасли_нац вал'!D311</f>
        <v>6256520.9</v>
      </c>
      <c r="G311" s="12">
        <f>'3. отрасли_нац вал'!E311</f>
        <v>16.644945933290174</v>
      </c>
      <c r="H311" s="11">
        <f>'4. отрасли_ин вал'!D311</f>
        <v>1490711.4999999998</v>
      </c>
      <c r="I311" s="12">
        <f>'4. отрасли_ин вал'!E311</f>
        <v>7.729938176501623</v>
      </c>
    </row>
    <row r="312" spans="1:9" s="1" customFormat="1" ht="12.75">
      <c r="A312" s="10" t="s">
        <v>51</v>
      </c>
      <c r="B312" s="10" t="s">
        <v>2</v>
      </c>
      <c r="C312" s="20" t="s">
        <v>52</v>
      </c>
      <c r="D312" s="16">
        <f>'2. отрасли_общ'!D312</f>
        <v>10350443.700000001</v>
      </c>
      <c r="E312" s="12">
        <f>'2. отрасли_общ'!E312</f>
        <v>15.744823899095255</v>
      </c>
      <c r="F312" s="11">
        <f>'3. отрасли_нац вал'!D312</f>
        <v>8401923.999999998</v>
      </c>
      <c r="G312" s="12">
        <f>'3. отрасли_нац вал'!E312</f>
        <v>17.457761171726865</v>
      </c>
      <c r="H312" s="11">
        <f>'4. отрасли_ин вал'!D312</f>
        <v>1948519.7</v>
      </c>
      <c r="I312" s="12">
        <f>'4. отрасли_ин вал'!E312</f>
        <v>8.35872008838299</v>
      </c>
    </row>
    <row r="313" spans="1:9" s="1" customFormat="1" ht="12.75">
      <c r="A313" s="10" t="s">
        <v>53</v>
      </c>
      <c r="B313" s="10" t="s">
        <v>3</v>
      </c>
      <c r="C313" s="20" t="s">
        <v>54</v>
      </c>
      <c r="D313" s="16">
        <f>'2. отрасли_общ'!D313</f>
        <v>14433681.1</v>
      </c>
      <c r="E313" s="12">
        <f>'2. отрасли_общ'!E313</f>
        <v>14.374320977827338</v>
      </c>
      <c r="F313" s="11">
        <f>'3. отрасли_нац вал'!D313</f>
        <v>11710592.7</v>
      </c>
      <c r="G313" s="12">
        <f>'3. отрасли_нац вал'!E313</f>
        <v>15.850664906482482</v>
      </c>
      <c r="H313" s="11">
        <f>'4. отрасли_ин вал'!D313</f>
        <v>2723088.4</v>
      </c>
      <c r="I313" s="12">
        <f>'4. отрасли_ин вал'!E313</f>
        <v>8.025330458974455</v>
      </c>
    </row>
    <row r="314" spans="1:9" s="1" customFormat="1" ht="12.75">
      <c r="A314" s="10" t="s">
        <v>55</v>
      </c>
      <c r="B314" s="10" t="s">
        <v>4</v>
      </c>
      <c r="C314" s="20" t="s">
        <v>56</v>
      </c>
      <c r="D314" s="16">
        <f>'2. отрасли_общ'!D314</f>
        <v>14173203.3</v>
      </c>
      <c r="E314" s="12">
        <f>'2. отрасли_общ'!E314</f>
        <v>14.416312510313043</v>
      </c>
      <c r="F314" s="11">
        <f>'3. отрасли_нац вал'!D314</f>
        <v>11562267.299999999</v>
      </c>
      <c r="G314" s="12">
        <f>'3. отрасли_нац вал'!E314</f>
        <v>15.931018432085558</v>
      </c>
      <c r="H314" s="11">
        <f>'4. отрасли_ин вал'!D314</f>
        <v>2610936</v>
      </c>
      <c r="I314" s="12">
        <f>'4. отрасли_ин вал'!E314</f>
        <v>7.708589782361576</v>
      </c>
    </row>
    <row r="315" spans="1:9" s="1" customFormat="1" ht="12.75">
      <c r="A315" s="10" t="s">
        <v>57</v>
      </c>
      <c r="B315" s="10" t="s">
        <v>5</v>
      </c>
      <c r="C315" s="20" t="s">
        <v>58</v>
      </c>
      <c r="D315" s="16">
        <f>'2. отрасли_общ'!D315</f>
        <v>13451693.200000001</v>
      </c>
      <c r="E315" s="12">
        <f>'2. отрасли_общ'!E315</f>
        <v>13.831874937424224</v>
      </c>
      <c r="F315" s="11">
        <f>'3. отрасли_нац вал'!D315</f>
        <v>10353331.500000002</v>
      </c>
      <c r="G315" s="12">
        <f>'3. отрасли_нац вал'!E315</f>
        <v>15.677351095248902</v>
      </c>
      <c r="H315" s="11">
        <f>'4. отрасли_ин вал'!D315</f>
        <v>3098361.7</v>
      </c>
      <c r="I315" s="12">
        <f>'4. отрасли_ин вал'!E315</f>
        <v>7.665123509627682</v>
      </c>
    </row>
    <row r="316" spans="1:9" s="1" customFormat="1" ht="12.75">
      <c r="A316" s="10" t="s">
        <v>59</v>
      </c>
      <c r="B316" s="10" t="s">
        <v>6</v>
      </c>
      <c r="C316" s="20" t="s">
        <v>60</v>
      </c>
      <c r="D316" s="16">
        <f>'2. отрасли_общ'!D316</f>
        <v>13562622.299999997</v>
      </c>
      <c r="E316" s="12">
        <f>'2. отрасли_общ'!E316</f>
        <v>14.777327777755778</v>
      </c>
      <c r="F316" s="11">
        <f>'3. отрасли_нац вал'!D316</f>
        <v>10896783.799999999</v>
      </c>
      <c r="G316" s="12">
        <f>'3. отрасли_нац вал'!E316</f>
        <v>16.43668260904654</v>
      </c>
      <c r="H316" s="11">
        <f>'4. отрасли_ин вал'!D316</f>
        <v>2665838.5</v>
      </c>
      <c r="I316" s="12">
        <f>'4. отрасли_ин вал'!E316</f>
        <v>7.9946097533665315</v>
      </c>
    </row>
    <row r="317" spans="1:9" s="1" customFormat="1" ht="12.75">
      <c r="A317" s="10" t="s">
        <v>61</v>
      </c>
      <c r="B317" s="10" t="s">
        <v>7</v>
      </c>
      <c r="C317" s="20" t="s">
        <v>62</v>
      </c>
      <c r="D317" s="16">
        <f>'2. отрасли_общ'!D317</f>
        <v>12382944.6</v>
      </c>
      <c r="E317" s="12">
        <f>'2. отрасли_общ'!E317</f>
        <v>15.396331889427978</v>
      </c>
      <c r="F317" s="11">
        <f>'3. отрасли_нац вал'!D317</f>
        <v>9969812.4</v>
      </c>
      <c r="G317" s="12">
        <f>'3. отрасли_нац вал'!E317</f>
        <v>17.065365118003623</v>
      </c>
      <c r="H317" s="11">
        <f>'4. отрасли_ин вал'!D317</f>
        <v>2413132.2</v>
      </c>
      <c r="I317" s="12">
        <f>'4. отрасли_ин вал'!E317</f>
        <v>8.50075104298056</v>
      </c>
    </row>
    <row r="318" spans="1:9" s="1" customFormat="1" ht="12.75">
      <c r="A318" s="10" t="s">
        <v>63</v>
      </c>
      <c r="B318" s="10" t="s">
        <v>8</v>
      </c>
      <c r="C318" s="20" t="s">
        <v>64</v>
      </c>
      <c r="D318" s="16">
        <f>'2. отрасли_общ'!D318</f>
        <v>12045053.6</v>
      </c>
      <c r="E318" s="12">
        <f>'2. отрасли_общ'!E318</f>
        <v>15.674442346524723</v>
      </c>
      <c r="F318" s="11">
        <f>'3. отрасли_нац вал'!D318</f>
        <v>9760974.3</v>
      </c>
      <c r="G318" s="12">
        <f>'3. отрасли_нац вал'!E318</f>
        <v>17.365096728817324</v>
      </c>
      <c r="H318" s="11">
        <f>'4. отрасли_ин вал'!D318</f>
        <v>2284079.3</v>
      </c>
      <c r="I318" s="12">
        <f>'4. отрасли_ин вал'!E318</f>
        <v>8.44945940668522</v>
      </c>
    </row>
    <row r="319" spans="1:9" s="1" customFormat="1" ht="12.75">
      <c r="A319" s="10" t="s">
        <v>65</v>
      </c>
      <c r="B319" s="10" t="s">
        <v>9</v>
      </c>
      <c r="C319" s="20" t="s">
        <v>66</v>
      </c>
      <c r="D319" s="16">
        <f>'2. отрасли_общ'!D319</f>
        <v>13707782.8</v>
      </c>
      <c r="E319" s="12">
        <f>'2. отрасли_общ'!E319</f>
        <v>15.646544565981884</v>
      </c>
      <c r="F319" s="11">
        <f>'3. отрасли_нац вал'!D319</f>
        <v>11164803.199999997</v>
      </c>
      <c r="G319" s="12">
        <f>'3. отрасли_нац вал'!E319</f>
        <v>17.31903695400561</v>
      </c>
      <c r="H319" s="11">
        <f>'4. отрасли_ин вал'!D319</f>
        <v>2542979.5999999996</v>
      </c>
      <c r="I319" s="12">
        <f>'4. отрасли_ин вал'!E319</f>
        <v>8.303564557104588</v>
      </c>
    </row>
    <row r="320" spans="1:9" s="1" customFormat="1" ht="12.75">
      <c r="A320" s="10" t="s">
        <v>67</v>
      </c>
      <c r="B320" s="10" t="s">
        <v>10</v>
      </c>
      <c r="C320" s="20" t="s">
        <v>68</v>
      </c>
      <c r="D320" s="16">
        <f>'2. отрасли_общ'!D320</f>
        <v>12809643.200000001</v>
      </c>
      <c r="E320" s="12">
        <f>'2. отрасли_общ'!E320</f>
        <v>15.98135538771291</v>
      </c>
      <c r="F320" s="11">
        <f>'3. отрасли_нац вал'!D320</f>
        <v>10503198.9</v>
      </c>
      <c r="G320" s="12">
        <f>'3. отрасли_нац вал'!E320</f>
        <v>17.674965837693517</v>
      </c>
      <c r="H320" s="11">
        <f>'4. отрасли_ин вал'!D320</f>
        <v>2306444.3</v>
      </c>
      <c r="I320" s="12">
        <f>'4. отрасли_ин вал'!E320</f>
        <v>8.26890925785635</v>
      </c>
    </row>
    <row r="321" spans="1:9" s="1" customFormat="1" ht="12.75">
      <c r="A321" s="10" t="s">
        <v>69</v>
      </c>
      <c r="B321" s="10" t="s">
        <v>11</v>
      </c>
      <c r="C321" s="20" t="s">
        <v>106</v>
      </c>
      <c r="D321" s="16">
        <f>'2. отрасли_общ'!D321</f>
        <v>13893422.500000004</v>
      </c>
      <c r="E321" s="12">
        <f>'2. отрасли_общ'!E321</f>
        <v>14.546375003351393</v>
      </c>
      <c r="F321" s="11">
        <f>'3. отрасли_нац вал'!D321</f>
        <v>10602689.1</v>
      </c>
      <c r="G321" s="12">
        <f>'3. отрасли_нац вал'!E321</f>
        <v>16.68939240781851</v>
      </c>
      <c r="H321" s="11">
        <f>'4. отрасли_ин вал'!D321</f>
        <v>3290733.4</v>
      </c>
      <c r="I321" s="12">
        <f>'4. отрасли_ин вал'!E321</f>
        <v>7.641608036980451</v>
      </c>
    </row>
    <row r="322" spans="1:9" s="1" customFormat="1" ht="13.5" thickBot="1">
      <c r="A322" s="13" t="s">
        <v>71</v>
      </c>
      <c r="B322" s="13" t="s">
        <v>0</v>
      </c>
      <c r="C322" s="21" t="s">
        <v>72</v>
      </c>
      <c r="D322" s="18">
        <f>'2. отрасли_общ'!D322</f>
        <v>19605891.3</v>
      </c>
      <c r="E322" s="15">
        <f>'2. отрасли_общ'!E322</f>
        <v>12.814099273466852</v>
      </c>
      <c r="F322" s="14">
        <f>'3. отрасли_нац вал'!D322</f>
        <v>14677354.599999998</v>
      </c>
      <c r="G322" s="15">
        <f>'3. отрасли_нац вал'!E322</f>
        <v>15.35964478728341</v>
      </c>
      <c r="H322" s="14">
        <f>'4. отрасли_ин вал'!D322</f>
        <v>4928536.700000001</v>
      </c>
      <c r="I322" s="15">
        <f>'4. отрасли_ин вал'!E322</f>
        <v>5.233375738076578</v>
      </c>
    </row>
    <row r="323" spans="1:9" s="1" customFormat="1" ht="12.75">
      <c r="A323" s="7" t="s">
        <v>220</v>
      </c>
      <c r="B323" s="7" t="s">
        <v>221</v>
      </c>
      <c r="C323" s="19" t="s">
        <v>222</v>
      </c>
      <c r="D323" s="16">
        <f>'2. отрасли_общ'!D323</f>
        <v>8727501.4</v>
      </c>
      <c r="E323" s="12">
        <f>'2. отрасли_общ'!E323</f>
        <v>16.39338798547773</v>
      </c>
      <c r="F323" s="11">
        <f>'3. отрасли_нац вал'!D323</f>
        <v>6799482.1</v>
      </c>
      <c r="G323" s="12">
        <f>'3. отрасли_нац вал'!E323</f>
        <v>18.643499825523485</v>
      </c>
      <c r="H323" s="11">
        <f>'4. отрасли_ин вал'!D323</f>
        <v>1928019.3000000003</v>
      </c>
      <c r="I323" s="12">
        <f>'4. отрасли_ин вал'!E323</f>
        <v>8.4579927436411</v>
      </c>
    </row>
    <row r="324" spans="1:9" s="1" customFormat="1" ht="12.75">
      <c r="A324" s="10" t="s">
        <v>51</v>
      </c>
      <c r="B324" s="10" t="s">
        <v>2</v>
      </c>
      <c r="C324" s="20" t="s">
        <v>52</v>
      </c>
      <c r="D324" s="16">
        <f>'2. отрасли_общ'!D324</f>
        <v>13168097.5</v>
      </c>
      <c r="E324" s="12">
        <f>'2. отрасли_общ'!E324</f>
        <v>15.89259272958756</v>
      </c>
      <c r="F324" s="11">
        <f>'3. отрасли_нац вал'!D324</f>
        <v>10571901.600000001</v>
      </c>
      <c r="G324" s="12">
        <f>'3. отрасли_нац вал'!E324</f>
        <v>17.708461176937167</v>
      </c>
      <c r="H324" s="11">
        <f>'4. отрасли_ин вал'!D324</f>
        <v>2596195.9000000004</v>
      </c>
      <c r="I324" s="12">
        <f>'4. отрасли_ин вал'!E324</f>
        <v>8.498242193896074</v>
      </c>
    </row>
    <row r="325" spans="1:9" s="1" customFormat="1" ht="12.75">
      <c r="A325" s="10" t="s">
        <v>53</v>
      </c>
      <c r="B325" s="10" t="s">
        <v>3</v>
      </c>
      <c r="C325" s="20" t="s">
        <v>54</v>
      </c>
      <c r="D325" s="16">
        <f>'2. отрасли_общ'!D325</f>
        <v>16084320.199999997</v>
      </c>
      <c r="E325" s="12">
        <f>'2. отрасли_общ'!E325</f>
        <v>16.191018455103862</v>
      </c>
      <c r="F325" s="11">
        <f>'3. отрасли_нац вал'!D325</f>
        <v>13919384.499999998</v>
      </c>
      <c r="G325" s="12">
        <f>'3. отрасли_нац вал'!E325</f>
        <v>17.449676322254064</v>
      </c>
      <c r="H325" s="11">
        <f>'4. отрасли_ин вал'!D325</f>
        <v>2164935.7</v>
      </c>
      <c r="I325" s="12">
        <f>'4. отрасли_ин вал'!E325</f>
        <v>8.09851815275622</v>
      </c>
    </row>
    <row r="326" spans="1:9" s="1" customFormat="1" ht="12.75">
      <c r="A326" s="10" t="s">
        <v>55</v>
      </c>
      <c r="B326" s="10" t="s">
        <v>4</v>
      </c>
      <c r="C326" s="20" t="s">
        <v>56</v>
      </c>
      <c r="D326" s="16">
        <f>'2. отрасли_общ'!D326</f>
        <v>16884250.119999997</v>
      </c>
      <c r="E326" s="12">
        <f>'2. отрасли_общ'!E326</f>
        <v>17.387851465144017</v>
      </c>
      <c r="F326" s="11">
        <f>'3. отрасли_нац вал'!D326</f>
        <v>13805507.13</v>
      </c>
      <c r="G326" s="12">
        <f>'3. отрасли_нац вал'!E326</f>
        <v>19.472289115365502</v>
      </c>
      <c r="H326" s="11">
        <f>'4. отрасли_ин вал'!D326</f>
        <v>3078742.99</v>
      </c>
      <c r="I326" s="12">
        <f>'4. отрасли_ин вал'!E326</f>
        <v>8.040946271809458</v>
      </c>
    </row>
    <row r="327" spans="1:9" s="1" customFormat="1" ht="12.75">
      <c r="A327" s="10" t="s">
        <v>57</v>
      </c>
      <c r="B327" s="10" t="s">
        <v>5</v>
      </c>
      <c r="C327" s="20" t="s">
        <v>58</v>
      </c>
      <c r="D327" s="16">
        <f>'2. отрасли_общ'!D327</f>
        <v>13562341.92</v>
      </c>
      <c r="E327" s="12">
        <f>'2. отрасли_общ'!E327</f>
        <v>16.89202748221968</v>
      </c>
      <c r="F327" s="11">
        <f>'3. отрасли_нац вал'!D327</f>
        <v>10528600.879999999</v>
      </c>
      <c r="G327" s="12">
        <f>'3. отрасли_нац вал'!E327</f>
        <v>19.43738065459844</v>
      </c>
      <c r="H327" s="11">
        <f>'4. отрасли_ин вал'!D327</f>
        <v>3033741.04</v>
      </c>
      <c r="I327" s="12">
        <f>'4. отрасли_ин вал'!E327</f>
        <v>8.058377115470607</v>
      </c>
    </row>
    <row r="328" spans="1:9" s="1" customFormat="1" ht="12.75">
      <c r="A328" s="10" t="s">
        <v>59</v>
      </c>
      <c r="B328" s="10" t="s">
        <v>6</v>
      </c>
      <c r="C328" s="20" t="s">
        <v>60</v>
      </c>
      <c r="D328" s="16">
        <f>'2. отрасли_общ'!D328</f>
        <v>17830749.08</v>
      </c>
      <c r="E328" s="12">
        <f>'2. отрасли_общ'!E328</f>
        <v>17.2482543071208</v>
      </c>
      <c r="F328" s="11">
        <f>'3. отрасли_нац вал'!D328</f>
        <v>14712711.57</v>
      </c>
      <c r="G328" s="12">
        <f>'3. отрасли_нац вал'!E328</f>
        <v>19.149219848350498</v>
      </c>
      <c r="H328" s="11">
        <f>'4. отрасли_ин вал'!D328</f>
        <v>3118037.51</v>
      </c>
      <c r="I328" s="12">
        <f>'4. отрасли_ин вал'!E328</f>
        <v>8.27839502129658</v>
      </c>
    </row>
    <row r="329" spans="1:9" s="1" customFormat="1" ht="12.75">
      <c r="A329" s="10" t="s">
        <v>61</v>
      </c>
      <c r="B329" s="10" t="s">
        <v>7</v>
      </c>
      <c r="C329" s="20" t="s">
        <v>62</v>
      </c>
      <c r="D329" s="16">
        <f>'2. отрасли_общ'!D329</f>
        <v>15507658.399999999</v>
      </c>
      <c r="E329" s="12">
        <f>'2. отрасли_общ'!E329</f>
        <v>17.578350561758562</v>
      </c>
      <c r="F329" s="11">
        <f>'3. отрасли_нац вал'!D329</f>
        <v>12993898.08</v>
      </c>
      <c r="G329" s="12">
        <f>'3. отрасли_нац вал'!E329</f>
        <v>19.41444261795381</v>
      </c>
      <c r="H329" s="11">
        <f>'4. отрасли_ин вал'!D329</f>
        <v>2513760.3200000003</v>
      </c>
      <c r="I329" s="12">
        <f>'4. отрасли_ин вал'!E329</f>
        <v>8.087392790693741</v>
      </c>
    </row>
    <row r="330" spans="1:9" s="1" customFormat="1" ht="12.75">
      <c r="A330" s="10" t="s">
        <v>63</v>
      </c>
      <c r="B330" s="10" t="s">
        <v>8</v>
      </c>
      <c r="C330" s="20" t="s">
        <v>64</v>
      </c>
      <c r="D330" s="16">
        <f>'2. отрасли_общ'!D330</f>
        <v>16183421.31</v>
      </c>
      <c r="E330" s="12">
        <f>'2. отрасли_общ'!E330</f>
        <v>18.564588055700817</v>
      </c>
      <c r="F330" s="11">
        <f>'3. отрасли_нац вал'!D330</f>
        <v>14262278.630000003</v>
      </c>
      <c r="G330" s="12">
        <f>'3. отрасли_нац вал'!E330</f>
        <v>19.963421088261274</v>
      </c>
      <c r="H330" s="11">
        <f>'4. отрасли_ин вал'!D330</f>
        <v>1921142.68</v>
      </c>
      <c r="I330" s="12">
        <f>'4. отрасли_ин вал'!E330</f>
        <v>8.179858865662183</v>
      </c>
    </row>
    <row r="331" spans="1:9" s="1" customFormat="1" ht="12.75">
      <c r="A331" s="10" t="s">
        <v>65</v>
      </c>
      <c r="B331" s="10" t="s">
        <v>9</v>
      </c>
      <c r="C331" s="20" t="s">
        <v>66</v>
      </c>
      <c r="D331" s="16">
        <f>'2. отрасли_общ'!D331</f>
        <v>17268448.150000002</v>
      </c>
      <c r="E331" s="12">
        <f>'2. отрасли_общ'!E331</f>
        <v>17.2511028011165</v>
      </c>
      <c r="F331" s="11">
        <f>'3. отрасли_нац вал'!D331</f>
        <v>14641719.26</v>
      </c>
      <c r="G331" s="12">
        <f>'3. отрасли_нац вал'!E331</f>
        <v>18.912746669109396</v>
      </c>
      <c r="H331" s="11">
        <f>'4. отрасли_ин вал'!D331</f>
        <v>2626728.8899999997</v>
      </c>
      <c r="I331" s="12">
        <f>'4. отрасли_ин вал'!E331</f>
        <v>7.988889590657373</v>
      </c>
    </row>
    <row r="332" spans="1:9" s="1" customFormat="1" ht="12.75">
      <c r="A332" s="10" t="s">
        <v>67</v>
      </c>
      <c r="B332" s="10" t="s">
        <v>10</v>
      </c>
      <c r="C332" s="20" t="s">
        <v>68</v>
      </c>
      <c r="D332" s="16">
        <f>'2. отрасли_общ'!D332</f>
        <v>16758707.500000002</v>
      </c>
      <c r="E332" s="12">
        <f>'2. отрасли_общ'!E332</f>
        <v>16.444724438283803</v>
      </c>
      <c r="F332" s="11">
        <f>'3. отрасли_нац вал'!D332</f>
        <v>13927588.54</v>
      </c>
      <c r="G332" s="12">
        <f>'3. отрасли_нац вал'!E332</f>
        <v>18.088606995141745</v>
      </c>
      <c r="H332" s="11">
        <f>'4. отрасли_ин вал'!D332</f>
        <v>2831118.9599999995</v>
      </c>
      <c r="I332" s="12">
        <f>'4. отрасли_ин вал'!E332</f>
        <v>8.35770295190987</v>
      </c>
    </row>
    <row r="333" spans="1:9" s="1" customFormat="1" ht="12.75">
      <c r="A333" s="10" t="s">
        <v>69</v>
      </c>
      <c r="B333" s="10" t="s">
        <v>11</v>
      </c>
      <c r="C333" s="20" t="s">
        <v>106</v>
      </c>
      <c r="D333" s="16">
        <f>'2. отрасли_общ'!D333</f>
        <v>16752295.92</v>
      </c>
      <c r="E333" s="12">
        <f>'2. отрасли_общ'!E333</f>
        <v>16.44729630021363</v>
      </c>
      <c r="F333" s="11">
        <f>'3. отрасли_нац вал'!D333</f>
        <v>14183653.93</v>
      </c>
      <c r="G333" s="12">
        <f>'3. отрасли_нац вал'!E333</f>
        <v>17.922384638525934</v>
      </c>
      <c r="H333" s="11">
        <f>'4. отрасли_ин вал'!D333</f>
        <v>2568641.9899999998</v>
      </c>
      <c r="I333" s="12">
        <f>'4. отрасли_ин вал'!E333</f>
        <v>8.302080817381633</v>
      </c>
    </row>
    <row r="334" spans="1:9" s="1" customFormat="1" ht="13.5" thickBot="1">
      <c r="A334" s="13" t="s">
        <v>71</v>
      </c>
      <c r="B334" s="13" t="s">
        <v>0</v>
      </c>
      <c r="C334" s="21" t="s">
        <v>72</v>
      </c>
      <c r="D334" s="18">
        <f>'2. отрасли_общ'!D334</f>
        <v>20118040.82</v>
      </c>
      <c r="E334" s="15">
        <f>'2. отрасли_общ'!E334</f>
        <v>16.31542974374479</v>
      </c>
      <c r="F334" s="14">
        <f>'3. отрасли_нац вал'!D334</f>
        <v>16989976.259999998</v>
      </c>
      <c r="G334" s="15">
        <f>'3. отрасли_нац вал'!E334</f>
        <v>17.817446480969952</v>
      </c>
      <c r="H334" s="14">
        <f>'4. отрасли_ин вал'!D334</f>
        <v>3128064.56</v>
      </c>
      <c r="I334" s="15">
        <f>'4. отрасли_ин вал'!E334</f>
        <v>8.157276924936612</v>
      </c>
    </row>
    <row r="335" spans="1:9" s="1" customFormat="1" ht="12.75">
      <c r="A335" s="7" t="s">
        <v>223</v>
      </c>
      <c r="B335" s="7" t="s">
        <v>224</v>
      </c>
      <c r="C335" s="19" t="s">
        <v>225</v>
      </c>
      <c r="D335" s="16">
        <f>'2. отрасли_общ'!D335</f>
        <v>12848264.28</v>
      </c>
      <c r="E335" s="12">
        <f>'2. отрасли_общ'!E335</f>
        <v>17.099420388152243</v>
      </c>
      <c r="F335" s="11">
        <f>'3. отрасли_нац вал'!D335</f>
        <v>11659695.61</v>
      </c>
      <c r="G335" s="12">
        <f>'3. отрасли_нац вал'!E335</f>
        <v>17.980929194728787</v>
      </c>
      <c r="H335" s="11">
        <f>'4. отрасли_ин вал'!D335</f>
        <v>1188568.67</v>
      </c>
      <c r="I335" s="12">
        <f>'4. отрасли_ин вал'!E335</f>
        <v>8.451939917194675</v>
      </c>
    </row>
    <row r="336" spans="1:9" s="1" customFormat="1" ht="12.75">
      <c r="A336" s="10" t="s">
        <v>51</v>
      </c>
      <c r="B336" s="10" t="s">
        <v>2</v>
      </c>
      <c r="C336" s="20" t="s">
        <v>52</v>
      </c>
      <c r="D336" s="16">
        <f>'2. отрасли_общ'!D336</f>
        <v>18523069.35</v>
      </c>
      <c r="E336" s="12">
        <f>'2. отрасли_общ'!E336</f>
        <v>16.290947000913743</v>
      </c>
      <c r="F336" s="11">
        <f>'3. отрасли_нац вал'!D336</f>
        <v>16461947.84</v>
      </c>
      <c r="G336" s="12">
        <f>'3. отрасли_нац вал'!E336</f>
        <v>17.207554241448744</v>
      </c>
      <c r="H336" s="11">
        <f>'4. отрасли_ин вал'!D336</f>
        <v>2061121.5099999998</v>
      </c>
      <c r="I336" s="12">
        <f>'4. отрасли_ин вал'!E336</f>
        <v>8.970107103680654</v>
      </c>
    </row>
    <row r="337" spans="1:9" s="1" customFormat="1" ht="12.75">
      <c r="A337" s="10" t="s">
        <v>53</v>
      </c>
      <c r="B337" s="10" t="s">
        <v>3</v>
      </c>
      <c r="C337" s="20" t="s">
        <v>54</v>
      </c>
      <c r="D337" s="16">
        <f>'2. отрасли_общ'!D337</f>
        <v>23074281.249999996</v>
      </c>
      <c r="E337" s="12">
        <f>'2. отрасли_общ'!E337</f>
        <v>16.37162862147657</v>
      </c>
      <c r="F337" s="11">
        <f>'3. отрасли_нац вал'!D337</f>
        <v>20491168.000000004</v>
      </c>
      <c r="G337" s="12">
        <f>'3. отрасли_нац вал'!E337</f>
        <v>17.381147791633946</v>
      </c>
      <c r="H337" s="11">
        <f>'4. отрасли_ин вал'!D337</f>
        <v>2583113.25</v>
      </c>
      <c r="I337" s="12">
        <f>'4. отрасли_ин вал'!E337</f>
        <v>8.363374660905786</v>
      </c>
    </row>
    <row r="338" spans="1:9" s="1" customFormat="1" ht="12.75">
      <c r="A338" s="10" t="s">
        <v>55</v>
      </c>
      <c r="B338" s="10" t="s">
        <v>4</v>
      </c>
      <c r="C338" s="20" t="s">
        <v>56</v>
      </c>
      <c r="D338" s="16">
        <f>'2. отрасли_общ'!D338</f>
        <v>22553409.01</v>
      </c>
      <c r="E338" s="12">
        <f>'2. отрасли_общ'!E338</f>
        <v>17.34105047134958</v>
      </c>
      <c r="F338" s="11">
        <f>'3. отрасли_нац вал'!D338</f>
        <v>19123811.919999998</v>
      </c>
      <c r="G338" s="12">
        <f>'3. отрасли_нац вал'!E338</f>
        <v>18.9478605961473</v>
      </c>
      <c r="H338" s="11">
        <f>'4. отрасли_ин вал'!D338</f>
        <v>3429597.09</v>
      </c>
      <c r="I338" s="12">
        <f>'4. отрасли_ин вал'!E338</f>
        <v>8.38129986175723</v>
      </c>
    </row>
    <row r="339" spans="1:9" s="1" customFormat="1" ht="12.75">
      <c r="A339" s="10" t="s">
        <v>57</v>
      </c>
      <c r="B339" s="10" t="s">
        <v>5</v>
      </c>
      <c r="C339" s="20" t="s">
        <v>58</v>
      </c>
      <c r="D339" s="16">
        <f>'2. отрасли_общ'!D339</f>
        <v>23185663.549999997</v>
      </c>
      <c r="E339" s="12">
        <f>'2. отрасли_общ'!E339</f>
        <v>17.959534750378097</v>
      </c>
      <c r="F339" s="11">
        <f>'3. отрасли_нац вал'!D339</f>
        <v>20084606.419999998</v>
      </c>
      <c r="G339" s="12">
        <f>'3. отрасли_нац вал'!E339</f>
        <v>19.381381483366887</v>
      </c>
      <c r="H339" s="11">
        <f>'4. отрасли_ин вал'!D339</f>
        <v>3101057.13</v>
      </c>
      <c r="I339" s="12">
        <f>'4. отрасли_ин вал'!E339</f>
        <v>8.750664734609387</v>
      </c>
    </row>
    <row r="340" spans="1:9" s="1" customFormat="1" ht="12.75">
      <c r="A340" s="10" t="s">
        <v>59</v>
      </c>
      <c r="B340" s="10" t="s">
        <v>6</v>
      </c>
      <c r="C340" s="20" t="s">
        <v>60</v>
      </c>
      <c r="D340" s="16">
        <f>'2. отрасли_общ'!D340</f>
        <v>23913613.080000002</v>
      </c>
      <c r="E340" s="12">
        <f>'2. отрасли_общ'!E340</f>
        <v>17.67432418306904</v>
      </c>
      <c r="F340" s="11">
        <f>'3. отрасли_нац вал'!D340</f>
        <v>20053289.61</v>
      </c>
      <c r="G340" s="12">
        <f>'3. отрасли_нац вал'!E340</f>
        <v>19.42772821079803</v>
      </c>
      <c r="H340" s="11">
        <f>'4. отрасли_ин вал'!D340</f>
        <v>3860323.47</v>
      </c>
      <c r="I340" s="12">
        <f>'4. отрасли_ин вал'!E340</f>
        <v>8.565885720685479</v>
      </c>
    </row>
    <row r="341" spans="1:9" s="1" customFormat="1" ht="12.75">
      <c r="A341" s="10" t="s">
        <v>61</v>
      </c>
      <c r="B341" s="10" t="s">
        <v>7</v>
      </c>
      <c r="C341" s="20" t="s">
        <v>62</v>
      </c>
      <c r="D341" s="16">
        <f>'2. отрасли_общ'!D341</f>
        <v>22582508.220000003</v>
      </c>
      <c r="E341" s="12">
        <f>'2. отрасли_общ'!E341</f>
        <v>18.492667143216025</v>
      </c>
      <c r="F341" s="11">
        <f>'3. отрасли_нац вал'!D341</f>
        <v>19459425.090000004</v>
      </c>
      <c r="G341" s="12">
        <f>'3. отрасли_нац вал'!E341</f>
        <v>20.055428554266697</v>
      </c>
      <c r="H341" s="11">
        <f>'4. отрасли_ин вал'!D341</f>
        <v>3123083.1299999994</v>
      </c>
      <c r="I341" s="12">
        <f>'4. отрасли_ин вал'!E341</f>
        <v>8.755353935071206</v>
      </c>
    </row>
    <row r="342" spans="1:9" s="1" customFormat="1" ht="12.75">
      <c r="A342" s="10" t="s">
        <v>63</v>
      </c>
      <c r="B342" s="10" t="s">
        <v>8</v>
      </c>
      <c r="C342" s="20" t="s">
        <v>64</v>
      </c>
      <c r="D342" s="16">
        <f>'2. отрасли_общ'!D342</f>
        <v>25885678.189999998</v>
      </c>
      <c r="E342" s="12">
        <f>'2. отрасли_общ'!E342</f>
        <v>18.095594843910863</v>
      </c>
      <c r="F342" s="11">
        <f>'3. отрасли_нац вал'!D342</f>
        <v>20804729.009999998</v>
      </c>
      <c r="G342" s="12">
        <f>'3. отрасли_нац вал'!E342</f>
        <v>20.337996640336907</v>
      </c>
      <c r="H342" s="11">
        <f>'4. отрасли_ин вал'!D342</f>
        <v>5080949.180000001</v>
      </c>
      <c r="I342" s="12">
        <f>'4. отрасли_ин вал'!E342</f>
        <v>8.913735302819925</v>
      </c>
    </row>
    <row r="343" spans="1:9" s="1" customFormat="1" ht="12.75">
      <c r="A343" s="10" t="s">
        <v>65</v>
      </c>
      <c r="B343" s="10" t="s">
        <v>9</v>
      </c>
      <c r="C343" s="20" t="s">
        <v>66</v>
      </c>
      <c r="D343" s="16">
        <f>'2. отрасли_общ'!D343</f>
        <v>23781368.270000003</v>
      </c>
      <c r="E343" s="12">
        <f>'2. отрасли_общ'!E343</f>
        <v>18.207404246282252</v>
      </c>
      <c r="F343" s="11">
        <f>'3. отрасли_нац вал'!D343</f>
        <v>19944779.1</v>
      </c>
      <c r="G343" s="12">
        <f>'3. отрасли_нац вал'!E343</f>
        <v>19.9486716918765</v>
      </c>
      <c r="H343" s="11">
        <f>'4. отрасли_ин вал'!D343</f>
        <v>3836589.17</v>
      </c>
      <c r="I343" s="12">
        <f>'4. отрасли_ин вал'!E343</f>
        <v>9.155302752600958</v>
      </c>
    </row>
    <row r="344" spans="1:9" s="1" customFormat="1" ht="12.75">
      <c r="A344" s="10" t="s">
        <v>67</v>
      </c>
      <c r="B344" s="10" t="s">
        <v>10</v>
      </c>
      <c r="C344" s="20" t="s">
        <v>68</v>
      </c>
      <c r="D344" s="16">
        <f>'2. отрасли_общ'!D344</f>
        <v>27901406.7</v>
      </c>
      <c r="E344" s="12">
        <f>'2. отрасли_общ'!E344</f>
        <v>15.972663599513059</v>
      </c>
      <c r="F344" s="11">
        <f>'3. отрасли_нац вал'!D344</f>
        <v>21172710.2</v>
      </c>
      <c r="G344" s="12">
        <f>'3. отрасли_нац вал'!E344</f>
        <v>18.327330528663257</v>
      </c>
      <c r="H344" s="11">
        <f>'4. отрасли_ин вал'!D344</f>
        <v>6728696.500000001</v>
      </c>
      <c r="I344" s="12">
        <f>'4. отрасли_ин вал'!E344</f>
        <v>8.563400823517602</v>
      </c>
    </row>
    <row r="345" spans="1:9" s="1" customFormat="1" ht="12.75">
      <c r="A345" s="10" t="s">
        <v>69</v>
      </c>
      <c r="B345" s="10" t="s">
        <v>11</v>
      </c>
      <c r="C345" s="20" t="s">
        <v>106</v>
      </c>
      <c r="D345" s="16">
        <f>'2. отрасли_общ'!D345</f>
        <v>24091734.909999996</v>
      </c>
      <c r="E345" s="12">
        <f>'2. отрасли_общ'!E345</f>
        <v>17.057035961458702</v>
      </c>
      <c r="F345" s="11">
        <f>'3. отрасли_нац вал'!D345</f>
        <v>18085721.17</v>
      </c>
      <c r="G345" s="12">
        <f>'3. отрасли_нац вал'!E345</f>
        <v>20.362312472209812</v>
      </c>
      <c r="H345" s="11">
        <f>'4. отрасли_ин вал'!D345</f>
        <v>6006013.739999999</v>
      </c>
      <c r="I345" s="12">
        <f>'4. отрасли_ин вал'!E345</f>
        <v>7.103960269161822</v>
      </c>
    </row>
    <row r="346" spans="1:9" s="1" customFormat="1" ht="13.5" thickBot="1">
      <c r="A346" s="13" t="s">
        <v>71</v>
      </c>
      <c r="B346" s="13" t="s">
        <v>0</v>
      </c>
      <c r="C346" s="21" t="s">
        <v>72</v>
      </c>
      <c r="D346" s="18">
        <f>'2. отрасли_общ'!D346</f>
        <v>27438315.460000005</v>
      </c>
      <c r="E346" s="15">
        <f>'2. отрасли_общ'!E346</f>
        <v>17.798767987278627</v>
      </c>
      <c r="F346" s="14">
        <f>'3. отрасли_нац вал'!D346</f>
        <v>22128317.86</v>
      </c>
      <c r="G346" s="15">
        <f>'3. отрасли_нац вал'!E346</f>
        <v>19.912041080396882</v>
      </c>
      <c r="H346" s="14">
        <f>'4. отрасли_ин вал'!D346</f>
        <v>5309997.600000001</v>
      </c>
      <c r="I346" s="15">
        <f>'4. отрасли_ин вал'!E346</f>
        <v>8.992139010740797</v>
      </c>
    </row>
    <row r="347" spans="1:9" s="1" customFormat="1" ht="12.75">
      <c r="A347" s="7" t="s">
        <v>226</v>
      </c>
      <c r="B347" s="7" t="s">
        <v>227</v>
      </c>
      <c r="C347" s="19" t="s">
        <v>228</v>
      </c>
      <c r="D347" s="16">
        <f>'2. отрасли_общ'!D347</f>
        <v>20134905.05</v>
      </c>
      <c r="E347" s="12">
        <f>'2. отрасли_общ'!E347</f>
        <v>18.48279013289908</v>
      </c>
      <c r="F347" s="11">
        <f>'3. отрасли_нац вал'!D347</f>
        <v>16288362.43</v>
      </c>
      <c r="G347" s="12">
        <f>'3. отрасли_нац вал'!E347</f>
        <v>20.685663458066838</v>
      </c>
      <c r="H347" s="11">
        <f>'4. отрасли_ин вал'!D347</f>
        <v>3846542.62</v>
      </c>
      <c r="I347" s="12">
        <f>'4. отрасли_ин вал'!E347</f>
        <v>9.154621267396752</v>
      </c>
    </row>
    <row r="348" spans="1:9" s="1" customFormat="1" ht="12.75">
      <c r="A348" s="10" t="s">
        <v>51</v>
      </c>
      <c r="B348" s="10" t="s">
        <v>2</v>
      </c>
      <c r="C348" s="20" t="s">
        <v>52</v>
      </c>
      <c r="D348" s="16">
        <f>'2. отрасли_общ'!D348</f>
        <v>23777364.07</v>
      </c>
      <c r="E348" s="12">
        <f>'2. отрасли_общ'!E348</f>
        <v>18.847599042848813</v>
      </c>
      <c r="F348" s="11">
        <f>'3. отрасли_нац вал'!D348</f>
        <v>20189523.240000002</v>
      </c>
      <c r="G348" s="12">
        <f>'3. отрасли_нац вал'!E348</f>
        <v>20.581088735040375</v>
      </c>
      <c r="H348" s="11">
        <f>'4. отрасли_ин вал'!D348</f>
        <v>3587840.8299999996</v>
      </c>
      <c r="I348" s="12">
        <f>'4. отрасли_ин вал'!E348</f>
        <v>9.092893612730306</v>
      </c>
    </row>
    <row r="349" spans="1:9" s="1" customFormat="1" ht="12.75">
      <c r="A349" s="10" t="s">
        <v>53</v>
      </c>
      <c r="B349" s="10" t="s">
        <v>3</v>
      </c>
      <c r="C349" s="20" t="s">
        <v>54</v>
      </c>
      <c r="D349" s="16">
        <f>'2. отрасли_общ'!D349</f>
        <v>0</v>
      </c>
      <c r="E349" s="12">
        <f>'2. отрасли_общ'!E349</f>
        <v>0</v>
      </c>
      <c r="F349" s="11">
        <f>'3. отрасли_нац вал'!D349</f>
        <v>0</v>
      </c>
      <c r="G349" s="12">
        <f>'3. отрасли_нац вал'!E349</f>
        <v>0</v>
      </c>
      <c r="H349" s="11">
        <f>'4. отрасли_ин вал'!D349</f>
        <v>0</v>
      </c>
      <c r="I349" s="12">
        <f>'4. отрасли_ин вал'!E349</f>
        <v>0</v>
      </c>
    </row>
    <row r="350" spans="1:9" s="1" customFormat="1" ht="12.75">
      <c r="A350" s="10" t="s">
        <v>55</v>
      </c>
      <c r="B350" s="10" t="s">
        <v>4</v>
      </c>
      <c r="C350" s="20" t="s">
        <v>56</v>
      </c>
      <c r="D350" s="16">
        <f>'2. отрасли_общ'!D350</f>
        <v>0</v>
      </c>
      <c r="E350" s="12">
        <f>'2. отрасли_общ'!E350</f>
        <v>0</v>
      </c>
      <c r="F350" s="11">
        <f>'3. отрасли_нац вал'!D350</f>
        <v>0</v>
      </c>
      <c r="G350" s="12">
        <f>'3. отрасли_нац вал'!E350</f>
        <v>0</v>
      </c>
      <c r="H350" s="11">
        <f>'4. отрасли_ин вал'!D350</f>
        <v>0</v>
      </c>
      <c r="I350" s="12">
        <f>'4. отрасли_ин вал'!E350</f>
        <v>0</v>
      </c>
    </row>
    <row r="351" spans="1:9" s="1" customFormat="1" ht="12.75">
      <c r="A351" s="10" t="s">
        <v>57</v>
      </c>
      <c r="B351" s="10" t="s">
        <v>5</v>
      </c>
      <c r="C351" s="20" t="s">
        <v>58</v>
      </c>
      <c r="D351" s="16">
        <f>'2. отрасли_общ'!D351</f>
        <v>0</v>
      </c>
      <c r="E351" s="12">
        <f>'2. отрасли_общ'!E351</f>
        <v>0</v>
      </c>
      <c r="F351" s="11">
        <f>'3. отрасли_нац вал'!D351</f>
        <v>0</v>
      </c>
      <c r="G351" s="12">
        <f>'3. отрасли_нац вал'!E351</f>
        <v>0</v>
      </c>
      <c r="H351" s="11">
        <f>'4. отрасли_ин вал'!D351</f>
        <v>0</v>
      </c>
      <c r="I351" s="12">
        <f>'4. отрасли_ин вал'!E351</f>
        <v>0</v>
      </c>
    </row>
    <row r="352" spans="1:9" s="1" customFormat="1" ht="12.75">
      <c r="A352" s="10" t="s">
        <v>59</v>
      </c>
      <c r="B352" s="10" t="s">
        <v>6</v>
      </c>
      <c r="C352" s="20" t="s">
        <v>60</v>
      </c>
      <c r="D352" s="16">
        <f>'2. отрасли_общ'!D352</f>
        <v>0</v>
      </c>
      <c r="E352" s="12">
        <f>'2. отрасли_общ'!E352</f>
        <v>0</v>
      </c>
      <c r="F352" s="11">
        <f>'3. отрасли_нац вал'!D352</f>
        <v>0</v>
      </c>
      <c r="G352" s="12">
        <f>'3. отрасли_нац вал'!E352</f>
        <v>0</v>
      </c>
      <c r="H352" s="11">
        <f>'4. отрасли_ин вал'!D352</f>
        <v>0</v>
      </c>
      <c r="I352" s="12">
        <f>'4. отрасли_ин вал'!E352</f>
        <v>0</v>
      </c>
    </row>
    <row r="353" spans="1:9" s="1" customFormat="1" ht="12.75">
      <c r="A353" s="10" t="s">
        <v>61</v>
      </c>
      <c r="B353" s="10" t="s">
        <v>7</v>
      </c>
      <c r="C353" s="20" t="s">
        <v>62</v>
      </c>
      <c r="D353" s="16">
        <f>'2. отрасли_общ'!D353</f>
        <v>0</v>
      </c>
      <c r="E353" s="12">
        <f>'2. отрасли_общ'!E353</f>
        <v>0</v>
      </c>
      <c r="F353" s="11">
        <f>'3. отрасли_нац вал'!D353</f>
        <v>0</v>
      </c>
      <c r="G353" s="12">
        <f>'3. отрасли_нац вал'!E353</f>
        <v>0</v>
      </c>
      <c r="H353" s="11">
        <f>'4. отрасли_ин вал'!D353</f>
        <v>0</v>
      </c>
      <c r="I353" s="12">
        <f>'4. отрасли_ин вал'!E353</f>
        <v>0</v>
      </c>
    </row>
    <row r="354" spans="1:9" s="1" customFormat="1" ht="12.75">
      <c r="A354" s="10" t="s">
        <v>63</v>
      </c>
      <c r="B354" s="10" t="s">
        <v>8</v>
      </c>
      <c r="C354" s="20" t="s">
        <v>64</v>
      </c>
      <c r="D354" s="16">
        <f>'2. отрасли_общ'!D354</f>
        <v>0</v>
      </c>
      <c r="E354" s="12">
        <f>'2. отрасли_общ'!E354</f>
        <v>0</v>
      </c>
      <c r="F354" s="11">
        <f>'3. отрасли_нац вал'!D354</f>
        <v>0</v>
      </c>
      <c r="G354" s="12">
        <f>'3. отрасли_нац вал'!E354</f>
        <v>0</v>
      </c>
      <c r="H354" s="11">
        <f>'4. отрасли_ин вал'!D354</f>
        <v>0</v>
      </c>
      <c r="I354" s="12">
        <f>'4. отрасли_ин вал'!E354</f>
        <v>0</v>
      </c>
    </row>
    <row r="355" spans="1:9" s="1" customFormat="1" ht="12.75">
      <c r="A355" s="10" t="s">
        <v>65</v>
      </c>
      <c r="B355" s="10" t="s">
        <v>9</v>
      </c>
      <c r="C355" s="20" t="s">
        <v>66</v>
      </c>
      <c r="D355" s="16">
        <f>'2. отрасли_общ'!D355</f>
        <v>0</v>
      </c>
      <c r="E355" s="12">
        <f>'2. отрасли_общ'!E355</f>
        <v>0</v>
      </c>
      <c r="F355" s="11">
        <f>'3. отрасли_нац вал'!D355</f>
        <v>0</v>
      </c>
      <c r="G355" s="12">
        <f>'3. отрасли_нац вал'!E355</f>
        <v>0</v>
      </c>
      <c r="H355" s="11">
        <f>'4. отрасли_ин вал'!D355</f>
        <v>0</v>
      </c>
      <c r="I355" s="12">
        <f>'4. отрасли_ин вал'!E355</f>
        <v>0</v>
      </c>
    </row>
    <row r="356" spans="1:9" s="1" customFormat="1" ht="12.75">
      <c r="A356" s="10" t="s">
        <v>67</v>
      </c>
      <c r="B356" s="10" t="s">
        <v>10</v>
      </c>
      <c r="C356" s="20" t="s">
        <v>68</v>
      </c>
      <c r="D356" s="16">
        <f>'2. отрасли_общ'!D356</f>
        <v>0</v>
      </c>
      <c r="E356" s="12">
        <f>'2. отрасли_общ'!E356</f>
        <v>0</v>
      </c>
      <c r="F356" s="11">
        <f>'3. отрасли_нац вал'!D356</f>
        <v>0</v>
      </c>
      <c r="G356" s="12">
        <f>'3. отрасли_нац вал'!E356</f>
        <v>0</v>
      </c>
      <c r="H356" s="11">
        <f>'4. отрасли_ин вал'!D356</f>
        <v>0</v>
      </c>
      <c r="I356" s="12">
        <f>'4. отрасли_ин вал'!E356</f>
        <v>0</v>
      </c>
    </row>
    <row r="357" spans="1:9" s="1" customFormat="1" ht="12.75">
      <c r="A357" s="10" t="s">
        <v>69</v>
      </c>
      <c r="B357" s="10" t="s">
        <v>11</v>
      </c>
      <c r="C357" s="20" t="s">
        <v>106</v>
      </c>
      <c r="D357" s="16">
        <f>'2. отрасли_общ'!D357</f>
        <v>0</v>
      </c>
      <c r="E357" s="12">
        <f>'2. отрасли_общ'!E357</f>
        <v>0</v>
      </c>
      <c r="F357" s="11">
        <f>'3. отрасли_нац вал'!D357</f>
        <v>0</v>
      </c>
      <c r="G357" s="12">
        <f>'3. отрасли_нац вал'!E357</f>
        <v>0</v>
      </c>
      <c r="H357" s="11">
        <f>'4. отрасли_ин вал'!D357</f>
        <v>0</v>
      </c>
      <c r="I357" s="12">
        <f>'4. отрасли_ин вал'!E357</f>
        <v>0</v>
      </c>
    </row>
    <row r="358" spans="1:9" s="1" customFormat="1" ht="13.5" thickBot="1">
      <c r="A358" s="13" t="s">
        <v>71</v>
      </c>
      <c r="B358" s="13" t="s">
        <v>0</v>
      </c>
      <c r="C358" s="21" t="s">
        <v>72</v>
      </c>
      <c r="D358" s="18">
        <f>'2. отрасли_общ'!D358</f>
        <v>0</v>
      </c>
      <c r="E358" s="15">
        <f>'2. отрасли_общ'!E358</f>
        <v>0</v>
      </c>
      <c r="F358" s="14">
        <f>'3. отрасли_нац вал'!D358</f>
        <v>0</v>
      </c>
      <c r="G358" s="15">
        <f>'3. отрасли_нац вал'!E358</f>
        <v>0</v>
      </c>
      <c r="H358" s="14">
        <f>'4. отрасли_ин вал'!D358</f>
        <v>0</v>
      </c>
      <c r="I358" s="15">
        <f>'4. отрасли_ин вал'!E358</f>
        <v>0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12">
    <mergeCell ref="F5:G5"/>
    <mergeCell ref="F6:G6"/>
    <mergeCell ref="F7:G7"/>
    <mergeCell ref="H5:I5"/>
    <mergeCell ref="H6:I6"/>
    <mergeCell ref="H7:I7"/>
    <mergeCell ref="A5:A10"/>
    <mergeCell ref="C5:C10"/>
    <mergeCell ref="B5:B10"/>
    <mergeCell ref="D5:E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0"/>
  <sheetViews>
    <sheetView zoomScale="75" zoomScaleNormal="75" workbookViewId="0" topLeftCell="A1">
      <pane xSplit="3" ySplit="10" topLeftCell="D324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44" t="s">
        <v>45</v>
      </c>
      <c r="B5" s="44" t="s">
        <v>33</v>
      </c>
      <c r="C5" s="44" t="s">
        <v>46</v>
      </c>
      <c r="D5" s="47" t="s">
        <v>169</v>
      </c>
      <c r="E5" s="48"/>
      <c r="F5" s="53" t="s">
        <v>171</v>
      </c>
      <c r="G5" s="54"/>
      <c r="H5" s="53" t="s">
        <v>174</v>
      </c>
      <c r="I5" s="54"/>
      <c r="J5" s="53" t="s">
        <v>178</v>
      </c>
      <c r="K5" s="54"/>
      <c r="L5" s="53" t="s">
        <v>182</v>
      </c>
      <c r="M5" s="54"/>
      <c r="N5" s="53" t="s">
        <v>185</v>
      </c>
      <c r="O5" s="54"/>
      <c r="P5" s="53" t="s">
        <v>186</v>
      </c>
      <c r="Q5" s="54"/>
      <c r="R5" s="53" t="s">
        <v>189</v>
      </c>
      <c r="S5" s="54"/>
      <c r="T5" s="53" t="s">
        <v>194</v>
      </c>
      <c r="U5" s="54"/>
      <c r="V5" s="53" t="s">
        <v>195</v>
      </c>
      <c r="W5" s="54"/>
      <c r="X5" s="53" t="s">
        <v>198</v>
      </c>
      <c r="Y5" s="54"/>
      <c r="Z5" s="53" t="s">
        <v>202</v>
      </c>
      <c r="AA5" s="54"/>
    </row>
    <row r="6" spans="1:27" ht="24" customHeight="1">
      <c r="A6" s="45"/>
      <c r="B6" s="45"/>
      <c r="C6" s="45"/>
      <c r="D6" s="49" t="s">
        <v>204</v>
      </c>
      <c r="E6" s="50"/>
      <c r="F6" s="57" t="s">
        <v>173</v>
      </c>
      <c r="G6" s="58"/>
      <c r="H6" s="57" t="s">
        <v>176</v>
      </c>
      <c r="I6" s="58"/>
      <c r="J6" s="57" t="s">
        <v>179</v>
      </c>
      <c r="K6" s="58"/>
      <c r="L6" s="57" t="s">
        <v>181</v>
      </c>
      <c r="M6" s="58"/>
      <c r="N6" s="57" t="s">
        <v>184</v>
      </c>
      <c r="O6" s="58"/>
      <c r="P6" s="57" t="s">
        <v>187</v>
      </c>
      <c r="Q6" s="58"/>
      <c r="R6" s="57" t="s">
        <v>191</v>
      </c>
      <c r="S6" s="58"/>
      <c r="T6" s="57" t="s">
        <v>193</v>
      </c>
      <c r="U6" s="58"/>
      <c r="V6" s="57" t="s">
        <v>196</v>
      </c>
      <c r="W6" s="58"/>
      <c r="X6" s="57" t="s">
        <v>200</v>
      </c>
      <c r="Y6" s="58"/>
      <c r="Z6" s="57" t="s">
        <v>203</v>
      </c>
      <c r="AA6" s="58"/>
    </row>
    <row r="7" spans="1:27" ht="24" customHeight="1">
      <c r="A7" s="45"/>
      <c r="B7" s="45"/>
      <c r="C7" s="45"/>
      <c r="D7" s="51" t="s">
        <v>170</v>
      </c>
      <c r="E7" s="52"/>
      <c r="F7" s="55" t="s">
        <v>172</v>
      </c>
      <c r="G7" s="56"/>
      <c r="H7" s="55" t="s">
        <v>175</v>
      </c>
      <c r="I7" s="56"/>
      <c r="J7" s="55" t="s">
        <v>177</v>
      </c>
      <c r="K7" s="56"/>
      <c r="L7" s="55" t="s">
        <v>180</v>
      </c>
      <c r="M7" s="56"/>
      <c r="N7" s="55" t="s">
        <v>183</v>
      </c>
      <c r="O7" s="56"/>
      <c r="P7" s="55" t="s">
        <v>188</v>
      </c>
      <c r="Q7" s="56"/>
      <c r="R7" s="55" t="s">
        <v>190</v>
      </c>
      <c r="S7" s="56"/>
      <c r="T7" s="55" t="s">
        <v>192</v>
      </c>
      <c r="U7" s="56"/>
      <c r="V7" s="55" t="s">
        <v>197</v>
      </c>
      <c r="W7" s="56"/>
      <c r="X7" s="55" t="s">
        <v>199</v>
      </c>
      <c r="Y7" s="56"/>
      <c r="Z7" s="55" t="s">
        <v>201</v>
      </c>
      <c r="AA7" s="56"/>
    </row>
    <row r="8" spans="1:27" ht="38.25">
      <c r="A8" s="45"/>
      <c r="B8" s="45"/>
      <c r="C8" s="45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45"/>
      <c r="B9" s="45"/>
      <c r="C9" s="45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45"/>
      <c r="B10" s="46"/>
      <c r="C10" s="46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860272.7</v>
      </c>
      <c r="G296" s="12">
        <v>11.997320763606071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585793.8</v>
      </c>
      <c r="S296" s="12">
        <v>13.89246483148164</v>
      </c>
      <c r="T296" s="11">
        <v>766557</v>
      </c>
      <c r="U296" s="12">
        <v>13.067993221639094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275272.4</v>
      </c>
      <c r="S297" s="12">
        <v>13.7373523716871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239015.59999999998</v>
      </c>
      <c r="S300" s="12">
        <v>14.117100051210054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679678.7000000001</v>
      </c>
      <c r="G301" s="12">
        <v>9.745506407659985</v>
      </c>
      <c r="H301" s="11">
        <v>2064521.6</v>
      </c>
      <c r="I301" s="12">
        <v>17.971889845085645</v>
      </c>
      <c r="J301" s="11">
        <v>99916.6</v>
      </c>
      <c r="K301" s="12">
        <v>19.22760687413303</v>
      </c>
      <c r="L301" s="11">
        <v>1700.9</v>
      </c>
      <c r="M301" s="12">
        <v>25.98624257745899</v>
      </c>
      <c r="N301" s="11">
        <v>3637919.8000000003</v>
      </c>
      <c r="O301" s="12">
        <v>12.959200549995646</v>
      </c>
      <c r="P301" s="11">
        <v>138505</v>
      </c>
      <c r="Q301" s="12">
        <v>8.162872820475801</v>
      </c>
      <c r="R301" s="11">
        <v>336125.4</v>
      </c>
      <c r="S301" s="12">
        <v>15.035376407534558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</v>
      </c>
      <c r="Z301" s="11">
        <v>819117.8999999999</v>
      </c>
      <c r="AA301" s="12">
        <v>14.460343974902742</v>
      </c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349453.10000000003</v>
      </c>
      <c r="G302" s="12">
        <v>8.92101407313313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</v>
      </c>
      <c r="Z302" s="11">
        <v>376372.3</v>
      </c>
      <c r="AA302" s="12">
        <v>13.819168551989597</v>
      </c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280429.3</v>
      </c>
      <c r="G303" s="12">
        <v>9.874713576648377</v>
      </c>
      <c r="H303" s="11">
        <v>2079397.7</v>
      </c>
      <c r="I303" s="12">
        <v>14.973301848415039</v>
      </c>
      <c r="J303" s="11">
        <v>87924.59999999999</v>
      </c>
      <c r="K303" s="12">
        <v>14.226633388152996</v>
      </c>
      <c r="L303" s="11">
        <v>9350</v>
      </c>
      <c r="M303" s="12">
        <v>17.763048128342273</v>
      </c>
      <c r="N303" s="11">
        <v>2326801.2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265948.8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136443.8</v>
      </c>
      <c r="Q304" s="12">
        <v>7.121396501709861</v>
      </c>
      <c r="R304" s="11">
        <v>470612.89999999997</v>
      </c>
      <c r="S304" s="12">
        <v>15.21627151104445</v>
      </c>
      <c r="T304" s="11">
        <v>668100.7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362304</v>
      </c>
      <c r="G305" s="12">
        <v>9.617294230811689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6.688530509086534</v>
      </c>
      <c r="R305" s="11">
        <v>333222.30000000005</v>
      </c>
      <c r="S305" s="12">
        <v>15.407250502142267</v>
      </c>
      <c r="T305" s="11">
        <v>556971.7</v>
      </c>
      <c r="U305" s="12">
        <v>13.38345538741017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734434.7000000001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8.205629747610882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</v>
      </c>
      <c r="W306" s="12">
        <v>22.44547074116827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4506370.1</v>
      </c>
      <c r="O307" s="12">
        <v>14.866383543597541</v>
      </c>
      <c r="P307" s="11">
        <v>171350</v>
      </c>
      <c r="Q307" s="12">
        <v>8.224018091625313</v>
      </c>
      <c r="R307" s="11">
        <v>644393.2999999999</v>
      </c>
      <c r="S307" s="12">
        <v>12.814359828073945</v>
      </c>
      <c r="T307" s="11">
        <v>652456.6</v>
      </c>
      <c r="U307" s="12">
        <v>13.643629816910435</v>
      </c>
      <c r="V307" s="11">
        <v>2615890.3</v>
      </c>
      <c r="W307" s="12">
        <v>22.514446472009926</v>
      </c>
      <c r="X307" s="11">
        <v>160063.2</v>
      </c>
      <c r="Y307" s="12">
        <v>13.28870011345519</v>
      </c>
      <c r="Z307" s="11">
        <v>641310.4999999999</v>
      </c>
      <c r="AA307" s="12">
        <v>12.915442611652244</v>
      </c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</v>
      </c>
      <c r="R308" s="11">
        <v>382692.9</v>
      </c>
      <c r="S308" s="12">
        <v>14.551739269267868</v>
      </c>
      <c r="T308" s="11">
        <v>617052.8</v>
      </c>
      <c r="U308" s="12">
        <v>12.954692911206314</v>
      </c>
      <c r="V308" s="11">
        <v>2097532.5</v>
      </c>
      <c r="W308" s="12">
        <v>20.70515731651357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733474.6000000001</v>
      </c>
      <c r="G310" s="15">
        <v>10.903925668318976</v>
      </c>
      <c r="H310" s="14">
        <v>1821049.4</v>
      </c>
      <c r="I310" s="15">
        <v>19.27998984102245</v>
      </c>
      <c r="J310" s="14">
        <v>232790.7</v>
      </c>
      <c r="K310" s="15">
        <v>17.339426433272465</v>
      </c>
      <c r="L310" s="14">
        <v>2965.3</v>
      </c>
      <c r="M310" s="15">
        <v>16.091626479614202</v>
      </c>
      <c r="N310" s="14">
        <v>4660268.399999999</v>
      </c>
      <c r="O310" s="15">
        <v>12.569883411650704</v>
      </c>
      <c r="P310" s="14">
        <v>16891</v>
      </c>
      <c r="Q310" s="15">
        <v>9.64483452726304</v>
      </c>
      <c r="R310" s="14">
        <v>332705.10000000003</v>
      </c>
      <c r="S310" s="15">
        <v>13.420115817280818</v>
      </c>
      <c r="T310" s="14">
        <v>643325.3</v>
      </c>
      <c r="U310" s="15">
        <v>14.05085587959932</v>
      </c>
      <c r="V310" s="14">
        <v>2437564.2</v>
      </c>
      <c r="W310" s="15">
        <v>21.177915308651155</v>
      </c>
      <c r="X310" s="14">
        <v>387104.8</v>
      </c>
      <c r="Y310" s="15">
        <v>13.869022683263035</v>
      </c>
      <c r="Z310" s="14">
        <v>934224.0000000002</v>
      </c>
      <c r="AA310" s="15">
        <v>13.114290127421249</v>
      </c>
    </row>
    <row r="311" spans="1:27" s="1" customFormat="1" ht="12.75">
      <c r="A311" s="7" t="s">
        <v>219</v>
      </c>
      <c r="B311" s="7" t="s">
        <v>218</v>
      </c>
      <c r="C311" s="7" t="s">
        <v>217</v>
      </c>
      <c r="D311" s="11">
        <v>7747232.399999999</v>
      </c>
      <c r="E311" s="12">
        <v>14.929532750947283</v>
      </c>
      <c r="F311" s="11">
        <v>240335.7</v>
      </c>
      <c r="G311" s="12">
        <v>12.638573162455687</v>
      </c>
      <c r="H311" s="11">
        <v>1308308.3000000003</v>
      </c>
      <c r="I311" s="12">
        <v>19.77341681391151</v>
      </c>
      <c r="J311" s="11">
        <v>125634.6</v>
      </c>
      <c r="K311" s="12">
        <v>17.934769641484113</v>
      </c>
      <c r="L311" s="11">
        <v>1600</v>
      </c>
      <c r="M311" s="12">
        <v>25.3125</v>
      </c>
      <c r="N311" s="11">
        <v>3402673.5999999996</v>
      </c>
      <c r="O311" s="12">
        <v>10.282130463233374</v>
      </c>
      <c r="P311" s="11">
        <v>3000</v>
      </c>
      <c r="Q311" s="12">
        <v>18.191666666666666</v>
      </c>
      <c r="R311" s="11">
        <v>318898.3</v>
      </c>
      <c r="S311" s="12">
        <v>13.430058416742904</v>
      </c>
      <c r="T311" s="11">
        <v>214382.60000000003</v>
      </c>
      <c r="U311" s="12">
        <v>15.475322708092905</v>
      </c>
      <c r="V311" s="11">
        <v>1676050.2</v>
      </c>
      <c r="W311" s="12">
        <v>20.724262257777237</v>
      </c>
      <c r="X311" s="11">
        <v>113974</v>
      </c>
      <c r="Y311" s="12">
        <v>13.559667196027156</v>
      </c>
      <c r="Z311" s="11">
        <v>342375.1</v>
      </c>
      <c r="AA311" s="12">
        <v>16.179569028238326</v>
      </c>
    </row>
    <row r="312" spans="1:27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305153.60000000003</v>
      </c>
      <c r="G312" s="12">
        <v>11.994187160171139</v>
      </c>
      <c r="H312" s="11">
        <v>1761937.2999999998</v>
      </c>
      <c r="I312" s="12">
        <v>19.63143704546126</v>
      </c>
      <c r="J312" s="11">
        <v>175982.9</v>
      </c>
      <c r="K312" s="12">
        <v>18.968859105060773</v>
      </c>
      <c r="L312" s="11">
        <v>1700</v>
      </c>
      <c r="M312" s="12">
        <v>24.705882352941178</v>
      </c>
      <c r="N312" s="11">
        <v>4527058.4</v>
      </c>
      <c r="O312" s="12">
        <v>12.636845289205882</v>
      </c>
      <c r="P312" s="11">
        <v>38981</v>
      </c>
      <c r="Q312" s="12">
        <v>6.900676226879761</v>
      </c>
      <c r="R312" s="11">
        <v>233727.40000000002</v>
      </c>
      <c r="S312" s="12">
        <v>15.225574729364212</v>
      </c>
      <c r="T312" s="11">
        <v>359318.6</v>
      </c>
      <c r="U312" s="12">
        <v>16.047931367872412</v>
      </c>
      <c r="V312" s="11">
        <v>2110548.0999999996</v>
      </c>
      <c r="W312" s="12">
        <v>20.418748092024074</v>
      </c>
      <c r="X312" s="11">
        <v>354554.5</v>
      </c>
      <c r="Y312" s="12">
        <v>11.763649455866434</v>
      </c>
      <c r="Z312" s="11">
        <v>481481.89999999997</v>
      </c>
      <c r="AA312" s="12">
        <v>15.097134453029273</v>
      </c>
    </row>
    <row r="313" spans="1:27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288327.9</v>
      </c>
      <c r="G313" s="12">
        <v>13.584601368788807</v>
      </c>
      <c r="H313" s="11">
        <v>3712157.6</v>
      </c>
      <c r="I313" s="12">
        <v>15.961081521161717</v>
      </c>
      <c r="J313" s="11">
        <v>229039.99999999997</v>
      </c>
      <c r="K313" s="12">
        <v>17.367340023576666</v>
      </c>
      <c r="L313" s="11">
        <v>1500</v>
      </c>
      <c r="M313" s="12">
        <v>26</v>
      </c>
      <c r="N313" s="11">
        <v>5012644.8</v>
      </c>
      <c r="O313" s="12">
        <v>9.828410907750737</v>
      </c>
      <c r="P313" s="11">
        <v>103602</v>
      </c>
      <c r="Q313" s="12">
        <v>6.214067295998147</v>
      </c>
      <c r="R313" s="11">
        <v>387058.39999999997</v>
      </c>
      <c r="S313" s="12">
        <v>15.851005987726934</v>
      </c>
      <c r="T313" s="11">
        <v>559629.7</v>
      </c>
      <c r="U313" s="12">
        <v>15.857462573912722</v>
      </c>
      <c r="V313" s="11">
        <v>2755913.1999999997</v>
      </c>
      <c r="W313" s="12">
        <v>21.06651182591673</v>
      </c>
      <c r="X313" s="11">
        <v>364133.89999999997</v>
      </c>
      <c r="Y313" s="12">
        <v>11.77864403451589</v>
      </c>
      <c r="Z313" s="11">
        <v>1019673.6000000001</v>
      </c>
      <c r="AA313" s="12">
        <v>12.773208534574207</v>
      </c>
    </row>
    <row r="314" spans="1:27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527131.5</v>
      </c>
      <c r="G314" s="12">
        <v>11.507899698652054</v>
      </c>
      <c r="H314" s="11">
        <v>3787723.2</v>
      </c>
      <c r="I314" s="12">
        <v>15.603511595831517</v>
      </c>
      <c r="J314" s="11">
        <v>214384.3</v>
      </c>
      <c r="K314" s="12">
        <v>17.446167830386816</v>
      </c>
      <c r="L314" s="11">
        <v>1635</v>
      </c>
      <c r="M314" s="12">
        <v>25.412844036697248</v>
      </c>
      <c r="N314" s="11">
        <v>4544104.399999999</v>
      </c>
      <c r="O314" s="12">
        <v>9.263582470288323</v>
      </c>
      <c r="P314" s="11">
        <v>160784</v>
      </c>
      <c r="Q314" s="12">
        <v>6.824323626729027</v>
      </c>
      <c r="R314" s="11">
        <v>751078.6000000001</v>
      </c>
      <c r="S314" s="12">
        <v>13.458397279592312</v>
      </c>
      <c r="T314" s="11">
        <v>581091.4</v>
      </c>
      <c r="U314" s="12">
        <v>14.44546715886692</v>
      </c>
      <c r="V314" s="11">
        <v>2823313.3000000003</v>
      </c>
      <c r="W314" s="12">
        <v>21.707346974209337</v>
      </c>
      <c r="X314" s="11">
        <v>286964.10000000003</v>
      </c>
      <c r="Y314" s="12">
        <v>12.410578629870422</v>
      </c>
      <c r="Z314" s="11">
        <v>494993.49999999994</v>
      </c>
      <c r="AA314" s="12">
        <v>17.845130253225538</v>
      </c>
    </row>
    <row r="315" spans="1:27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342988</v>
      </c>
      <c r="G315" s="12">
        <v>12.238008210199773</v>
      </c>
      <c r="H315" s="11">
        <v>2324642.1999999997</v>
      </c>
      <c r="I315" s="12">
        <v>17.41708508991189</v>
      </c>
      <c r="J315" s="11">
        <v>138513.4</v>
      </c>
      <c r="K315" s="12">
        <v>19.26808464740594</v>
      </c>
      <c r="L315" s="11">
        <v>208</v>
      </c>
      <c r="M315" s="12">
        <v>13.798076923076923</v>
      </c>
      <c r="N315" s="11">
        <v>5732129.000000001</v>
      </c>
      <c r="O315" s="12">
        <v>8.573274582969086</v>
      </c>
      <c r="P315" s="11">
        <v>70943</v>
      </c>
      <c r="Q315" s="12">
        <v>6.049405861043373</v>
      </c>
      <c r="R315" s="11">
        <v>567434.1</v>
      </c>
      <c r="S315" s="12">
        <v>14.221136447386572</v>
      </c>
      <c r="T315" s="11">
        <v>608677.4</v>
      </c>
      <c r="U315" s="12">
        <v>14.47212963221569</v>
      </c>
      <c r="V315" s="11">
        <v>2786482.0999999996</v>
      </c>
      <c r="W315" s="12">
        <v>21.321154445241177</v>
      </c>
      <c r="X315" s="11">
        <v>399693.3</v>
      </c>
      <c r="Y315" s="12">
        <v>12.622578604645108</v>
      </c>
      <c r="Z315" s="11">
        <v>479982.70000000007</v>
      </c>
      <c r="AA315" s="12">
        <v>16.245437579312743</v>
      </c>
    </row>
    <row r="316" spans="1:27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722963.0000000001</v>
      </c>
      <c r="G316" s="12">
        <v>11.005408625337676</v>
      </c>
      <c r="H316" s="11">
        <v>2031410.0000000002</v>
      </c>
      <c r="I316" s="12">
        <v>18.9508628159751</v>
      </c>
      <c r="J316" s="11">
        <v>197705.4</v>
      </c>
      <c r="K316" s="12">
        <v>17.794023466228044</v>
      </c>
      <c r="L316" s="11">
        <v>50</v>
      </c>
      <c r="M316" s="12">
        <v>28</v>
      </c>
      <c r="N316" s="11">
        <v>5212449.999999999</v>
      </c>
      <c r="O316" s="12">
        <v>9.007701493923202</v>
      </c>
      <c r="P316" s="11">
        <v>165621.30000000002</v>
      </c>
      <c r="Q316" s="12">
        <v>6.4494871734493096</v>
      </c>
      <c r="R316" s="11">
        <v>362511.50000000006</v>
      </c>
      <c r="S316" s="12">
        <v>20.325163656877073</v>
      </c>
      <c r="T316" s="11">
        <v>685780.9</v>
      </c>
      <c r="U316" s="12">
        <v>14.680949991462292</v>
      </c>
      <c r="V316" s="11">
        <v>3061920.3000000003</v>
      </c>
      <c r="W316" s="12">
        <v>22.13029436690432</v>
      </c>
      <c r="X316" s="11">
        <v>353692</v>
      </c>
      <c r="Y316" s="12">
        <v>14.666630839826743</v>
      </c>
      <c r="Z316" s="11">
        <v>768517.9</v>
      </c>
      <c r="AA316" s="12">
        <v>15.66835454320583</v>
      </c>
    </row>
    <row r="317" spans="1:27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513185.6</v>
      </c>
      <c r="G317" s="12">
        <v>11.032503986861679</v>
      </c>
      <c r="H317" s="11">
        <v>1674057.7</v>
      </c>
      <c r="I317" s="12">
        <v>19.658034755910744</v>
      </c>
      <c r="J317" s="11">
        <v>235579.5</v>
      </c>
      <c r="K317" s="12">
        <v>15.632763835562944</v>
      </c>
      <c r="L317" s="11">
        <v>1050</v>
      </c>
      <c r="M317" s="12">
        <v>21</v>
      </c>
      <c r="N317" s="11">
        <v>4697019.9</v>
      </c>
      <c r="O317" s="12">
        <v>9.579930683069907</v>
      </c>
      <c r="P317" s="11">
        <v>160845.9</v>
      </c>
      <c r="Q317" s="12">
        <v>9.786048634127443</v>
      </c>
      <c r="R317" s="11">
        <v>321765.8</v>
      </c>
      <c r="S317" s="12">
        <v>20.318421215057658</v>
      </c>
      <c r="T317" s="11">
        <v>538407.9</v>
      </c>
      <c r="U317" s="12">
        <v>15.408992550072162</v>
      </c>
      <c r="V317" s="11">
        <v>3358246</v>
      </c>
      <c r="W317" s="12">
        <v>22.127949480472843</v>
      </c>
      <c r="X317" s="11">
        <v>307395.4</v>
      </c>
      <c r="Y317" s="12">
        <v>11.669953675298988</v>
      </c>
      <c r="Z317" s="11">
        <v>575390.9</v>
      </c>
      <c r="AA317" s="12">
        <v>15.768505148413002</v>
      </c>
    </row>
    <row r="318" spans="1:27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524736.6</v>
      </c>
      <c r="G318" s="12">
        <v>10.792823220259471</v>
      </c>
      <c r="H318" s="11">
        <v>1722800.5000000002</v>
      </c>
      <c r="I318" s="12">
        <v>19.78318689482619</v>
      </c>
      <c r="J318" s="11">
        <v>159482.59999999998</v>
      </c>
      <c r="K318" s="12">
        <v>20.880899885003128</v>
      </c>
      <c r="L318" s="11"/>
      <c r="M318" s="12"/>
      <c r="N318" s="11">
        <v>4111941.3999999994</v>
      </c>
      <c r="O318" s="12">
        <v>9.743126869220463</v>
      </c>
      <c r="P318" s="11">
        <v>172078</v>
      </c>
      <c r="Q318" s="12">
        <v>7.378589941770592</v>
      </c>
      <c r="R318" s="11">
        <v>502840</v>
      </c>
      <c r="S318" s="12">
        <v>17.06049696722615</v>
      </c>
      <c r="T318" s="11">
        <v>658900.1000000001</v>
      </c>
      <c r="U318" s="12">
        <v>14.338874601779514</v>
      </c>
      <c r="V318" s="11">
        <v>3491211.4</v>
      </c>
      <c r="W318" s="12">
        <v>21.851589524484265</v>
      </c>
      <c r="X318" s="11">
        <v>78772.40000000001</v>
      </c>
      <c r="Y318" s="12">
        <v>15.698744738004693</v>
      </c>
      <c r="Z318" s="11">
        <v>622290.6</v>
      </c>
      <c r="AA318" s="12">
        <v>14.203801529381934</v>
      </c>
    </row>
    <row r="319" spans="1:27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754583.4</v>
      </c>
      <c r="G319" s="12">
        <v>9.222166579598754</v>
      </c>
      <c r="H319" s="11">
        <v>1846868.8</v>
      </c>
      <c r="I319" s="12">
        <v>20.751572338002553</v>
      </c>
      <c r="J319" s="11">
        <v>147690</v>
      </c>
      <c r="K319" s="12">
        <v>19.340219588326896</v>
      </c>
      <c r="L319" s="11">
        <v>61.6</v>
      </c>
      <c r="M319" s="12">
        <v>0</v>
      </c>
      <c r="N319" s="11">
        <v>4887498.2</v>
      </c>
      <c r="O319" s="12">
        <v>10.511021281808341</v>
      </c>
      <c r="P319" s="11">
        <v>136327</v>
      </c>
      <c r="Q319" s="12">
        <v>8.659986429687443</v>
      </c>
      <c r="R319" s="11">
        <v>387330.6</v>
      </c>
      <c r="S319" s="12">
        <v>17.080464497253764</v>
      </c>
      <c r="T319" s="11">
        <v>633890.2000000001</v>
      </c>
      <c r="U319" s="12">
        <v>15.332515615480396</v>
      </c>
      <c r="V319" s="11">
        <v>4108381.6</v>
      </c>
      <c r="W319" s="12">
        <v>21.226567731682955</v>
      </c>
      <c r="X319" s="11">
        <v>235851.6</v>
      </c>
      <c r="Y319" s="12">
        <v>11.831941118906961</v>
      </c>
      <c r="Z319" s="11">
        <v>569299.8</v>
      </c>
      <c r="AA319" s="12">
        <v>13.091914091661364</v>
      </c>
    </row>
    <row r="320" spans="1:27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458563.3</v>
      </c>
      <c r="G320" s="12">
        <v>11.320112616949514</v>
      </c>
      <c r="H320" s="11">
        <v>1752469.0999999999</v>
      </c>
      <c r="I320" s="12">
        <v>20.001569549500196</v>
      </c>
      <c r="J320" s="11">
        <v>189620.5</v>
      </c>
      <c r="K320" s="12">
        <v>19.463385931373434</v>
      </c>
      <c r="L320" s="11">
        <v>245440</v>
      </c>
      <c r="M320" s="12">
        <v>13.033572359843546</v>
      </c>
      <c r="N320" s="11">
        <v>3783341.6</v>
      </c>
      <c r="O320" s="12">
        <v>12.511684572442517</v>
      </c>
      <c r="P320" s="11">
        <v>83221.2</v>
      </c>
      <c r="Q320" s="12">
        <v>9.698391755946806</v>
      </c>
      <c r="R320" s="11">
        <v>384638.7</v>
      </c>
      <c r="S320" s="12">
        <v>15.192176029089097</v>
      </c>
      <c r="T320" s="11">
        <v>1259808.9</v>
      </c>
      <c r="U320" s="12">
        <v>9.14140500515595</v>
      </c>
      <c r="V320" s="11">
        <v>3851097.0999999996</v>
      </c>
      <c r="W320" s="12">
        <v>20.8483319919407</v>
      </c>
      <c r="X320" s="11">
        <v>369578.3</v>
      </c>
      <c r="Y320" s="12">
        <v>13.441061940054349</v>
      </c>
      <c r="Z320" s="11">
        <v>431864.5</v>
      </c>
      <c r="AA320" s="12">
        <v>15.799483784844554</v>
      </c>
    </row>
    <row r="321" spans="1:27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939712.4999999999</v>
      </c>
      <c r="G321" s="12">
        <v>10.3151706963566</v>
      </c>
      <c r="H321" s="11">
        <v>1697587</v>
      </c>
      <c r="I321" s="12">
        <v>19.811123056432464</v>
      </c>
      <c r="J321" s="11">
        <v>191430.5</v>
      </c>
      <c r="K321" s="12">
        <v>17.24021368068307</v>
      </c>
      <c r="L321" s="11"/>
      <c r="M321" s="12"/>
      <c r="N321" s="11">
        <v>5295601.899999999</v>
      </c>
      <c r="O321" s="12">
        <v>9.52613870087176</v>
      </c>
      <c r="P321" s="11">
        <v>53345</v>
      </c>
      <c r="Q321" s="12">
        <v>6.772687224669605</v>
      </c>
      <c r="R321" s="11">
        <v>191440.1</v>
      </c>
      <c r="S321" s="12">
        <v>18.09554149835903</v>
      </c>
      <c r="T321" s="11">
        <v>796126.5</v>
      </c>
      <c r="U321" s="12">
        <v>11.935984273855974</v>
      </c>
      <c r="V321" s="11">
        <v>3722051.8</v>
      </c>
      <c r="W321" s="12">
        <v>20.98030803010318</v>
      </c>
      <c r="X321" s="11">
        <v>305354.60000000003</v>
      </c>
      <c r="Y321" s="12">
        <v>12.616935114126301</v>
      </c>
      <c r="Z321" s="11">
        <v>700772.6</v>
      </c>
      <c r="AA321" s="12">
        <v>13.923355359498919</v>
      </c>
    </row>
    <row r="322" spans="1:27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670809.9</v>
      </c>
      <c r="G322" s="15">
        <v>11.396227162121484</v>
      </c>
      <c r="H322" s="14">
        <v>2134726.6</v>
      </c>
      <c r="I322" s="15">
        <v>18.76862409078522</v>
      </c>
      <c r="J322" s="14">
        <v>280481.9</v>
      </c>
      <c r="K322" s="15">
        <v>15.768431642113088</v>
      </c>
      <c r="L322" s="14">
        <v>8475.9</v>
      </c>
      <c r="M322" s="15">
        <v>9</v>
      </c>
      <c r="N322" s="14">
        <v>7647085.8</v>
      </c>
      <c r="O322" s="15">
        <v>9.834563476193768</v>
      </c>
      <c r="P322" s="14">
        <v>50420</v>
      </c>
      <c r="Q322" s="15">
        <v>7.42169773899246</v>
      </c>
      <c r="R322" s="14">
        <v>717911.9</v>
      </c>
      <c r="S322" s="15">
        <v>14.402676561009796</v>
      </c>
      <c r="T322" s="14">
        <v>1074278.3</v>
      </c>
      <c r="U322" s="15">
        <v>11.815823662267038</v>
      </c>
      <c r="V322" s="14">
        <v>5861802.199999999</v>
      </c>
      <c r="W322" s="15">
        <v>14.26513962361269</v>
      </c>
      <c r="X322" s="14">
        <v>247335.5</v>
      </c>
      <c r="Y322" s="15">
        <v>10.384495990264247</v>
      </c>
      <c r="Z322" s="14">
        <v>912563.3</v>
      </c>
      <c r="AA322" s="15">
        <v>15.583622203522765</v>
      </c>
    </row>
    <row r="323" spans="1:27" s="1" customFormat="1" ht="12.75">
      <c r="A323" s="7" t="s">
        <v>220</v>
      </c>
      <c r="B323" s="7" t="s">
        <v>221</v>
      </c>
      <c r="C323" s="7" t="s">
        <v>222</v>
      </c>
      <c r="D323" s="11">
        <v>8727501.4</v>
      </c>
      <c r="E323" s="12">
        <v>16.39338798547773</v>
      </c>
      <c r="F323" s="11">
        <v>326147.3</v>
      </c>
      <c r="G323" s="12">
        <v>11.001071095790154</v>
      </c>
      <c r="H323" s="11">
        <v>1185134.4</v>
      </c>
      <c r="I323" s="12">
        <v>20.041481471637344</v>
      </c>
      <c r="J323" s="11">
        <v>114060.09999999999</v>
      </c>
      <c r="K323" s="12">
        <v>19.637261601559178</v>
      </c>
      <c r="L323" s="11"/>
      <c r="M323" s="12"/>
      <c r="N323" s="11">
        <v>3163049.1</v>
      </c>
      <c r="O323" s="12">
        <v>13.046122258108474</v>
      </c>
      <c r="P323" s="11">
        <v>8145</v>
      </c>
      <c r="Q323" s="12">
        <v>22.03917127071824</v>
      </c>
      <c r="R323" s="11">
        <v>154071.9</v>
      </c>
      <c r="S323" s="12">
        <v>17.36704415276246</v>
      </c>
      <c r="T323" s="11">
        <v>383523.89999999997</v>
      </c>
      <c r="U323" s="12">
        <v>11.68768555492891</v>
      </c>
      <c r="V323" s="11">
        <v>2825499.8</v>
      </c>
      <c r="W323" s="12">
        <v>20.165937012630472</v>
      </c>
      <c r="X323" s="11">
        <v>208211.3</v>
      </c>
      <c r="Y323" s="12">
        <v>11.143120334967405</v>
      </c>
      <c r="Z323" s="11">
        <v>359658.6</v>
      </c>
      <c r="AA323" s="12">
        <v>15.546356177775255</v>
      </c>
    </row>
    <row r="324" spans="1:27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315020.30000000005</v>
      </c>
      <c r="G324" s="12">
        <v>10.951617848119612</v>
      </c>
      <c r="H324" s="11">
        <v>2054842.5</v>
      </c>
      <c r="I324" s="12">
        <v>18.188078448348236</v>
      </c>
      <c r="J324" s="11">
        <v>307981.1</v>
      </c>
      <c r="K324" s="12">
        <v>17.26566345142609</v>
      </c>
      <c r="L324" s="11">
        <v>16483.6</v>
      </c>
      <c r="M324" s="12">
        <v>0</v>
      </c>
      <c r="N324" s="11">
        <v>4671928.2</v>
      </c>
      <c r="O324" s="12">
        <v>13.60989072156545</v>
      </c>
      <c r="P324" s="11">
        <v>4583</v>
      </c>
      <c r="Q324" s="12">
        <v>24.823661357189586</v>
      </c>
      <c r="R324" s="11">
        <v>418962.30000000005</v>
      </c>
      <c r="S324" s="12">
        <v>12.546816400902898</v>
      </c>
      <c r="T324" s="11">
        <v>624911.1000000001</v>
      </c>
      <c r="U324" s="12">
        <v>11.638629699488463</v>
      </c>
      <c r="V324" s="11">
        <v>3878762.1000000006</v>
      </c>
      <c r="W324" s="12">
        <v>18.973140903640363</v>
      </c>
      <c r="X324" s="11">
        <v>247634.8</v>
      </c>
      <c r="Y324" s="12">
        <v>11.380227528602616</v>
      </c>
      <c r="Z324" s="11">
        <v>626988.5</v>
      </c>
      <c r="AA324" s="12">
        <v>16.739864879499383</v>
      </c>
    </row>
    <row r="325" spans="1:27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544326.3</v>
      </c>
      <c r="G325" s="12">
        <v>13.051453523373768</v>
      </c>
      <c r="H325" s="11">
        <v>4250190.5</v>
      </c>
      <c r="I325" s="12">
        <v>14.599422556000725</v>
      </c>
      <c r="J325" s="11">
        <v>334499.6</v>
      </c>
      <c r="K325" s="12">
        <v>17.868254826014727</v>
      </c>
      <c r="L325" s="11">
        <v>1500</v>
      </c>
      <c r="M325" s="12">
        <v>17</v>
      </c>
      <c r="N325" s="11">
        <v>4666721.699999999</v>
      </c>
      <c r="O325" s="12">
        <v>16.185859608255615</v>
      </c>
      <c r="P325" s="11">
        <v>77287.70000000001</v>
      </c>
      <c r="Q325" s="12">
        <v>8.81521509890966</v>
      </c>
      <c r="R325" s="11">
        <v>602053.5</v>
      </c>
      <c r="S325" s="12">
        <v>11.911337146947906</v>
      </c>
      <c r="T325" s="11">
        <v>930902</v>
      </c>
      <c r="U325" s="12">
        <v>8.131016637626729</v>
      </c>
      <c r="V325" s="11">
        <v>3953994.1999999997</v>
      </c>
      <c r="W325" s="12">
        <v>20.76853934661816</v>
      </c>
      <c r="X325" s="11">
        <v>300247.60000000003</v>
      </c>
      <c r="Y325" s="12">
        <v>14.204148456140858</v>
      </c>
      <c r="Z325" s="11">
        <v>422597.1</v>
      </c>
      <c r="AA325" s="12">
        <v>18.751731154804414</v>
      </c>
    </row>
    <row r="326" spans="1:27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730703.8</v>
      </c>
      <c r="G326" s="12">
        <v>13.850934329888526</v>
      </c>
      <c r="H326" s="11">
        <v>3587238.98</v>
      </c>
      <c r="I326" s="12">
        <v>17.60078058869664</v>
      </c>
      <c r="J326" s="11">
        <v>263072.6</v>
      </c>
      <c r="K326" s="12">
        <v>19.062701664483484</v>
      </c>
      <c r="L326" s="11">
        <v>1025</v>
      </c>
      <c r="M326" s="12">
        <v>0.7560975609756098</v>
      </c>
      <c r="N326" s="11">
        <v>5472257.530000001</v>
      </c>
      <c r="O326" s="12">
        <v>15.431720890262996</v>
      </c>
      <c r="P326" s="11">
        <v>168893.4</v>
      </c>
      <c r="Q326" s="12">
        <v>6.879559710444574</v>
      </c>
      <c r="R326" s="11">
        <v>479193.32</v>
      </c>
      <c r="S326" s="12">
        <v>17.472203842490966</v>
      </c>
      <c r="T326" s="11">
        <v>1140808.64</v>
      </c>
      <c r="U326" s="12">
        <v>10.627208667353713</v>
      </c>
      <c r="V326" s="11">
        <v>4117239.9200000004</v>
      </c>
      <c r="W326" s="12">
        <v>22.334682396793628</v>
      </c>
      <c r="X326" s="11">
        <v>226786.09999999998</v>
      </c>
      <c r="Y326" s="12">
        <v>17.56838885628354</v>
      </c>
      <c r="Z326" s="11">
        <v>697030.83</v>
      </c>
      <c r="AA326" s="12">
        <v>19.023687774900836</v>
      </c>
    </row>
    <row r="327" spans="1:27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673455.68</v>
      </c>
      <c r="G327" s="12">
        <v>10.630410139238855</v>
      </c>
      <c r="H327" s="11">
        <v>2512213.89</v>
      </c>
      <c r="I327" s="12">
        <v>17.407783462338877</v>
      </c>
      <c r="J327" s="11">
        <v>199249.32</v>
      </c>
      <c r="K327" s="12">
        <v>19.665776388095065</v>
      </c>
      <c r="L327" s="11"/>
      <c r="M327" s="12"/>
      <c r="N327" s="11">
        <v>4554547.01</v>
      </c>
      <c r="O327" s="12">
        <v>14.22218671193384</v>
      </c>
      <c r="P327" s="11">
        <v>103735</v>
      </c>
      <c r="Q327" s="12">
        <v>9.12966597580373</v>
      </c>
      <c r="R327" s="11">
        <v>435465.59</v>
      </c>
      <c r="S327" s="12">
        <v>17.24071401416586</v>
      </c>
      <c r="T327" s="11">
        <v>539216.29</v>
      </c>
      <c r="U327" s="12">
        <v>13.42001378760273</v>
      </c>
      <c r="V327" s="11">
        <v>3789203.85</v>
      </c>
      <c r="W327" s="12">
        <v>21.966035652608127</v>
      </c>
      <c r="X327" s="11">
        <v>204928.22</v>
      </c>
      <c r="Y327" s="12">
        <v>12.961013885740098</v>
      </c>
      <c r="Z327" s="11">
        <v>550327.07</v>
      </c>
      <c r="AA327" s="12">
        <v>14.408337910762768</v>
      </c>
    </row>
    <row r="328" spans="1:27" s="1" customFormat="1" ht="12.75">
      <c r="A328" s="10" t="s">
        <v>59</v>
      </c>
      <c r="B328" s="10" t="s">
        <v>6</v>
      </c>
      <c r="C328" s="10" t="s">
        <v>60</v>
      </c>
      <c r="D328" s="11">
        <v>17830749.08</v>
      </c>
      <c r="E328" s="12">
        <v>17.2482543071208</v>
      </c>
      <c r="F328" s="11">
        <v>1238311.67</v>
      </c>
      <c r="G328" s="12">
        <v>10.611197498445598</v>
      </c>
      <c r="H328" s="11">
        <v>2538692.13</v>
      </c>
      <c r="I328" s="12">
        <v>18.4512660121966</v>
      </c>
      <c r="J328" s="11">
        <v>315490.2</v>
      </c>
      <c r="K328" s="12">
        <v>18.876146818506598</v>
      </c>
      <c r="L328" s="11"/>
      <c r="M328" s="12"/>
      <c r="N328" s="11">
        <v>5911288.73</v>
      </c>
      <c r="O328" s="12">
        <v>16.2534787056324</v>
      </c>
      <c r="P328" s="11">
        <v>92824</v>
      </c>
      <c r="Q328" s="12">
        <v>7.429340472291649</v>
      </c>
      <c r="R328" s="11">
        <v>573630.52</v>
      </c>
      <c r="S328" s="12">
        <v>15.2246703158333</v>
      </c>
      <c r="T328" s="11">
        <v>1240523.61</v>
      </c>
      <c r="U328" s="12">
        <v>10.6420374070913</v>
      </c>
      <c r="V328" s="11">
        <v>5071794.31</v>
      </c>
      <c r="W328" s="12">
        <v>21.7217467390944</v>
      </c>
      <c r="X328" s="11">
        <v>386454.77</v>
      </c>
      <c r="Y328" s="12">
        <v>11.781764732778399</v>
      </c>
      <c r="Z328" s="11">
        <v>461739.14</v>
      </c>
      <c r="AA328" s="12">
        <v>17.7307695249746</v>
      </c>
    </row>
    <row r="329" spans="1:27" s="1" customFormat="1" ht="12.75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585320.7</v>
      </c>
      <c r="G329" s="12">
        <v>9.509865267023699</v>
      </c>
      <c r="H329" s="11">
        <v>1872956.75</v>
      </c>
      <c r="I329" s="12">
        <v>19.20563384301319</v>
      </c>
      <c r="J329" s="11">
        <v>244331.40000000002</v>
      </c>
      <c r="K329" s="12">
        <v>16.278461556721734</v>
      </c>
      <c r="L329" s="11">
        <v>35</v>
      </c>
      <c r="M329" s="12">
        <v>0</v>
      </c>
      <c r="N329" s="11">
        <v>5980399.250000001</v>
      </c>
      <c r="O329" s="12">
        <v>16.11635736926761</v>
      </c>
      <c r="P329" s="11">
        <v>68420.7</v>
      </c>
      <c r="Q329" s="12">
        <v>9.674825454869653</v>
      </c>
      <c r="R329" s="11">
        <v>257384.49</v>
      </c>
      <c r="S329" s="12">
        <v>21.162820834308995</v>
      </c>
      <c r="T329" s="11">
        <v>700869.04</v>
      </c>
      <c r="U329" s="12">
        <v>12.999311306146438</v>
      </c>
      <c r="V329" s="11">
        <v>4887591.130000002</v>
      </c>
      <c r="W329" s="12">
        <v>20.785130732856516</v>
      </c>
      <c r="X329" s="11">
        <v>276265.9</v>
      </c>
      <c r="Y329" s="12">
        <v>16.54258156001154</v>
      </c>
      <c r="Z329" s="11">
        <v>634084.04</v>
      </c>
      <c r="AA329" s="12">
        <v>14.702618252306126</v>
      </c>
    </row>
    <row r="330" spans="1:27" s="1" customFormat="1" ht="12.75">
      <c r="A330" s="10" t="s">
        <v>63</v>
      </c>
      <c r="B330" s="10" t="s">
        <v>8</v>
      </c>
      <c r="C330" s="10" t="s">
        <v>64</v>
      </c>
      <c r="D330" s="11">
        <v>16183421.31</v>
      </c>
      <c r="E330" s="12">
        <v>18.564588055700817</v>
      </c>
      <c r="F330" s="11">
        <v>618208.6099999999</v>
      </c>
      <c r="G330" s="12">
        <v>8.987496508177076</v>
      </c>
      <c r="H330" s="11">
        <v>2155555.88</v>
      </c>
      <c r="I330" s="12">
        <v>20.626050132460488</v>
      </c>
      <c r="J330" s="11">
        <v>324911</v>
      </c>
      <c r="K330" s="12">
        <v>18.854843738746915</v>
      </c>
      <c r="L330" s="11">
        <v>100</v>
      </c>
      <c r="M330" s="12">
        <v>29.9</v>
      </c>
      <c r="N330" s="11">
        <v>5762965.640000001</v>
      </c>
      <c r="O330" s="12">
        <v>16.652666370591096</v>
      </c>
      <c r="P330" s="11">
        <v>94760.9</v>
      </c>
      <c r="Q330" s="12">
        <v>12.392561700026071</v>
      </c>
      <c r="R330" s="11">
        <v>366013.03</v>
      </c>
      <c r="S330" s="12">
        <v>18.20538513096104</v>
      </c>
      <c r="T330" s="11">
        <v>636635.4600000001</v>
      </c>
      <c r="U330" s="12">
        <v>13.022230088942885</v>
      </c>
      <c r="V330" s="11">
        <v>5617023.94</v>
      </c>
      <c r="W330" s="12">
        <v>21.634126202958615</v>
      </c>
      <c r="X330" s="11">
        <v>92469.20000000001</v>
      </c>
      <c r="Y330" s="12">
        <v>14.157650266250803</v>
      </c>
      <c r="Z330" s="11">
        <v>514777.6500000001</v>
      </c>
      <c r="AA330" s="12">
        <v>18.196623392643414</v>
      </c>
    </row>
    <row r="331" spans="1:27" s="1" customFormat="1" ht="12.75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17.2511028011165</v>
      </c>
      <c r="F331" s="11">
        <v>409173.1</v>
      </c>
      <c r="G331" s="12">
        <v>15.180760025524641</v>
      </c>
      <c r="H331" s="11">
        <v>2713838.4299999997</v>
      </c>
      <c r="I331" s="12">
        <v>18.126389710495783</v>
      </c>
      <c r="J331" s="11">
        <v>251701.21999999997</v>
      </c>
      <c r="K331" s="12">
        <v>19.577075383265928</v>
      </c>
      <c r="L331" s="11">
        <v>325932.2</v>
      </c>
      <c r="M331" s="12">
        <v>18.06630574702346</v>
      </c>
      <c r="N331" s="11">
        <v>5774623.27</v>
      </c>
      <c r="O331" s="12">
        <v>16.444800646986618</v>
      </c>
      <c r="P331" s="11">
        <v>95121.6</v>
      </c>
      <c r="Q331" s="12">
        <v>10.233986287026287</v>
      </c>
      <c r="R331" s="11">
        <v>856469.2</v>
      </c>
      <c r="S331" s="12">
        <v>12.712462994582872</v>
      </c>
      <c r="T331" s="11">
        <v>1056230.8699999999</v>
      </c>
      <c r="U331" s="12">
        <v>11.865341030318497</v>
      </c>
      <c r="V331" s="11">
        <v>4998082.8</v>
      </c>
      <c r="W331" s="12">
        <v>20.061166317292702</v>
      </c>
      <c r="X331" s="11">
        <v>330804.4</v>
      </c>
      <c r="Y331" s="12">
        <v>11.935744170875605</v>
      </c>
      <c r="Z331" s="11">
        <v>456471.06000000006</v>
      </c>
      <c r="AA331" s="12">
        <v>17.762389903973318</v>
      </c>
    </row>
    <row r="332" spans="1:27" s="1" customFormat="1" ht="12.75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378281.9</v>
      </c>
      <c r="G332" s="12">
        <v>12.065589032940782</v>
      </c>
      <c r="H332" s="11">
        <v>2163363.58</v>
      </c>
      <c r="I332" s="12">
        <v>21.03535889431955</v>
      </c>
      <c r="J332" s="11">
        <v>269941.22</v>
      </c>
      <c r="K332" s="12">
        <v>18.94834700976754</v>
      </c>
      <c r="L332" s="11">
        <v>12782.2</v>
      </c>
      <c r="M332" s="12">
        <v>8.897904899000173</v>
      </c>
      <c r="N332" s="11">
        <v>6309665.209999999</v>
      </c>
      <c r="O332" s="12">
        <v>14.823831476599064</v>
      </c>
      <c r="P332" s="11">
        <v>72188</v>
      </c>
      <c r="Q332" s="12">
        <v>15.828040671579759</v>
      </c>
      <c r="R332" s="11">
        <v>297596.12</v>
      </c>
      <c r="S332" s="12">
        <v>16.182645037173195</v>
      </c>
      <c r="T332" s="11">
        <v>1404017.49</v>
      </c>
      <c r="U332" s="12">
        <v>10.355699661547666</v>
      </c>
      <c r="V332" s="11">
        <v>4874946.26</v>
      </c>
      <c r="W332" s="12">
        <v>18.78881309003394</v>
      </c>
      <c r="X332" s="11">
        <v>325709.60000000003</v>
      </c>
      <c r="Y332" s="12">
        <v>12.040433330795276</v>
      </c>
      <c r="Z332" s="11">
        <v>650215.9199999999</v>
      </c>
      <c r="AA332" s="12">
        <v>16.524827334279966</v>
      </c>
    </row>
    <row r="333" spans="1:27" s="1" customFormat="1" ht="12.75">
      <c r="A333" s="10" t="s">
        <v>69</v>
      </c>
      <c r="B333" s="10" t="s">
        <v>11</v>
      </c>
      <c r="C333" s="10" t="s">
        <v>106</v>
      </c>
      <c r="D333" s="11">
        <v>16752295.92</v>
      </c>
      <c r="E333" s="12">
        <v>16.44729630021363</v>
      </c>
      <c r="F333" s="11">
        <v>531872.47</v>
      </c>
      <c r="G333" s="12">
        <v>10.009913216226444</v>
      </c>
      <c r="H333" s="11">
        <v>2235489.3000000003</v>
      </c>
      <c r="I333" s="12">
        <v>19.93671819802492</v>
      </c>
      <c r="J333" s="11">
        <v>385967.19999999995</v>
      </c>
      <c r="K333" s="12">
        <v>16.950356061344067</v>
      </c>
      <c r="L333" s="11">
        <v>2617.9</v>
      </c>
      <c r="M333" s="12">
        <v>9</v>
      </c>
      <c r="N333" s="11">
        <v>6074737.390000001</v>
      </c>
      <c r="O333" s="12">
        <v>15.512543688394723</v>
      </c>
      <c r="P333" s="11">
        <v>35656</v>
      </c>
      <c r="Q333" s="12">
        <v>14.403670630468916</v>
      </c>
      <c r="R333" s="11">
        <v>362595.60000000003</v>
      </c>
      <c r="S333" s="12">
        <v>13.314394559669237</v>
      </c>
      <c r="T333" s="11">
        <v>1131731.9</v>
      </c>
      <c r="U333" s="12">
        <v>12.159237430967531</v>
      </c>
      <c r="V333" s="11">
        <v>5123358.209999999</v>
      </c>
      <c r="W333" s="12">
        <v>18.165420994309116</v>
      </c>
      <c r="X333" s="11">
        <v>289280</v>
      </c>
      <c r="Y333" s="12">
        <v>8.155376915099552</v>
      </c>
      <c r="Z333" s="11">
        <v>578989.9500000001</v>
      </c>
      <c r="AA333" s="12">
        <v>17.802941546740133</v>
      </c>
    </row>
    <row r="334" spans="1:27" s="1" customFormat="1" ht="13.5" thickBot="1">
      <c r="A334" s="13" t="s">
        <v>71</v>
      </c>
      <c r="B334" s="13" t="s">
        <v>0</v>
      </c>
      <c r="C334" s="13" t="s">
        <v>72</v>
      </c>
      <c r="D334" s="14">
        <v>20118040.82</v>
      </c>
      <c r="E334" s="15">
        <v>16.31542974374479</v>
      </c>
      <c r="F334" s="14">
        <v>780183.5</v>
      </c>
      <c r="G334" s="15">
        <v>14.170524598379743</v>
      </c>
      <c r="H334" s="14">
        <v>2156043.64</v>
      </c>
      <c r="I334" s="15">
        <v>19.660748252897132</v>
      </c>
      <c r="J334" s="14">
        <v>372308.13999999996</v>
      </c>
      <c r="K334" s="15">
        <v>15.968386423138654</v>
      </c>
      <c r="L334" s="14">
        <v>1835</v>
      </c>
      <c r="M334" s="15">
        <v>18.637602179836513</v>
      </c>
      <c r="N334" s="14">
        <v>8129792.449999999</v>
      </c>
      <c r="O334" s="15">
        <v>14.439283048818815</v>
      </c>
      <c r="P334" s="14">
        <v>48002</v>
      </c>
      <c r="Q334" s="15">
        <v>12.476349318778384</v>
      </c>
      <c r="R334" s="14">
        <v>452589.13</v>
      </c>
      <c r="S334" s="15">
        <v>12.729630294479238</v>
      </c>
      <c r="T334" s="14">
        <v>743801.52</v>
      </c>
      <c r="U334" s="15">
        <v>16.74306913677723</v>
      </c>
      <c r="V334" s="14">
        <v>5918158.6899999995</v>
      </c>
      <c r="W334" s="15">
        <v>18.877357302867456</v>
      </c>
      <c r="X334" s="14">
        <v>128577.61</v>
      </c>
      <c r="Y334" s="15">
        <v>11.988307818911874</v>
      </c>
      <c r="Z334" s="14">
        <v>1386749.14</v>
      </c>
      <c r="AA334" s="15">
        <v>13.951607632076849</v>
      </c>
    </row>
    <row r="335" spans="1:27" s="1" customFormat="1" ht="12.75">
      <c r="A335" s="7" t="s">
        <v>223</v>
      </c>
      <c r="B335" s="7" t="s">
        <v>224</v>
      </c>
      <c r="C335" s="7" t="s">
        <v>225</v>
      </c>
      <c r="D335" s="11">
        <v>12848264.28</v>
      </c>
      <c r="E335" s="12">
        <v>17.099420388152243</v>
      </c>
      <c r="F335" s="11">
        <v>181874.43</v>
      </c>
      <c r="G335" s="12">
        <v>16.381173629520088</v>
      </c>
      <c r="H335" s="11">
        <v>1324102.3</v>
      </c>
      <c r="I335" s="12">
        <v>21.577907966778696</v>
      </c>
      <c r="J335" s="11">
        <v>256821.78</v>
      </c>
      <c r="K335" s="12">
        <v>18.260739150705973</v>
      </c>
      <c r="L335" s="11"/>
      <c r="M335" s="12"/>
      <c r="N335" s="11">
        <v>5046493.609999999</v>
      </c>
      <c r="O335" s="12">
        <v>15.744672662767906</v>
      </c>
      <c r="P335" s="11">
        <v>54415</v>
      </c>
      <c r="Q335" s="12">
        <v>19.086317191950755</v>
      </c>
      <c r="R335" s="11">
        <v>124719.15</v>
      </c>
      <c r="S335" s="12">
        <v>20.241863414720182</v>
      </c>
      <c r="T335" s="11">
        <v>326570.33999999997</v>
      </c>
      <c r="U335" s="12">
        <v>16.139645901094408</v>
      </c>
      <c r="V335" s="11">
        <v>4970676.919999999</v>
      </c>
      <c r="W335" s="12">
        <v>17.8852934811744</v>
      </c>
      <c r="X335" s="11">
        <v>102636.4</v>
      </c>
      <c r="Y335" s="12">
        <v>10.924672689221364</v>
      </c>
      <c r="Z335" s="11">
        <v>459954.35000000003</v>
      </c>
      <c r="AA335" s="12">
        <v>11.185693299780732</v>
      </c>
    </row>
    <row r="336" spans="1:27" s="1" customFormat="1" ht="12.75">
      <c r="A336" s="10" t="s">
        <v>51</v>
      </c>
      <c r="B336" s="10" t="s">
        <v>2</v>
      </c>
      <c r="C336" s="10" t="s">
        <v>52</v>
      </c>
      <c r="D336" s="11">
        <v>18523069.35</v>
      </c>
      <c r="E336" s="12">
        <v>16.290947000913743</v>
      </c>
      <c r="F336" s="11">
        <v>342434.99</v>
      </c>
      <c r="G336" s="12">
        <v>14.327929774349279</v>
      </c>
      <c r="H336" s="11">
        <v>2135058.0300000003</v>
      </c>
      <c r="I336" s="12">
        <v>20.78286113937613</v>
      </c>
      <c r="J336" s="11">
        <v>565095.43</v>
      </c>
      <c r="K336" s="12">
        <v>15.66314987930446</v>
      </c>
      <c r="L336" s="11">
        <v>1056.3</v>
      </c>
      <c r="M336" s="12">
        <v>1.6522768152986842</v>
      </c>
      <c r="N336" s="11">
        <v>7465769.609999999</v>
      </c>
      <c r="O336" s="12">
        <v>14.40600469504712</v>
      </c>
      <c r="P336" s="11">
        <v>61181.4</v>
      </c>
      <c r="Q336" s="12">
        <v>20.504853288744627</v>
      </c>
      <c r="R336" s="11">
        <v>185347.06</v>
      </c>
      <c r="S336" s="12">
        <v>17.96521084607438</v>
      </c>
      <c r="T336" s="11">
        <v>863710.2799999999</v>
      </c>
      <c r="U336" s="12">
        <v>13.335770049535597</v>
      </c>
      <c r="V336" s="11">
        <v>5736791.53</v>
      </c>
      <c r="W336" s="12">
        <v>18.511422317293103</v>
      </c>
      <c r="X336" s="11">
        <v>200847.68</v>
      </c>
      <c r="Y336" s="12">
        <v>12.827183791219285</v>
      </c>
      <c r="Z336" s="11">
        <v>965777.0400000002</v>
      </c>
      <c r="AA336" s="12">
        <v>11.596333935936178</v>
      </c>
    </row>
    <row r="337" spans="1:27" s="1" customFormat="1" ht="12.75">
      <c r="A337" s="10" t="s">
        <v>53</v>
      </c>
      <c r="B337" s="10" t="s">
        <v>3</v>
      </c>
      <c r="C337" s="10" t="s">
        <v>54</v>
      </c>
      <c r="D337" s="11">
        <v>23074281.249999996</v>
      </c>
      <c r="E337" s="12">
        <v>16.37162862147657</v>
      </c>
      <c r="F337" s="11">
        <v>472085.74000000005</v>
      </c>
      <c r="G337" s="12">
        <v>13.008106571912117</v>
      </c>
      <c r="H337" s="11">
        <v>3756428.3</v>
      </c>
      <c r="I337" s="12">
        <v>18.107923028159483</v>
      </c>
      <c r="J337" s="11">
        <v>601823.25</v>
      </c>
      <c r="K337" s="12">
        <v>17.294318882661994</v>
      </c>
      <c r="L337" s="11">
        <v>3100</v>
      </c>
      <c r="M337" s="12">
        <v>4.674193548387096</v>
      </c>
      <c r="N337" s="11">
        <v>8229991.05</v>
      </c>
      <c r="O337" s="12">
        <v>14.813389833868648</v>
      </c>
      <c r="P337" s="11">
        <v>42500</v>
      </c>
      <c r="Q337" s="12">
        <v>21.049281176470583</v>
      </c>
      <c r="R337" s="11">
        <v>317721.22000000003</v>
      </c>
      <c r="S337" s="12">
        <v>16.997819987283197</v>
      </c>
      <c r="T337" s="11">
        <v>967003.65</v>
      </c>
      <c r="U337" s="12">
        <v>14.772663220557638</v>
      </c>
      <c r="V337" s="11">
        <v>6970398.899999999</v>
      </c>
      <c r="W337" s="12">
        <v>18.681696432265888</v>
      </c>
      <c r="X337" s="11">
        <v>348750.93000000005</v>
      </c>
      <c r="Y337" s="12">
        <v>11.92597893717445</v>
      </c>
      <c r="Z337" s="11">
        <v>1364478.2100000002</v>
      </c>
      <c r="AA337" s="12">
        <v>11.9506297822081</v>
      </c>
    </row>
    <row r="338" spans="1:27" s="1" customFormat="1" ht="12.75">
      <c r="A338" s="10" t="s">
        <v>55</v>
      </c>
      <c r="B338" s="10" t="s">
        <v>4</v>
      </c>
      <c r="C338" s="10" t="s">
        <v>56</v>
      </c>
      <c r="D338" s="11">
        <v>22553409.01</v>
      </c>
      <c r="E338" s="12">
        <v>17.34105047134958</v>
      </c>
      <c r="F338" s="11">
        <v>784719.2000000001</v>
      </c>
      <c r="G338" s="12">
        <v>15.1054100345703</v>
      </c>
      <c r="H338" s="11">
        <v>4148637.15</v>
      </c>
      <c r="I338" s="12">
        <v>16.329193837475017</v>
      </c>
      <c r="J338" s="11">
        <v>590046.99</v>
      </c>
      <c r="K338" s="12">
        <v>18.217810590814143</v>
      </c>
      <c r="L338" s="11"/>
      <c r="M338" s="12"/>
      <c r="N338" s="11">
        <v>7985921.4</v>
      </c>
      <c r="O338" s="12">
        <v>14.962589635805859</v>
      </c>
      <c r="P338" s="11">
        <v>42231.4</v>
      </c>
      <c r="Q338" s="12">
        <v>20.931383188812124</v>
      </c>
      <c r="R338" s="11">
        <v>482535.89999999997</v>
      </c>
      <c r="S338" s="12">
        <v>15.134991448304675</v>
      </c>
      <c r="T338" s="11">
        <v>1046235.1400000001</v>
      </c>
      <c r="U338" s="12">
        <v>15.82895841368892</v>
      </c>
      <c r="V338" s="11">
        <v>6151681.82</v>
      </c>
      <c r="W338" s="12">
        <v>21.949142012354592</v>
      </c>
      <c r="X338" s="11">
        <v>283812.15</v>
      </c>
      <c r="Y338" s="12">
        <v>12.034608941160549</v>
      </c>
      <c r="Z338" s="11">
        <v>1037587.8600000001</v>
      </c>
      <c r="AA338" s="12">
        <v>17.42051263803336</v>
      </c>
    </row>
    <row r="339" spans="1:27" s="1" customFormat="1" ht="12.75">
      <c r="A339" s="10" t="s">
        <v>57</v>
      </c>
      <c r="B339" s="10" t="s">
        <v>5</v>
      </c>
      <c r="C339" s="10" t="s">
        <v>58</v>
      </c>
      <c r="D339" s="11">
        <v>23185663.549999997</v>
      </c>
      <c r="E339" s="12">
        <v>17.959534750378097</v>
      </c>
      <c r="F339" s="11">
        <v>504685.1</v>
      </c>
      <c r="G339" s="12">
        <v>13.478554795851899</v>
      </c>
      <c r="H339" s="11">
        <v>3700248.59</v>
      </c>
      <c r="I339" s="12">
        <v>17.33046804358082</v>
      </c>
      <c r="J339" s="11">
        <v>593722.77</v>
      </c>
      <c r="K339" s="12">
        <v>19.527427399154643</v>
      </c>
      <c r="L339" s="11"/>
      <c r="M339" s="12"/>
      <c r="N339" s="11">
        <v>8589457.739999998</v>
      </c>
      <c r="O339" s="12">
        <v>15.356096685318818</v>
      </c>
      <c r="P339" s="11">
        <v>42701</v>
      </c>
      <c r="Q339" s="12">
        <v>20.850591789419436</v>
      </c>
      <c r="R339" s="11">
        <v>574007.8</v>
      </c>
      <c r="S339" s="12">
        <v>16.561516606568752</v>
      </c>
      <c r="T339" s="11">
        <v>891896.26</v>
      </c>
      <c r="U339" s="12">
        <v>17.40562874745098</v>
      </c>
      <c r="V339" s="11">
        <v>6971458.41</v>
      </c>
      <c r="W339" s="12">
        <v>22.157415449631866</v>
      </c>
      <c r="X339" s="11">
        <v>336279.27</v>
      </c>
      <c r="Y339" s="12">
        <v>15.489550597335397</v>
      </c>
      <c r="Z339" s="11">
        <v>981206.61</v>
      </c>
      <c r="AA339" s="12">
        <v>16.69447746657555</v>
      </c>
    </row>
    <row r="340" spans="1:27" s="1" customFormat="1" ht="12.75">
      <c r="A340" s="10" t="s">
        <v>59</v>
      </c>
      <c r="B340" s="10" t="s">
        <v>6</v>
      </c>
      <c r="C340" s="10" t="s">
        <v>60</v>
      </c>
      <c r="D340" s="11">
        <v>23913613.080000002</v>
      </c>
      <c r="E340" s="12">
        <v>17.67432418306904</v>
      </c>
      <c r="F340" s="11">
        <v>517289.49999999994</v>
      </c>
      <c r="G340" s="12">
        <v>13.354607605605752</v>
      </c>
      <c r="H340" s="11">
        <v>2970526.2199999997</v>
      </c>
      <c r="I340" s="12">
        <v>18.4041626922586</v>
      </c>
      <c r="J340" s="11">
        <v>504663.56000000006</v>
      </c>
      <c r="K340" s="12">
        <v>19.746146869411383</v>
      </c>
      <c r="L340" s="11">
        <v>135</v>
      </c>
      <c r="M340" s="12">
        <v>17.037037037037038</v>
      </c>
      <c r="N340" s="11">
        <v>9269929.389999999</v>
      </c>
      <c r="O340" s="12">
        <v>14.87632952538594</v>
      </c>
      <c r="P340" s="11">
        <v>47844.5</v>
      </c>
      <c r="Q340" s="12">
        <v>17.87286785314927</v>
      </c>
      <c r="R340" s="11">
        <v>320737.38</v>
      </c>
      <c r="S340" s="12">
        <v>16.84092736119499</v>
      </c>
      <c r="T340" s="11">
        <v>957415.6900000002</v>
      </c>
      <c r="U340" s="12">
        <v>16.440064503434222</v>
      </c>
      <c r="V340" s="11">
        <v>7315735.3100000005</v>
      </c>
      <c r="W340" s="12">
        <v>22.52365271923703</v>
      </c>
      <c r="X340" s="11">
        <v>376487.30999999994</v>
      </c>
      <c r="Y340" s="12">
        <v>9.668737930104468</v>
      </c>
      <c r="Z340" s="11">
        <v>1632849.2200000002</v>
      </c>
      <c r="AA340" s="12">
        <v>13.960181267257518</v>
      </c>
    </row>
    <row r="341" spans="1:27" s="1" customFormat="1" ht="12.75">
      <c r="A341" s="10" t="s">
        <v>61</v>
      </c>
      <c r="B341" s="10" t="s">
        <v>7</v>
      </c>
      <c r="C341" s="10" t="s">
        <v>62</v>
      </c>
      <c r="D341" s="11">
        <v>22582508.220000003</v>
      </c>
      <c r="E341" s="12">
        <v>18.492667143216025</v>
      </c>
      <c r="F341" s="11">
        <v>304067.65</v>
      </c>
      <c r="G341" s="12">
        <v>14.59307725764315</v>
      </c>
      <c r="H341" s="11">
        <v>2310199.82</v>
      </c>
      <c r="I341" s="12">
        <v>20.119352698763525</v>
      </c>
      <c r="J341" s="11">
        <v>606789.86</v>
      </c>
      <c r="K341" s="12">
        <v>17.76657437584735</v>
      </c>
      <c r="L341" s="11"/>
      <c r="M341" s="12"/>
      <c r="N341" s="11">
        <v>8508816.139999999</v>
      </c>
      <c r="O341" s="12">
        <v>14.90971018810851</v>
      </c>
      <c r="P341" s="11">
        <v>270779.14</v>
      </c>
      <c r="Q341" s="12">
        <v>21.087446891957764</v>
      </c>
      <c r="R341" s="11">
        <v>457748.9</v>
      </c>
      <c r="S341" s="12">
        <v>16.339340430965542</v>
      </c>
      <c r="T341" s="11">
        <v>1125335.83</v>
      </c>
      <c r="U341" s="12">
        <v>14.554937814430023</v>
      </c>
      <c r="V341" s="11">
        <v>7921673.410000001</v>
      </c>
      <c r="W341" s="12">
        <v>22.8739876254631</v>
      </c>
      <c r="X341" s="11">
        <v>177586.91</v>
      </c>
      <c r="Y341" s="12">
        <v>15.189990788172388</v>
      </c>
      <c r="Z341" s="11">
        <v>899510.5599999999</v>
      </c>
      <c r="AA341" s="12">
        <v>17.32374132572718</v>
      </c>
    </row>
    <row r="342" spans="1:27" s="1" customFormat="1" ht="12.75">
      <c r="A342" s="10" t="s">
        <v>63</v>
      </c>
      <c r="B342" s="10" t="s">
        <v>8</v>
      </c>
      <c r="C342" s="10" t="s">
        <v>64</v>
      </c>
      <c r="D342" s="11">
        <v>25885678.189999998</v>
      </c>
      <c r="E342" s="12">
        <v>18.095594843910863</v>
      </c>
      <c r="F342" s="11">
        <v>432294.9</v>
      </c>
      <c r="G342" s="12">
        <v>13.81914041086305</v>
      </c>
      <c r="H342" s="11">
        <v>2669158.3</v>
      </c>
      <c r="I342" s="12">
        <v>20.927778260659913</v>
      </c>
      <c r="J342" s="11">
        <v>607814.8200000001</v>
      </c>
      <c r="K342" s="12">
        <v>18.86587421708474</v>
      </c>
      <c r="L342" s="11">
        <v>1150</v>
      </c>
      <c r="M342" s="12">
        <v>19</v>
      </c>
      <c r="N342" s="11">
        <v>10204136.280000001</v>
      </c>
      <c r="O342" s="12">
        <v>14.165349152059717</v>
      </c>
      <c r="P342" s="11">
        <v>203502.66</v>
      </c>
      <c r="Q342" s="12">
        <v>25.75390798233299</v>
      </c>
      <c r="R342" s="11">
        <v>500297.08</v>
      </c>
      <c r="S342" s="12">
        <v>17.901093551055702</v>
      </c>
      <c r="T342" s="11">
        <v>1283052.07</v>
      </c>
      <c r="U342" s="12">
        <v>15.291034866729918</v>
      </c>
      <c r="V342" s="11">
        <v>8507680.060000002</v>
      </c>
      <c r="W342" s="12">
        <v>22.95825460464012</v>
      </c>
      <c r="X342" s="11">
        <v>348393.2</v>
      </c>
      <c r="Y342" s="12">
        <v>13.673375416052888</v>
      </c>
      <c r="Z342" s="11">
        <v>1128198.82</v>
      </c>
      <c r="AA342" s="12">
        <v>14.75630261481749</v>
      </c>
    </row>
    <row r="343" spans="1:27" s="1" customFormat="1" ht="12.75">
      <c r="A343" s="10" t="s">
        <v>65</v>
      </c>
      <c r="B343" s="10" t="s">
        <v>9</v>
      </c>
      <c r="C343" s="10" t="s">
        <v>66</v>
      </c>
      <c r="D343" s="11">
        <v>23781368.270000003</v>
      </c>
      <c r="E343" s="12">
        <v>18.207404246282252</v>
      </c>
      <c r="F343" s="11">
        <v>599133.21</v>
      </c>
      <c r="G343" s="12">
        <v>13.024884028044445</v>
      </c>
      <c r="H343" s="11">
        <v>3145042.46</v>
      </c>
      <c r="I343" s="12">
        <v>20.2883455292365</v>
      </c>
      <c r="J343" s="11">
        <v>557878.66</v>
      </c>
      <c r="K343" s="12">
        <v>17.776426169446964</v>
      </c>
      <c r="L343" s="11">
        <v>183938.4</v>
      </c>
      <c r="M343" s="12">
        <v>15.404958062046898</v>
      </c>
      <c r="N343" s="11">
        <v>7748444.73</v>
      </c>
      <c r="O343" s="12">
        <v>14.241374194470103</v>
      </c>
      <c r="P343" s="11">
        <v>60998.3</v>
      </c>
      <c r="Q343" s="12">
        <v>9.758954265938563</v>
      </c>
      <c r="R343" s="11">
        <v>403276.5</v>
      </c>
      <c r="S343" s="12">
        <v>16.888613407922346</v>
      </c>
      <c r="T343" s="11">
        <v>1551359.9099999997</v>
      </c>
      <c r="U343" s="12">
        <v>13.956041273620384</v>
      </c>
      <c r="V343" s="11">
        <v>8214241.77</v>
      </c>
      <c r="W343" s="12">
        <v>22.600686888657275</v>
      </c>
      <c r="X343" s="11">
        <v>352746.60000000003</v>
      </c>
      <c r="Y343" s="12">
        <v>13.301514736074013</v>
      </c>
      <c r="Z343" s="11">
        <v>964307.7300000001</v>
      </c>
      <c r="AA343" s="12">
        <v>19.589192869583222</v>
      </c>
    </row>
    <row r="344" spans="1:27" s="1" customFormat="1" ht="12.75">
      <c r="A344" s="10" t="s">
        <v>67</v>
      </c>
      <c r="B344" s="10" t="s">
        <v>10</v>
      </c>
      <c r="C344" s="10" t="s">
        <v>68</v>
      </c>
      <c r="D344" s="11">
        <v>27901406.7</v>
      </c>
      <c r="E344" s="12">
        <v>15.972663599513059</v>
      </c>
      <c r="F344" s="11">
        <v>616932.2</v>
      </c>
      <c r="G344" s="12">
        <v>12.691114506748061</v>
      </c>
      <c r="H344" s="11">
        <v>2862514.1500000004</v>
      </c>
      <c r="I344" s="12">
        <v>19.357840608263874</v>
      </c>
      <c r="J344" s="11">
        <v>587484.78</v>
      </c>
      <c r="K344" s="12">
        <v>17.181660537827014</v>
      </c>
      <c r="L344" s="11">
        <v>1015</v>
      </c>
      <c r="M344" s="12">
        <v>20.151724137931033</v>
      </c>
      <c r="N344" s="11">
        <v>11042109.58</v>
      </c>
      <c r="O344" s="12">
        <v>12.558991266422497</v>
      </c>
      <c r="P344" s="11">
        <v>28280</v>
      </c>
      <c r="Q344" s="12">
        <v>11.734865629420089</v>
      </c>
      <c r="R344" s="11">
        <v>418471.1</v>
      </c>
      <c r="S344" s="12">
        <v>14.833125458364984</v>
      </c>
      <c r="T344" s="11">
        <v>1197531.02</v>
      </c>
      <c r="U344" s="12">
        <v>15.847347069222462</v>
      </c>
      <c r="V344" s="11">
        <v>8336768.6400000015</v>
      </c>
      <c r="W344" s="12">
        <v>22.162287856725246</v>
      </c>
      <c r="X344" s="11">
        <v>1723014.25</v>
      </c>
      <c r="Y344" s="12">
        <v>1.972225894823565</v>
      </c>
      <c r="Z344" s="11">
        <v>1087285.98</v>
      </c>
      <c r="AA344" s="12">
        <v>18.3476400042425</v>
      </c>
    </row>
    <row r="345" spans="1:27" s="1" customFormat="1" ht="12.75">
      <c r="A345" s="10" t="s">
        <v>69</v>
      </c>
      <c r="B345" s="10" t="s">
        <v>11</v>
      </c>
      <c r="C345" s="10" t="s">
        <v>106</v>
      </c>
      <c r="D345" s="11">
        <v>24091734.909999996</v>
      </c>
      <c r="E345" s="12">
        <v>17.057035961458702</v>
      </c>
      <c r="F345" s="11">
        <v>628584.26</v>
      </c>
      <c r="G345" s="12">
        <v>12.484410279697414</v>
      </c>
      <c r="H345" s="11">
        <v>2367443.84</v>
      </c>
      <c r="I345" s="12">
        <v>20.53240486507168</v>
      </c>
      <c r="J345" s="11">
        <v>440668.80000000005</v>
      </c>
      <c r="K345" s="12">
        <v>17.85977076071643</v>
      </c>
      <c r="L345" s="11">
        <v>35</v>
      </c>
      <c r="M345" s="12">
        <v>0</v>
      </c>
      <c r="N345" s="11">
        <v>9324101.52</v>
      </c>
      <c r="O345" s="12">
        <v>14.070301686054563</v>
      </c>
      <c r="P345" s="11">
        <v>22153.7</v>
      </c>
      <c r="Q345" s="12">
        <v>10.736599755345607</v>
      </c>
      <c r="R345" s="11">
        <v>342075.89</v>
      </c>
      <c r="S345" s="12">
        <v>14.06607785482923</v>
      </c>
      <c r="T345" s="11">
        <v>1171271.93</v>
      </c>
      <c r="U345" s="12">
        <v>16.949204047944708</v>
      </c>
      <c r="V345" s="11">
        <v>7110064.34</v>
      </c>
      <c r="W345" s="12">
        <v>23.933150636482154</v>
      </c>
      <c r="X345" s="11">
        <v>1670400.6</v>
      </c>
      <c r="Y345" s="12">
        <v>2.2042702912103853</v>
      </c>
      <c r="Z345" s="11">
        <v>1014935.03</v>
      </c>
      <c r="AA345" s="12">
        <v>16.418490040392033</v>
      </c>
    </row>
    <row r="346" spans="1:27" s="1" customFormat="1" ht="13.5" thickBot="1">
      <c r="A346" s="13" t="s">
        <v>71</v>
      </c>
      <c r="B346" s="13" t="s">
        <v>0</v>
      </c>
      <c r="C346" s="13" t="s">
        <v>72</v>
      </c>
      <c r="D346" s="14">
        <v>27438315.460000005</v>
      </c>
      <c r="E346" s="15">
        <v>17.798767987278627</v>
      </c>
      <c r="F346" s="14">
        <v>2213306.57</v>
      </c>
      <c r="G346" s="15">
        <v>14.450359817980377</v>
      </c>
      <c r="H346" s="14">
        <v>2511742.91</v>
      </c>
      <c r="I346" s="15">
        <v>19.141222321236658</v>
      </c>
      <c r="J346" s="14">
        <v>398419.3</v>
      </c>
      <c r="K346" s="15">
        <v>18.607620225726997</v>
      </c>
      <c r="L346" s="14"/>
      <c r="M346" s="15"/>
      <c r="N346" s="14">
        <v>11154027.409999998</v>
      </c>
      <c r="O346" s="15">
        <v>14.558532220748775</v>
      </c>
      <c r="P346" s="14">
        <v>10125</v>
      </c>
      <c r="Q346" s="15">
        <v>18.32948148148149</v>
      </c>
      <c r="R346" s="14">
        <v>473799.36</v>
      </c>
      <c r="S346" s="15">
        <v>12.767315258509427</v>
      </c>
      <c r="T346" s="14">
        <v>1008842.02</v>
      </c>
      <c r="U346" s="15">
        <v>18.422809304077155</v>
      </c>
      <c r="V346" s="14">
        <v>7712122.75</v>
      </c>
      <c r="W346" s="15">
        <v>23.968131653947044</v>
      </c>
      <c r="X346" s="14">
        <v>276630.1</v>
      </c>
      <c r="Y346" s="15">
        <v>13.999051542113452</v>
      </c>
      <c r="Z346" s="14">
        <v>1679300.0399999998</v>
      </c>
      <c r="AA346" s="15">
        <v>14.868834404005614</v>
      </c>
    </row>
    <row r="347" spans="1:27" s="1" customFormat="1" ht="12.75">
      <c r="A347" s="7" t="s">
        <v>226</v>
      </c>
      <c r="B347" s="7" t="s">
        <v>227</v>
      </c>
      <c r="C347" s="7" t="s">
        <v>228</v>
      </c>
      <c r="D347" s="11">
        <v>20134905.05</v>
      </c>
      <c r="E347" s="12">
        <v>18.48279013289908</v>
      </c>
      <c r="F347" s="11">
        <v>949382.41</v>
      </c>
      <c r="G347" s="12">
        <v>10.88698921122835</v>
      </c>
      <c r="H347" s="11">
        <v>2007343.53</v>
      </c>
      <c r="I347" s="12">
        <v>19.582025747531123</v>
      </c>
      <c r="J347" s="11">
        <v>311928.11</v>
      </c>
      <c r="K347" s="12">
        <v>19.82805925217833</v>
      </c>
      <c r="L347" s="11"/>
      <c r="M347" s="12"/>
      <c r="N347" s="11">
        <v>7947106.55</v>
      </c>
      <c r="O347" s="12">
        <v>15.358029191957904</v>
      </c>
      <c r="P347" s="11">
        <v>4770</v>
      </c>
      <c r="Q347" s="12">
        <v>20.157861635220122</v>
      </c>
      <c r="R347" s="11">
        <v>298349.5</v>
      </c>
      <c r="S347" s="12">
        <v>14.771688925237012</v>
      </c>
      <c r="T347" s="11">
        <v>829505.8700000001</v>
      </c>
      <c r="U347" s="12">
        <v>15.6352030440725</v>
      </c>
      <c r="V347" s="11">
        <v>6208721.899999999</v>
      </c>
      <c r="W347" s="12">
        <v>24.56243574573698</v>
      </c>
      <c r="X347" s="11">
        <v>485773.99999999994</v>
      </c>
      <c r="Y347" s="12">
        <v>10.362852577536056</v>
      </c>
      <c r="Z347" s="11">
        <v>1092023.18</v>
      </c>
      <c r="AA347" s="12">
        <v>17.63746756621048</v>
      </c>
    </row>
    <row r="348" spans="1:27" s="1" customFormat="1" ht="12.75">
      <c r="A348" s="10" t="s">
        <v>51</v>
      </c>
      <c r="B348" s="10" t="s">
        <v>2</v>
      </c>
      <c r="C348" s="10" t="s">
        <v>52</v>
      </c>
      <c r="D348" s="11">
        <v>23777364.07</v>
      </c>
      <c r="E348" s="12">
        <v>18.847599042848813</v>
      </c>
      <c r="F348" s="11">
        <v>403397.10000000003</v>
      </c>
      <c r="G348" s="12">
        <v>14.629587654447688</v>
      </c>
      <c r="H348" s="11">
        <v>2394766.49</v>
      </c>
      <c r="I348" s="12">
        <v>19.904962769209288</v>
      </c>
      <c r="J348" s="11">
        <v>432751.01</v>
      </c>
      <c r="K348" s="12">
        <v>19.697278883300573</v>
      </c>
      <c r="L348" s="11"/>
      <c r="M348" s="12"/>
      <c r="N348" s="11">
        <v>9828533.35</v>
      </c>
      <c r="O348" s="12">
        <v>15.661589444268404</v>
      </c>
      <c r="P348" s="11">
        <v>4622</v>
      </c>
      <c r="Q348" s="12">
        <v>21.985633924707894</v>
      </c>
      <c r="R348" s="11">
        <v>274855.19</v>
      </c>
      <c r="S348" s="12">
        <v>18.550187193845616</v>
      </c>
      <c r="T348" s="11">
        <v>1177830.7</v>
      </c>
      <c r="U348" s="12">
        <v>16.90183134859706</v>
      </c>
      <c r="V348" s="11">
        <v>7424413.25</v>
      </c>
      <c r="W348" s="12">
        <v>23.94437700484953</v>
      </c>
      <c r="X348" s="11">
        <v>478547.23</v>
      </c>
      <c r="Y348" s="12">
        <v>12.643237822314843</v>
      </c>
      <c r="Z348" s="11">
        <v>1357647.75</v>
      </c>
      <c r="AA348" s="12">
        <v>17.08205734558174</v>
      </c>
    </row>
    <row r="349" spans="1:27" s="1" customFormat="1" ht="12.75">
      <c r="A349" s="10" t="s">
        <v>53</v>
      </c>
      <c r="B349" s="10" t="s">
        <v>3</v>
      </c>
      <c r="C349" s="10" t="s">
        <v>54</v>
      </c>
      <c r="D349" s="11"/>
      <c r="E349" s="12"/>
      <c r="F349" s="11"/>
      <c r="G349" s="12"/>
      <c r="H349" s="11"/>
      <c r="I349" s="12"/>
      <c r="J349" s="11"/>
      <c r="K349" s="12"/>
      <c r="L349" s="11"/>
      <c r="M349" s="12"/>
      <c r="N349" s="11"/>
      <c r="O349" s="12"/>
      <c r="P349" s="11"/>
      <c r="Q349" s="12"/>
      <c r="R349" s="11"/>
      <c r="S349" s="12"/>
      <c r="T349" s="11"/>
      <c r="U349" s="12"/>
      <c r="V349" s="11"/>
      <c r="W349" s="12"/>
      <c r="X349" s="11"/>
      <c r="Y349" s="12"/>
      <c r="Z349" s="11"/>
      <c r="AA349" s="12"/>
    </row>
    <row r="350" spans="1:27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R350" s="11"/>
      <c r="S350" s="12"/>
      <c r="T350" s="11"/>
      <c r="U350" s="12"/>
      <c r="V350" s="11"/>
      <c r="W350" s="12"/>
      <c r="X350" s="11"/>
      <c r="Y350" s="12"/>
      <c r="Z350" s="11"/>
      <c r="AA350" s="12"/>
    </row>
    <row r="351" spans="1:27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R351" s="11"/>
      <c r="S351" s="12"/>
      <c r="T351" s="11"/>
      <c r="U351" s="12"/>
      <c r="V351" s="11"/>
      <c r="W351" s="12"/>
      <c r="X351" s="11"/>
      <c r="Y351" s="12"/>
      <c r="Z351" s="11"/>
      <c r="AA351" s="12"/>
    </row>
    <row r="352" spans="1:27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11"/>
      <c r="S352" s="12"/>
      <c r="T352" s="11"/>
      <c r="U352" s="12"/>
      <c r="V352" s="11"/>
      <c r="W352" s="12"/>
      <c r="X352" s="11"/>
      <c r="Y352" s="12"/>
      <c r="Z352" s="11"/>
      <c r="AA352" s="12"/>
    </row>
    <row r="353" spans="1:27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11"/>
      <c r="S353" s="12"/>
      <c r="T353" s="11"/>
      <c r="U353" s="12"/>
      <c r="V353" s="11"/>
      <c r="W353" s="12"/>
      <c r="X353" s="11"/>
      <c r="Y353" s="12"/>
      <c r="Z353" s="11"/>
      <c r="AA353" s="12"/>
    </row>
    <row r="354" spans="1:27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11"/>
      <c r="S354" s="12"/>
      <c r="T354" s="11"/>
      <c r="U354" s="12"/>
      <c r="V354" s="11"/>
      <c r="W354" s="12"/>
      <c r="X354" s="11"/>
      <c r="Y354" s="12"/>
      <c r="Z354" s="11"/>
      <c r="AA354" s="12"/>
    </row>
    <row r="355" spans="1:27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R355" s="11"/>
      <c r="S355" s="12"/>
      <c r="T355" s="11"/>
      <c r="U355" s="12"/>
      <c r="V355" s="11"/>
      <c r="W355" s="12"/>
      <c r="X355" s="11"/>
      <c r="Y355" s="12"/>
      <c r="Z355" s="11"/>
      <c r="AA355" s="12"/>
    </row>
    <row r="356" spans="1:27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R356" s="11"/>
      <c r="S356" s="12"/>
      <c r="T356" s="11"/>
      <c r="U356" s="12"/>
      <c r="V356" s="11"/>
      <c r="W356" s="12"/>
      <c r="X356" s="11"/>
      <c r="Y356" s="12"/>
      <c r="Z356" s="11"/>
      <c r="AA356" s="12"/>
    </row>
    <row r="357" spans="1:27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R357" s="11"/>
      <c r="S357" s="12"/>
      <c r="T357" s="11"/>
      <c r="U357" s="12"/>
      <c r="V357" s="11"/>
      <c r="W357" s="12"/>
      <c r="X357" s="11"/>
      <c r="Y357" s="12"/>
      <c r="Z357" s="11"/>
      <c r="AA357" s="12"/>
    </row>
    <row r="358" spans="1:27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9"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  <mergeCell ref="V6:W6"/>
    <mergeCell ref="X6:Y6"/>
    <mergeCell ref="Z6:AA6"/>
    <mergeCell ref="J6:K6"/>
    <mergeCell ref="L6:M6"/>
    <mergeCell ref="N6:O6"/>
    <mergeCell ref="P6:Q6"/>
    <mergeCell ref="R6:S6"/>
    <mergeCell ref="N5:O5"/>
    <mergeCell ref="P5:Q5"/>
    <mergeCell ref="R5:S5"/>
    <mergeCell ref="T6:U6"/>
    <mergeCell ref="T5:U5"/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3"/>
  <sheetViews>
    <sheetView zoomScale="75" zoomScaleNormal="75" workbookViewId="0" topLeftCell="A1">
      <pane xSplit="3" ySplit="10" topLeftCell="D324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4" t="s">
        <v>45</v>
      </c>
      <c r="B5" s="44" t="s">
        <v>33</v>
      </c>
      <c r="C5" s="44" t="s">
        <v>46</v>
      </c>
      <c r="D5" s="47" t="s">
        <v>166</v>
      </c>
      <c r="E5" s="48"/>
      <c r="F5" s="53" t="s">
        <v>171</v>
      </c>
      <c r="G5" s="54"/>
      <c r="H5" s="53" t="s">
        <v>174</v>
      </c>
      <c r="I5" s="54"/>
      <c r="J5" s="53" t="s">
        <v>178</v>
      </c>
      <c r="K5" s="54"/>
      <c r="L5" s="53" t="s">
        <v>182</v>
      </c>
      <c r="M5" s="54"/>
      <c r="N5" s="53" t="s">
        <v>185</v>
      </c>
      <c r="O5" s="54"/>
      <c r="P5" s="53" t="s">
        <v>186</v>
      </c>
      <c r="Q5" s="54"/>
      <c r="R5" s="53" t="s">
        <v>189</v>
      </c>
      <c r="S5" s="54"/>
      <c r="T5" s="53" t="s">
        <v>194</v>
      </c>
      <c r="U5" s="54"/>
      <c r="V5" s="53" t="s">
        <v>195</v>
      </c>
      <c r="W5" s="54"/>
      <c r="X5" s="53" t="s">
        <v>198</v>
      </c>
      <c r="Y5" s="54"/>
      <c r="Z5" s="53" t="s">
        <v>202</v>
      </c>
      <c r="AA5" s="54"/>
      <c r="AC5" s="59" t="s">
        <v>205</v>
      </c>
    </row>
    <row r="6" spans="1:29" ht="24.95" customHeight="1">
      <c r="A6" s="45"/>
      <c r="B6" s="45"/>
      <c r="C6" s="45"/>
      <c r="D6" s="49" t="s">
        <v>168</v>
      </c>
      <c r="E6" s="50"/>
      <c r="F6" s="57" t="s">
        <v>173</v>
      </c>
      <c r="G6" s="58"/>
      <c r="H6" s="57" t="s">
        <v>176</v>
      </c>
      <c r="I6" s="58"/>
      <c r="J6" s="57" t="s">
        <v>179</v>
      </c>
      <c r="K6" s="58"/>
      <c r="L6" s="57" t="s">
        <v>181</v>
      </c>
      <c r="M6" s="58"/>
      <c r="N6" s="57" t="s">
        <v>184</v>
      </c>
      <c r="O6" s="58"/>
      <c r="P6" s="57" t="s">
        <v>187</v>
      </c>
      <c r="Q6" s="58"/>
      <c r="R6" s="57" t="s">
        <v>191</v>
      </c>
      <c r="S6" s="58"/>
      <c r="T6" s="57" t="s">
        <v>193</v>
      </c>
      <c r="U6" s="58"/>
      <c r="V6" s="57" t="s">
        <v>196</v>
      </c>
      <c r="W6" s="58"/>
      <c r="X6" s="57" t="s">
        <v>200</v>
      </c>
      <c r="Y6" s="58"/>
      <c r="Z6" s="57" t="s">
        <v>203</v>
      </c>
      <c r="AA6" s="58"/>
      <c r="AC6" s="59"/>
    </row>
    <row r="7" spans="1:29" ht="24.95" customHeight="1">
      <c r="A7" s="45"/>
      <c r="B7" s="45"/>
      <c r="C7" s="45"/>
      <c r="D7" s="51" t="s">
        <v>167</v>
      </c>
      <c r="E7" s="52"/>
      <c r="F7" s="55" t="s">
        <v>172</v>
      </c>
      <c r="G7" s="56"/>
      <c r="H7" s="55" t="s">
        <v>175</v>
      </c>
      <c r="I7" s="56"/>
      <c r="J7" s="55" t="s">
        <v>177</v>
      </c>
      <c r="K7" s="56"/>
      <c r="L7" s="55" t="s">
        <v>180</v>
      </c>
      <c r="M7" s="56"/>
      <c r="N7" s="55" t="s">
        <v>183</v>
      </c>
      <c r="O7" s="56"/>
      <c r="P7" s="55" t="s">
        <v>188</v>
      </c>
      <c r="Q7" s="56"/>
      <c r="R7" s="55" t="s">
        <v>190</v>
      </c>
      <c r="S7" s="56"/>
      <c r="T7" s="55" t="s">
        <v>192</v>
      </c>
      <c r="U7" s="56"/>
      <c r="V7" s="55" t="s">
        <v>197</v>
      </c>
      <c r="W7" s="56"/>
      <c r="X7" s="55" t="s">
        <v>199</v>
      </c>
      <c r="Y7" s="56"/>
      <c r="Z7" s="55" t="s">
        <v>201</v>
      </c>
      <c r="AA7" s="56"/>
      <c r="AC7" s="59" t="s">
        <v>206</v>
      </c>
    </row>
    <row r="8" spans="1:29" ht="38.25">
      <c r="A8" s="45"/>
      <c r="B8" s="45"/>
      <c r="C8" s="45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9"/>
    </row>
    <row r="9" spans="1:29" ht="24" customHeight="1">
      <c r="A9" s="45"/>
      <c r="B9" s="45"/>
      <c r="C9" s="45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9" t="s">
        <v>207</v>
      </c>
    </row>
    <row r="10" spans="1:29" ht="25.5" customHeight="1">
      <c r="A10" s="45"/>
      <c r="B10" s="46"/>
      <c r="C10" s="46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9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323751.9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</v>
      </c>
      <c r="N301" s="11">
        <v>2414249.2</v>
      </c>
      <c r="O301" s="12">
        <v>14.927525597191883</v>
      </c>
      <c r="P301" s="11">
        <v>138505</v>
      </c>
      <c r="Q301" s="12">
        <v>8.162872820475801</v>
      </c>
      <c r="R301" s="11">
        <v>242848.7</v>
      </c>
      <c r="S301" s="12">
        <v>17.65156512264633</v>
      </c>
      <c r="T301" s="11">
        <v>423964.00000000006</v>
      </c>
      <c r="U301" s="12">
        <v>12.422874649734412</v>
      </c>
      <c r="V301" s="11">
        <v>1802950.2</v>
      </c>
      <c r="W301" s="12">
        <v>24.31499208186671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16.93565908860487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8.881124958797662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169695.9</v>
      </c>
      <c r="G303" s="12">
        <v>10.52529619159922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</v>
      </c>
      <c r="W303" s="12">
        <v>21.9378806276502</v>
      </c>
      <c r="X303" s="11">
        <v>57566.7</v>
      </c>
      <c r="Y303" s="12">
        <v>14.061696796932912</v>
      </c>
      <c r="Z303" s="11">
        <v>158959.7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252977.8</v>
      </c>
      <c r="G304" s="12">
        <v>14.091178640971641</v>
      </c>
      <c r="H304" s="11">
        <v>2766015.8</v>
      </c>
      <c r="I304" s="12">
        <v>16.01173834690316</v>
      </c>
      <c r="J304" s="11">
        <v>63994.4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</v>
      </c>
      <c r="R304" s="11">
        <v>295055.6</v>
      </c>
      <c r="S304" s="12">
        <v>18.381525119333443</v>
      </c>
      <c r="T304" s="11">
        <v>650360.9999999999</v>
      </c>
      <c r="U304" s="12">
        <v>14.116140568084495</v>
      </c>
      <c r="V304" s="11">
        <v>2162371.7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</v>
      </c>
      <c r="AC304" s="41">
        <f aca="true" t="shared" si="5" ref="AC304:AC311">(F304*G304+H304*I304+J304*K304+L304*M304+N304*O304+P304*Q304+R304*S304+T304*U304+X304*Y304+Z304*AA304)/(F304+H304+J304+L304+N304+P304+R304+T304+X304+Z304)</f>
        <v>15.090346806888208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6.688530509086534</v>
      </c>
      <c r="R305" s="11">
        <v>311654</v>
      </c>
      <c r="S305" s="12">
        <v>15.875143332028447</v>
      </c>
      <c r="T305" s="11">
        <v>535480.2999999999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596994.7</v>
      </c>
      <c r="G306" s="12">
        <v>10.72188415743054</v>
      </c>
      <c r="H306" s="11">
        <v>1922987.6</v>
      </c>
      <c r="I306" s="12">
        <v>15.78915865448118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8.205629747610882</v>
      </c>
      <c r="R306" s="11">
        <v>593548.8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8.137496174796482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314920.1</v>
      </c>
      <c r="G308" s="12">
        <v>13.124714472020056</v>
      </c>
      <c r="H308" s="11">
        <v>1784351.7</v>
      </c>
      <c r="I308" s="12">
        <v>17.17769159241423</v>
      </c>
      <c r="J308" s="11">
        <v>162109.1</v>
      </c>
      <c r="K308" s="12">
        <v>15.9654001965343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7.752953524986879</v>
      </c>
      <c r="R308" s="11">
        <v>291738.19999999995</v>
      </c>
      <c r="S308" s="12">
        <v>16.102695344661758</v>
      </c>
      <c r="T308" s="11">
        <v>617052.8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12.31090467052081</v>
      </c>
      <c r="Z308" s="11">
        <v>325792.4</v>
      </c>
      <c r="AA308" s="12">
        <v>15.59927145937107</v>
      </c>
      <c r="AC308" s="41">
        <f t="shared" si="5"/>
        <v>14.927584448146376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147681.8</v>
      </c>
      <c r="G309" s="12">
        <v>15.028796791480065</v>
      </c>
      <c r="H309" s="11">
        <v>1517133.2999999998</v>
      </c>
      <c r="I309" s="12">
        <v>19.1289646071311</v>
      </c>
      <c r="J309" s="11">
        <v>142375.2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318424.3</v>
      </c>
      <c r="G310" s="15">
        <v>14.242489728327886</v>
      </c>
      <c r="H310" s="14">
        <v>1820715.5</v>
      </c>
      <c r="I310" s="15">
        <v>19.27958271459766</v>
      </c>
      <c r="J310" s="14">
        <v>211737.30000000002</v>
      </c>
      <c r="K310" s="15">
        <v>17.87189605704805</v>
      </c>
      <c r="L310" s="14">
        <v>2965.3</v>
      </c>
      <c r="M310" s="15">
        <v>16.091626479614202</v>
      </c>
      <c r="N310" s="14">
        <v>3256575.6999999997</v>
      </c>
      <c r="O310" s="15">
        <v>14.410298516014846</v>
      </c>
      <c r="P310" s="14">
        <v>16891</v>
      </c>
      <c r="Q310" s="15">
        <v>9.64483452726304</v>
      </c>
      <c r="R310" s="14">
        <v>188329.40000000002</v>
      </c>
      <c r="S310" s="15">
        <v>16.92121238107274</v>
      </c>
      <c r="T310" s="14">
        <v>643325.3</v>
      </c>
      <c r="U310" s="15">
        <v>14.05085587959932</v>
      </c>
      <c r="V310" s="14">
        <v>2404611.2</v>
      </c>
      <c r="W310" s="15">
        <v>21.431624400235666</v>
      </c>
      <c r="X310" s="14">
        <v>295247.5</v>
      </c>
      <c r="Y310" s="15">
        <v>14.915011151660893</v>
      </c>
      <c r="Z310" s="14">
        <v>775860.0000000001</v>
      </c>
      <c r="AA310" s="15">
        <v>14.592872634238153</v>
      </c>
      <c r="AC310" s="42">
        <f t="shared" si="5"/>
        <v>15.738558951493602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6256520.9</v>
      </c>
      <c r="E311" s="12">
        <v>16.644945933290174</v>
      </c>
      <c r="F311" s="11">
        <v>114659.6</v>
      </c>
      <c r="G311" s="12">
        <v>17.580847290588853</v>
      </c>
      <c r="H311" s="11">
        <v>1308308.3000000003</v>
      </c>
      <c r="I311" s="12">
        <v>19.77341681391151</v>
      </c>
      <c r="J311" s="11">
        <v>105850.8</v>
      </c>
      <c r="K311" s="12">
        <v>19.136603691233322</v>
      </c>
      <c r="L311" s="11">
        <v>1600</v>
      </c>
      <c r="M311" s="12">
        <v>25.3125</v>
      </c>
      <c r="N311" s="11">
        <v>2288331.9</v>
      </c>
      <c r="O311" s="12">
        <v>11.63760467788785</v>
      </c>
      <c r="P311" s="11">
        <v>3000</v>
      </c>
      <c r="Q311" s="12">
        <v>18.191666666666666</v>
      </c>
      <c r="R311" s="11">
        <v>237388.4</v>
      </c>
      <c r="S311" s="12">
        <v>15.029423501738108</v>
      </c>
      <c r="T311" s="11">
        <v>209677.30000000002</v>
      </c>
      <c r="U311" s="12">
        <v>15.539497685252524</v>
      </c>
      <c r="V311" s="11">
        <v>1654399.1</v>
      </c>
      <c r="W311" s="12">
        <v>20.990754116706167</v>
      </c>
      <c r="X311" s="11">
        <v>83530.8</v>
      </c>
      <c r="Y311" s="12">
        <v>14.607754421123696</v>
      </c>
      <c r="Z311" s="11">
        <v>249774.69999999998</v>
      </c>
      <c r="AA311" s="12">
        <v>18.93361967405025</v>
      </c>
      <c r="AC311" s="41">
        <f t="shared" si="5"/>
        <v>15.082688031420632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135003.2</v>
      </c>
      <c r="G312" s="12">
        <v>17.408963409756204</v>
      </c>
      <c r="H312" s="11">
        <v>1750115.4</v>
      </c>
      <c r="I312" s="12">
        <v>19.67802867228068</v>
      </c>
      <c r="J312" s="11">
        <v>164353.80000000002</v>
      </c>
      <c r="K312" s="12">
        <v>19.551061569613843</v>
      </c>
      <c r="L312" s="11">
        <v>1700</v>
      </c>
      <c r="M312" s="12">
        <v>24.705882352941178</v>
      </c>
      <c r="N312" s="11">
        <v>3129807.5</v>
      </c>
      <c r="O312" s="12">
        <v>14.574164539512386</v>
      </c>
      <c r="P312" s="11">
        <v>38981</v>
      </c>
      <c r="Q312" s="12">
        <v>6.900676226879761</v>
      </c>
      <c r="R312" s="11">
        <v>192793.1</v>
      </c>
      <c r="S312" s="12">
        <v>17.124418560622765</v>
      </c>
      <c r="T312" s="11">
        <v>352242</v>
      </c>
      <c r="U312" s="12">
        <v>16.082818721220068</v>
      </c>
      <c r="V312" s="11">
        <v>2075968.4</v>
      </c>
      <c r="W312" s="12">
        <v>20.719871248040196</v>
      </c>
      <c r="X312" s="11">
        <v>169087</v>
      </c>
      <c r="Y312" s="12">
        <v>14.475894539497409</v>
      </c>
      <c r="Z312" s="11">
        <v>391872.60000000003</v>
      </c>
      <c r="AA312" s="12">
        <v>16.135555956195983</v>
      </c>
      <c r="AC312" s="41">
        <f>(F312*G312+H312*I312+J312*K312+L312*M312+N312*O312+P312*Q312+R312*S312+T312*U312+X312*Y312+Z312*AA312)/(F312+H312+J312+L312+N312+P312+R312+T312+X312+Z312)</f>
        <v>16.387245053063584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205873.3</v>
      </c>
      <c r="G313" s="12">
        <v>15.474893048297188</v>
      </c>
      <c r="H313" s="11">
        <v>3704937.8000000003</v>
      </c>
      <c r="I313" s="12">
        <v>15.96621330511946</v>
      </c>
      <c r="J313" s="11">
        <v>171933</v>
      </c>
      <c r="K313" s="12">
        <v>19.24381446261043</v>
      </c>
      <c r="L313" s="11">
        <v>1500</v>
      </c>
      <c r="M313" s="12">
        <v>26</v>
      </c>
      <c r="N313" s="11">
        <v>3241426.0000000005</v>
      </c>
      <c r="O313" s="12">
        <v>11.018263534629511</v>
      </c>
      <c r="P313" s="11">
        <v>103602</v>
      </c>
      <c r="Q313" s="12">
        <v>6.214067295998147</v>
      </c>
      <c r="R313" s="11">
        <v>289030.6</v>
      </c>
      <c r="S313" s="12">
        <v>18.034369738013925</v>
      </c>
      <c r="T313" s="11">
        <v>550631.7</v>
      </c>
      <c r="U313" s="12">
        <v>15.951520275712431</v>
      </c>
      <c r="V313" s="11">
        <v>2706102.3000000007</v>
      </c>
      <c r="W313" s="12">
        <v>21.337906859618716</v>
      </c>
      <c r="X313" s="11">
        <v>162537.8</v>
      </c>
      <c r="Y313" s="12">
        <v>15.502052531780311</v>
      </c>
      <c r="Z313" s="11">
        <v>573018.2000000001</v>
      </c>
      <c r="AA313" s="12">
        <v>16.25871224160072</v>
      </c>
      <c r="AC313" s="41">
        <f>(F313*G313+H313*I313+J313*K313+L313*M313+N313*O313+P313*Q313+R313*S313+T313*U313+X313*Y313+Z313*AA313)/(F313+H313+J313+L313+N313+P313+R313+T313+X313+Z313)</f>
        <v>14.201594563752328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282899.9</v>
      </c>
      <c r="G314" s="12">
        <v>13.871634765512454</v>
      </c>
      <c r="H314" s="11">
        <v>3770689.6999999997</v>
      </c>
      <c r="I314" s="12">
        <v>15.632790403569954</v>
      </c>
      <c r="J314" s="11">
        <v>173727</v>
      </c>
      <c r="K314" s="12">
        <v>18.545001882263545</v>
      </c>
      <c r="L314" s="11">
        <v>1635</v>
      </c>
      <c r="M314" s="12">
        <v>25.412844036697248</v>
      </c>
      <c r="N314" s="11">
        <v>2940811.5</v>
      </c>
      <c r="O314" s="12">
        <v>10.46584160290451</v>
      </c>
      <c r="P314" s="11">
        <v>149760</v>
      </c>
      <c r="Q314" s="12">
        <v>6.737780782585469</v>
      </c>
      <c r="R314" s="11">
        <v>306501.8</v>
      </c>
      <c r="S314" s="12">
        <v>20.49200662443091</v>
      </c>
      <c r="T314" s="11">
        <v>567311.4</v>
      </c>
      <c r="U314" s="12">
        <v>14.552710682351881</v>
      </c>
      <c r="V314" s="11">
        <v>2789741.8000000003</v>
      </c>
      <c r="W314" s="12">
        <v>21.924000118935737</v>
      </c>
      <c r="X314" s="11">
        <v>182524.5</v>
      </c>
      <c r="Y314" s="12">
        <v>14.169241263501632</v>
      </c>
      <c r="Z314" s="11">
        <v>396664.7</v>
      </c>
      <c r="AA314" s="12">
        <v>20.148714705392223</v>
      </c>
      <c r="AC314" s="41">
        <f>(F314*G314+H314*I314+J314*K314+L314*M314+N314*O314+P314*Q314+R314*S314+T314*U314+X314*Y314+Z314*AA314)/(F314+H314+J314+L314+N314+P314+R314+T314+X314+Z314)</f>
        <v>14.025196497633443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167578.30000000002</v>
      </c>
      <c r="G315" s="12">
        <v>16.02717378085349</v>
      </c>
      <c r="H315" s="11">
        <v>2115077.9</v>
      </c>
      <c r="I315" s="12">
        <v>18.355033807029045</v>
      </c>
      <c r="J315" s="11">
        <v>121858.5</v>
      </c>
      <c r="K315" s="12">
        <v>20.22083699536756</v>
      </c>
      <c r="L315" s="11">
        <v>208</v>
      </c>
      <c r="M315" s="12">
        <v>13.798076923076923</v>
      </c>
      <c r="N315" s="11">
        <v>3715070.4</v>
      </c>
      <c r="O315" s="12">
        <v>9.24443336120899</v>
      </c>
      <c r="P315" s="11">
        <v>70943</v>
      </c>
      <c r="Q315" s="12">
        <v>6.049405861043373</v>
      </c>
      <c r="R315" s="11">
        <v>257354.9</v>
      </c>
      <c r="S315" s="12">
        <v>22.41400731441289</v>
      </c>
      <c r="T315" s="11">
        <v>593290.2999999999</v>
      </c>
      <c r="U315" s="12">
        <v>14.536244797867084</v>
      </c>
      <c r="V315" s="11">
        <v>2747806.8999999994</v>
      </c>
      <c r="W315" s="12">
        <v>21.56479228616829</v>
      </c>
      <c r="X315" s="11">
        <v>226519.39999999997</v>
      </c>
      <c r="Y315" s="12">
        <v>15.26221790274917</v>
      </c>
      <c r="Z315" s="11">
        <v>337623.9</v>
      </c>
      <c r="AA315" s="12">
        <v>19.13135976155717</v>
      </c>
      <c r="AC315" s="41">
        <f>(F315*G315+H315*I315+J315*K315+L315*M315+N315*O315+P315*Q315+R315*S315+T315*U315+X315*Y315+Z315*AA315)/(F315+H315+J315+L315+N315+P315+R315+T315+X315+Z315)</f>
        <v>13.550272112721853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480988.5</v>
      </c>
      <c r="G316" s="12">
        <v>12.28987318823631</v>
      </c>
      <c r="H316" s="11">
        <v>1988138.4</v>
      </c>
      <c r="I316" s="12">
        <v>19.125856800009487</v>
      </c>
      <c r="J316" s="11">
        <v>161873.7</v>
      </c>
      <c r="K316" s="12">
        <v>19.477549033598404</v>
      </c>
      <c r="L316" s="11">
        <v>50</v>
      </c>
      <c r="M316" s="12">
        <v>28</v>
      </c>
      <c r="N316" s="11">
        <v>3366346.8</v>
      </c>
      <c r="O316" s="12">
        <v>9.80047486640414</v>
      </c>
      <c r="P316" s="11">
        <v>165621.30000000002</v>
      </c>
      <c r="Q316" s="12">
        <v>6.4494871734493096</v>
      </c>
      <c r="R316" s="11">
        <v>300555.1</v>
      </c>
      <c r="S316" s="12">
        <v>22.770098584252924</v>
      </c>
      <c r="T316" s="11">
        <v>596799</v>
      </c>
      <c r="U316" s="12">
        <v>15.43945405739621</v>
      </c>
      <c r="V316" s="11">
        <v>3018453.1</v>
      </c>
      <c r="W316" s="12">
        <v>22.380040643003525</v>
      </c>
      <c r="X316" s="11">
        <v>264803</v>
      </c>
      <c r="Y316" s="12">
        <v>16.40352209755933</v>
      </c>
      <c r="Z316" s="11">
        <v>553154.9</v>
      </c>
      <c r="AA316" s="12">
        <v>18.081447477008698</v>
      </c>
      <c r="AC316" s="41">
        <f aca="true" t="shared" si="6" ref="AC316:AC323">(F316*G316+H316*I316+J316*K316+L316*M316+N316*O316+P316*Q316+R316*S316+T316*U316+X316*Y316+Z316*AA316)/(F316+H316+J316+L316+N316+P316+R316+T316+X316+Z316)</f>
        <v>14.159582527171649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201595.7</v>
      </c>
      <c r="G317" s="12">
        <v>14.30809521730869</v>
      </c>
      <c r="H317" s="11">
        <v>1642468.6999999997</v>
      </c>
      <c r="I317" s="12">
        <v>19.77238011719798</v>
      </c>
      <c r="J317" s="11">
        <v>126100.5</v>
      </c>
      <c r="K317" s="12">
        <v>20.950188476651554</v>
      </c>
      <c r="L317" s="11">
        <v>1050</v>
      </c>
      <c r="M317" s="12">
        <v>21</v>
      </c>
      <c r="N317" s="11">
        <v>3151505</v>
      </c>
      <c r="O317" s="12">
        <v>10.291577120455154</v>
      </c>
      <c r="P317" s="11">
        <v>127790</v>
      </c>
      <c r="Q317" s="12">
        <v>9.601366304092647</v>
      </c>
      <c r="R317" s="11">
        <v>257596.5</v>
      </c>
      <c r="S317" s="12">
        <v>23.255674393867952</v>
      </c>
      <c r="T317" s="11">
        <v>494892.9</v>
      </c>
      <c r="U317" s="12">
        <v>15.923455276889213</v>
      </c>
      <c r="V317" s="11">
        <v>3323206.7</v>
      </c>
      <c r="W317" s="12">
        <v>22.324842168559677</v>
      </c>
      <c r="X317" s="11">
        <v>171085.5</v>
      </c>
      <c r="Y317" s="12">
        <v>13.828209497590372</v>
      </c>
      <c r="Z317" s="11">
        <v>472520.89999999997</v>
      </c>
      <c r="AA317" s="12">
        <v>16.98733693049344</v>
      </c>
      <c r="AC317" s="41">
        <f t="shared" si="6"/>
        <v>14.435702676480423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163144.1</v>
      </c>
      <c r="G318" s="12">
        <v>15.13585267870549</v>
      </c>
      <c r="H318" s="11">
        <v>1649361</v>
      </c>
      <c r="I318" s="12">
        <v>20.149863296149213</v>
      </c>
      <c r="J318" s="11">
        <v>147305.7</v>
      </c>
      <c r="K318" s="12">
        <v>21.498541020476456</v>
      </c>
      <c r="L318" s="11"/>
      <c r="M318" s="12"/>
      <c r="N318" s="11">
        <v>3081066.1999999997</v>
      </c>
      <c r="O318" s="12">
        <v>10.43202503795602</v>
      </c>
      <c r="P318" s="11">
        <v>126340</v>
      </c>
      <c r="Q318" s="12">
        <v>6.4295789140414765</v>
      </c>
      <c r="R318" s="11">
        <v>322508.39999999997</v>
      </c>
      <c r="S318" s="12">
        <v>22.061598004889163</v>
      </c>
      <c r="T318" s="11">
        <v>497132.80000000005</v>
      </c>
      <c r="U318" s="12">
        <v>15.944534898924374</v>
      </c>
      <c r="V318" s="11">
        <v>3453140.5</v>
      </c>
      <c r="W318" s="12">
        <v>22.03891606061208</v>
      </c>
      <c r="X318" s="11">
        <v>46675</v>
      </c>
      <c r="Y318" s="12">
        <v>20.000908409212645</v>
      </c>
      <c r="Z318" s="11">
        <v>274300.6</v>
      </c>
      <c r="AA318" s="12">
        <v>20.40458822911798</v>
      </c>
      <c r="AC318" s="41">
        <f t="shared" si="6"/>
        <v>14.806475919197482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391510.10000000003</v>
      </c>
      <c r="G319" s="12">
        <v>10.255790902967759</v>
      </c>
      <c r="H319" s="11">
        <v>1818353.3</v>
      </c>
      <c r="I319" s="12">
        <v>20.899011496280714</v>
      </c>
      <c r="J319" s="11">
        <v>101819.4</v>
      </c>
      <c r="K319" s="12">
        <v>21.94608794591207</v>
      </c>
      <c r="L319" s="11">
        <v>61.6</v>
      </c>
      <c r="M319" s="12">
        <v>0</v>
      </c>
      <c r="N319" s="11">
        <v>3394995</v>
      </c>
      <c r="O319" s="12">
        <v>11.581847767964316</v>
      </c>
      <c r="P319" s="11">
        <v>82061</v>
      </c>
      <c r="Q319" s="12">
        <v>8.083829346461776</v>
      </c>
      <c r="R319" s="11">
        <v>256721.90000000002</v>
      </c>
      <c r="S319" s="12">
        <v>21.46491106913745</v>
      </c>
      <c r="T319" s="11">
        <v>612285.5000000001</v>
      </c>
      <c r="U319" s="12">
        <v>15.532932504526057</v>
      </c>
      <c r="V319" s="11">
        <v>4045330.900000001</v>
      </c>
      <c r="W319" s="12">
        <v>21.4849447260297</v>
      </c>
      <c r="X319" s="11">
        <v>70437</v>
      </c>
      <c r="Y319" s="12">
        <v>18.42828939335862</v>
      </c>
      <c r="Z319" s="11">
        <v>391227.5</v>
      </c>
      <c r="AA319" s="12">
        <v>15.069341416439288</v>
      </c>
      <c r="AC319" s="41">
        <f t="shared" si="6"/>
        <v>14.951940808871463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117463.7</v>
      </c>
      <c r="G320" s="12">
        <v>18.402752603570285</v>
      </c>
      <c r="H320" s="11">
        <v>1724400.2999999998</v>
      </c>
      <c r="I320" s="12">
        <v>20.17704707369861</v>
      </c>
      <c r="J320" s="11">
        <v>169179.80000000002</v>
      </c>
      <c r="K320" s="12">
        <v>20.37644886682688</v>
      </c>
      <c r="L320" s="11">
        <v>220000</v>
      </c>
      <c r="M320" s="12">
        <v>13.5</v>
      </c>
      <c r="N320" s="11">
        <v>2561421.4</v>
      </c>
      <c r="O320" s="12">
        <v>14.683498056977282</v>
      </c>
      <c r="P320" s="11">
        <v>41330</v>
      </c>
      <c r="Q320" s="12">
        <v>9.887166706992499</v>
      </c>
      <c r="R320" s="11">
        <v>195611</v>
      </c>
      <c r="S320" s="12">
        <v>21.490468859113236</v>
      </c>
      <c r="T320" s="11">
        <v>1226736.9</v>
      </c>
      <c r="U320" s="12">
        <v>9.109195381666607</v>
      </c>
      <c r="V320" s="11">
        <v>3759906.7999999993</v>
      </c>
      <c r="W320" s="12">
        <v>21.195513526292736</v>
      </c>
      <c r="X320" s="11">
        <v>214157.3</v>
      </c>
      <c r="Y320" s="12">
        <v>16.644309925461332</v>
      </c>
      <c r="Z320" s="11">
        <v>272991.69999999995</v>
      </c>
      <c r="AA320" s="12">
        <v>20.572639728607157</v>
      </c>
      <c r="AC320" s="41">
        <f t="shared" si="6"/>
        <v>15.71198825971072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240738</v>
      </c>
      <c r="G321" s="12">
        <v>14.691478370676869</v>
      </c>
      <c r="H321" s="11">
        <v>1589045.1999999997</v>
      </c>
      <c r="I321" s="12">
        <v>20.61190771288321</v>
      </c>
      <c r="J321" s="11">
        <v>142965.19999999998</v>
      </c>
      <c r="K321" s="12">
        <v>20.159901507499725</v>
      </c>
      <c r="L321" s="11"/>
      <c r="M321" s="12"/>
      <c r="N321" s="11">
        <v>3571817.6</v>
      </c>
      <c r="O321" s="12">
        <v>10.945278051152448</v>
      </c>
      <c r="P321" s="11">
        <v>53345</v>
      </c>
      <c r="Q321" s="12">
        <v>6.772687224669605</v>
      </c>
      <c r="R321" s="11">
        <v>120513.30000000002</v>
      </c>
      <c r="S321" s="12">
        <v>22.787614661618267</v>
      </c>
      <c r="T321" s="11">
        <v>769849.7</v>
      </c>
      <c r="U321" s="12">
        <v>11.912260255475841</v>
      </c>
      <c r="V321" s="11">
        <v>3659313.2</v>
      </c>
      <c r="W321" s="12">
        <v>21.19759729366703</v>
      </c>
      <c r="X321" s="11">
        <v>147096.6</v>
      </c>
      <c r="Y321" s="12">
        <v>17.713265024480496</v>
      </c>
      <c r="Z321" s="11">
        <v>308005.3</v>
      </c>
      <c r="AA321" s="12">
        <v>20.23773432470156</v>
      </c>
      <c r="AC321" s="41">
        <f t="shared" si="6"/>
        <v>14.313468378256758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306393.7</v>
      </c>
      <c r="G322" s="15">
        <v>14.479512610735803</v>
      </c>
      <c r="H322" s="14">
        <v>2036151.1</v>
      </c>
      <c r="I322" s="15">
        <v>19.272590951624377</v>
      </c>
      <c r="J322" s="14">
        <v>201676.3</v>
      </c>
      <c r="K322" s="15">
        <v>19.06137442525473</v>
      </c>
      <c r="L322" s="14"/>
      <c r="M322" s="15"/>
      <c r="N322" s="14">
        <v>5286225.899999999</v>
      </c>
      <c r="O322" s="15">
        <v>11.097062833996555</v>
      </c>
      <c r="P322" s="14">
        <v>50420</v>
      </c>
      <c r="Q322" s="15">
        <v>7.42169773899246</v>
      </c>
      <c r="R322" s="14">
        <v>555565.2000000001</v>
      </c>
      <c r="S322" s="15">
        <v>16.604589230930934</v>
      </c>
      <c r="T322" s="14">
        <v>935056.2000000001</v>
      </c>
      <c r="U322" s="15">
        <v>12.578826454495466</v>
      </c>
      <c r="V322" s="14">
        <v>4401658.199999999</v>
      </c>
      <c r="W322" s="15">
        <v>18.950127352460036</v>
      </c>
      <c r="X322" s="14">
        <v>174282.1</v>
      </c>
      <c r="Y322" s="15">
        <v>11.016836095043608</v>
      </c>
      <c r="Z322" s="14">
        <v>729925.9</v>
      </c>
      <c r="AA322" s="15">
        <v>17.209612025001437</v>
      </c>
      <c r="AC322" s="42">
        <f t="shared" si="6"/>
        <v>13.821639341251851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6799482.1</v>
      </c>
      <c r="E323" s="12">
        <v>18.643499825523485</v>
      </c>
      <c r="F323" s="11">
        <v>103796.1</v>
      </c>
      <c r="G323" s="12">
        <v>18.418215173787832</v>
      </c>
      <c r="H323" s="11">
        <v>1159022.4</v>
      </c>
      <c r="I323" s="12">
        <v>20.30483130351926</v>
      </c>
      <c r="J323" s="11">
        <v>95867.29999999999</v>
      </c>
      <c r="K323" s="12">
        <v>21.323652820096115</v>
      </c>
      <c r="L323" s="11"/>
      <c r="M323" s="12"/>
      <c r="N323" s="11">
        <v>1836477.0999999999</v>
      </c>
      <c r="O323" s="12">
        <v>16.191560740398007</v>
      </c>
      <c r="P323" s="11">
        <v>8145</v>
      </c>
      <c r="Q323" s="12">
        <v>22.03917127071824</v>
      </c>
      <c r="R323" s="11">
        <v>115323.70000000001</v>
      </c>
      <c r="S323" s="12">
        <v>20.035422987642626</v>
      </c>
      <c r="T323" s="11">
        <v>383523.89999999997</v>
      </c>
      <c r="U323" s="12">
        <v>11.68768555492891</v>
      </c>
      <c r="V323" s="11">
        <v>2785935.6999999997</v>
      </c>
      <c r="W323" s="12">
        <v>20.351982179631776</v>
      </c>
      <c r="X323" s="11">
        <v>82327.3</v>
      </c>
      <c r="Y323" s="12">
        <v>15.581781219595477</v>
      </c>
      <c r="Z323" s="11">
        <v>229063.59999999998</v>
      </c>
      <c r="AA323" s="12">
        <v>20.021880359865115</v>
      </c>
      <c r="AC323" s="41">
        <f t="shared" si="6"/>
        <v>17.457585547036405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99527.3</v>
      </c>
      <c r="G324" s="12">
        <v>17.356310680587107</v>
      </c>
      <c r="H324" s="11">
        <v>1971519.4</v>
      </c>
      <c r="I324" s="12">
        <v>18.69210731175154</v>
      </c>
      <c r="J324" s="11">
        <v>245609.5</v>
      </c>
      <c r="K324" s="12">
        <v>19.67314311946402</v>
      </c>
      <c r="L324" s="11"/>
      <c r="M324" s="12"/>
      <c r="N324" s="11">
        <v>3134850.7</v>
      </c>
      <c r="O324" s="12">
        <v>16.014554685810076</v>
      </c>
      <c r="P324" s="11">
        <v>4583</v>
      </c>
      <c r="Q324" s="12">
        <v>24.823661357189586</v>
      </c>
      <c r="R324" s="11">
        <v>139219.5</v>
      </c>
      <c r="S324" s="12">
        <v>20.554255797499643</v>
      </c>
      <c r="T324" s="11">
        <v>601655.9</v>
      </c>
      <c r="U324" s="12">
        <v>11.624129006297455</v>
      </c>
      <c r="V324" s="11">
        <v>3792683</v>
      </c>
      <c r="W324" s="12">
        <v>19.22767175769765</v>
      </c>
      <c r="X324" s="11">
        <v>65888.1</v>
      </c>
      <c r="Y324" s="12">
        <v>18.173476257472903</v>
      </c>
      <c r="Z324" s="11">
        <v>516365.2</v>
      </c>
      <c r="AA324" s="12">
        <v>18.4109150384263</v>
      </c>
      <c r="AC324" s="41">
        <f>(F324*G324+H324*I324+J324*K324+L324*M324+N324*O324+P324*Q324+R324*S324+T324*U324+X324*Y324+Z324*AA324)/(F324+H324+J324+L324+N324+P324+R324+T324+X324+Z324)</f>
        <v>16.858527802157017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306583.2</v>
      </c>
      <c r="G325" s="12">
        <v>16.864301599043927</v>
      </c>
      <c r="H325" s="11">
        <v>4230068.5</v>
      </c>
      <c r="I325" s="12">
        <v>14.626058432150678</v>
      </c>
      <c r="J325" s="11">
        <v>274238.3</v>
      </c>
      <c r="K325" s="12">
        <v>19.849038989083592</v>
      </c>
      <c r="L325" s="11">
        <v>1500</v>
      </c>
      <c r="M325" s="12">
        <v>17</v>
      </c>
      <c r="N325" s="11">
        <v>3558899.4000000004</v>
      </c>
      <c r="O325" s="12">
        <v>18.642769573649648</v>
      </c>
      <c r="P325" s="11">
        <v>52295</v>
      </c>
      <c r="Q325" s="12">
        <v>10.638573477387899</v>
      </c>
      <c r="R325" s="11">
        <v>190950.3</v>
      </c>
      <c r="S325" s="12">
        <v>21.61415609716247</v>
      </c>
      <c r="T325" s="11">
        <v>911074.4000000001</v>
      </c>
      <c r="U325" s="12">
        <v>8.089701894817807</v>
      </c>
      <c r="V325" s="11">
        <v>3902493.9999999995</v>
      </c>
      <c r="W325" s="12">
        <v>20.982093204755728</v>
      </c>
      <c r="X325" s="11">
        <v>155963.8</v>
      </c>
      <c r="Y325" s="12">
        <v>19.350581506734258</v>
      </c>
      <c r="Z325" s="11">
        <v>335317.60000000003</v>
      </c>
      <c r="AA325" s="12">
        <v>21.109026827103598</v>
      </c>
      <c r="AC325" s="41">
        <f>(F325*G325+H325*I325+J325*K325+L325*M325+N325*O325+P325*Q325+R325*S325+T325*U325+X325*Y325+Z325*AA325)/(F325+H325+J325+L325+N325+P325+R325+T325+X325+Z325)</f>
        <v>16.0734772223975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475204.2</v>
      </c>
      <c r="G326" s="12">
        <v>16.797714461277906</v>
      </c>
      <c r="H326" s="11">
        <v>3587238.98</v>
      </c>
      <c r="I326" s="12">
        <v>17.60078058869664</v>
      </c>
      <c r="J326" s="11">
        <v>219007.8</v>
      </c>
      <c r="K326" s="12">
        <v>21.237401781580395</v>
      </c>
      <c r="L326" s="11">
        <v>1025</v>
      </c>
      <c r="M326" s="12">
        <v>0.7560975609756098</v>
      </c>
      <c r="N326" s="11">
        <v>3374107.7800000003</v>
      </c>
      <c r="O326" s="12">
        <v>19.974488708656473</v>
      </c>
      <c r="P326" s="11">
        <v>99058</v>
      </c>
      <c r="Q326" s="12">
        <v>8.204640008883679</v>
      </c>
      <c r="R326" s="11">
        <v>298695.82</v>
      </c>
      <c r="S326" s="12">
        <v>23.01596224212311</v>
      </c>
      <c r="T326" s="11">
        <v>860432.3499999999</v>
      </c>
      <c r="U326" s="12">
        <v>11.430278613885203</v>
      </c>
      <c r="V326" s="11">
        <v>4048479.34</v>
      </c>
      <c r="W326" s="12">
        <v>22.59133713672354</v>
      </c>
      <c r="X326" s="11">
        <v>174988.8</v>
      </c>
      <c r="Y326" s="12">
        <v>20.955756894155527</v>
      </c>
      <c r="Z326" s="11">
        <v>667269.0599999999</v>
      </c>
      <c r="AA326" s="12">
        <v>19.49167747834736</v>
      </c>
      <c r="AC326" s="41">
        <f>(F326*G326+H326*I326+J326*K326+L326*M326+N326*O326+P326*Q326+R326*S326+T326*U326+X326*Y326+Z326*AA326)/(F326+H326+J326+L326+N326+P326+R326+T326+X326+Z326)</f>
        <v>18.178103862774776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268976.3</v>
      </c>
      <c r="G327" s="12">
        <v>14.539796179068553</v>
      </c>
      <c r="H327" s="11">
        <v>2503939.9899999998</v>
      </c>
      <c r="I327" s="12">
        <v>17.44492844582911</v>
      </c>
      <c r="J327" s="11">
        <v>171643.72</v>
      </c>
      <c r="K327" s="12">
        <v>21.722123271390274</v>
      </c>
      <c r="L327" s="11"/>
      <c r="M327" s="12"/>
      <c r="N327" s="11">
        <v>2400374.33</v>
      </c>
      <c r="O327" s="12">
        <v>19.682341761045244</v>
      </c>
      <c r="P327" s="11">
        <v>103735</v>
      </c>
      <c r="Q327" s="12">
        <v>9.12966597580373</v>
      </c>
      <c r="R327" s="11">
        <v>239759.99</v>
      </c>
      <c r="S327" s="12">
        <v>23.987242980782582</v>
      </c>
      <c r="T327" s="11">
        <v>526831.09</v>
      </c>
      <c r="U327" s="12">
        <v>13.500414423719738</v>
      </c>
      <c r="V327" s="11">
        <v>3753205.7399999998</v>
      </c>
      <c r="W327" s="12">
        <v>22.145921462088562</v>
      </c>
      <c r="X327" s="11">
        <v>72761.62</v>
      </c>
      <c r="Y327" s="12">
        <v>22.387054287686304</v>
      </c>
      <c r="Z327" s="11">
        <v>487373.10000000003</v>
      </c>
      <c r="AA327" s="12">
        <v>15.440432793685153</v>
      </c>
      <c r="AC327" s="41">
        <f>(F327*G327+H327*I327+J327*K327+L327*M327+N327*O327+P327*Q327+R327*S327+T327*U327+X327*Y327+Z327*AA327)/(F327+H327+J327+L327+N327+P327+R327+T327+X327+Z327)</f>
        <v>17.936994227586855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690507.3</v>
      </c>
      <c r="G328" s="12">
        <v>12.6820348170106</v>
      </c>
      <c r="H328" s="11">
        <v>2532332.13</v>
      </c>
      <c r="I328" s="12">
        <v>18.4699800075988</v>
      </c>
      <c r="J328" s="11">
        <v>252128.7</v>
      </c>
      <c r="K328" s="12">
        <v>21.3524078575743</v>
      </c>
      <c r="L328" s="11"/>
      <c r="M328" s="12"/>
      <c r="N328" s="11">
        <v>4292780.62</v>
      </c>
      <c r="O328" s="12">
        <v>19.1482046405856</v>
      </c>
      <c r="P328" s="11">
        <v>61501</v>
      </c>
      <c r="Q328" s="12">
        <v>8.666624932927919</v>
      </c>
      <c r="R328" s="11">
        <v>235676.85</v>
      </c>
      <c r="S328" s="12">
        <v>25.3793584736897</v>
      </c>
      <c r="T328" s="11">
        <v>1199497.61</v>
      </c>
      <c r="U328" s="12">
        <v>10.6465060084613</v>
      </c>
      <c r="V328" s="11">
        <v>5013663.99</v>
      </c>
      <c r="W328" s="12">
        <v>21.930523427957095</v>
      </c>
      <c r="X328" s="11">
        <v>104428.07</v>
      </c>
      <c r="Y328" s="12">
        <v>20.579940048686105</v>
      </c>
      <c r="Z328" s="11">
        <v>330195.3</v>
      </c>
      <c r="AA328" s="12">
        <v>21.923387392249396</v>
      </c>
      <c r="AC328" s="41">
        <f aca="true" t="shared" si="7" ref="AC328:AC335">(F328*G328+H328*I328+J328*K328+L328*M328+N328*O328+P328*Q328+R328*S328+T328*U328+X328*Y328+Z328*AA328)/(F328+H328+J328+L328+N328+P328+R328+T328+X328+Z328)</f>
        <v>17.71149913533056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357675.8</v>
      </c>
      <c r="G329" s="12">
        <v>10.837474872496266</v>
      </c>
      <c r="H329" s="11">
        <v>1859940.85</v>
      </c>
      <c r="I329" s="12">
        <v>19.286710320008304</v>
      </c>
      <c r="J329" s="11">
        <v>184903.6</v>
      </c>
      <c r="K329" s="12">
        <v>18.262134236434534</v>
      </c>
      <c r="L329" s="11">
        <v>35</v>
      </c>
      <c r="M329" s="12">
        <v>0</v>
      </c>
      <c r="N329" s="11">
        <v>4255492.13</v>
      </c>
      <c r="O329" s="12">
        <v>19.285371225066754</v>
      </c>
      <c r="P329" s="11">
        <v>68420.7</v>
      </c>
      <c r="Q329" s="12">
        <v>9.674825454869653</v>
      </c>
      <c r="R329" s="11">
        <v>212083.19</v>
      </c>
      <c r="S329" s="12">
        <v>23.800018065552464</v>
      </c>
      <c r="T329" s="11">
        <v>648734.6200000001</v>
      </c>
      <c r="U329" s="12">
        <v>13.221230348089025</v>
      </c>
      <c r="V329" s="11">
        <v>4842226.990000001</v>
      </c>
      <c r="W329" s="12">
        <v>20.963434407646375</v>
      </c>
      <c r="X329" s="11">
        <v>195154.2</v>
      </c>
      <c r="Y329" s="12">
        <v>19.58062754990665</v>
      </c>
      <c r="Z329" s="11">
        <v>369231.00000000006</v>
      </c>
      <c r="AA329" s="12">
        <v>20.198207664036893</v>
      </c>
      <c r="AC329" s="41">
        <f t="shared" si="7"/>
        <v>18.494315963121128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341656.81</v>
      </c>
      <c r="G330" s="12">
        <v>11.61377939956765</v>
      </c>
      <c r="H330" s="11">
        <v>2155555.88</v>
      </c>
      <c r="I330" s="12">
        <v>20.626050132460488</v>
      </c>
      <c r="J330" s="11">
        <v>273594</v>
      </c>
      <c r="K330" s="12">
        <v>20.793802254435395</v>
      </c>
      <c r="L330" s="11">
        <v>100</v>
      </c>
      <c r="M330" s="12">
        <v>29.9</v>
      </c>
      <c r="N330" s="11">
        <v>4541175.930000001</v>
      </c>
      <c r="O330" s="12">
        <v>18.739201125797376</v>
      </c>
      <c r="P330" s="11">
        <v>94760.9</v>
      </c>
      <c r="Q330" s="12">
        <v>12.392561700026071</v>
      </c>
      <c r="R330" s="11">
        <v>243625.73</v>
      </c>
      <c r="S330" s="12">
        <v>23.236034814959794</v>
      </c>
      <c r="T330" s="11">
        <v>627758.6</v>
      </c>
      <c r="U330" s="12">
        <v>13.049540002956544</v>
      </c>
      <c r="V330" s="11">
        <v>5540820.28</v>
      </c>
      <c r="W330" s="12">
        <v>21.895707512462387</v>
      </c>
      <c r="X330" s="11">
        <v>57121.8</v>
      </c>
      <c r="Y330" s="12">
        <v>16.637015885353765</v>
      </c>
      <c r="Z330" s="11">
        <v>386108.70000000007</v>
      </c>
      <c r="AA330" s="12">
        <v>21.257177416618667</v>
      </c>
      <c r="AC330" s="41">
        <f t="shared" si="7"/>
        <v>18.735822288115365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269709.8</v>
      </c>
      <c r="G331" s="12">
        <v>18.972971764466823</v>
      </c>
      <c r="H331" s="11">
        <v>2673538.59</v>
      </c>
      <c r="I331" s="12">
        <v>18.274277209329536</v>
      </c>
      <c r="J331" s="11">
        <v>241668.92</v>
      </c>
      <c r="K331" s="12">
        <v>20.0941273623435</v>
      </c>
      <c r="L331" s="11">
        <v>325932.2</v>
      </c>
      <c r="M331" s="12">
        <v>18.06630574702346</v>
      </c>
      <c r="N331" s="11">
        <v>4308084.36</v>
      </c>
      <c r="O331" s="12">
        <v>19.184983632911024</v>
      </c>
      <c r="P331" s="11">
        <v>79085</v>
      </c>
      <c r="Q331" s="12">
        <v>10.07865650881962</v>
      </c>
      <c r="R331" s="11">
        <v>356663.26</v>
      </c>
      <c r="S331" s="12">
        <v>20.476176562172398</v>
      </c>
      <c r="T331" s="11">
        <v>1005770.39</v>
      </c>
      <c r="U331" s="12">
        <v>12.084354441275613</v>
      </c>
      <c r="V331" s="11">
        <v>4935776.94</v>
      </c>
      <c r="W331" s="12">
        <v>20.287960694188087</v>
      </c>
      <c r="X331" s="11">
        <v>114997</v>
      </c>
      <c r="Y331" s="12">
        <v>18.80525190222356</v>
      </c>
      <c r="Z331" s="11">
        <v>330492.8</v>
      </c>
      <c r="AA331" s="12">
        <v>21.157036486120123</v>
      </c>
      <c r="AC331" s="41">
        <f t="shared" si="7"/>
        <v>18.213407084269587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>
        <v>13927588.54</v>
      </c>
      <c r="E332" s="12">
        <v>18.088606995141745</v>
      </c>
      <c r="F332" s="11">
        <v>252258.8</v>
      </c>
      <c r="G332" s="12">
        <v>13.949904827898973</v>
      </c>
      <c r="H332" s="11">
        <v>2157702.68</v>
      </c>
      <c r="I332" s="12">
        <v>21.064311012581207</v>
      </c>
      <c r="J332" s="11">
        <v>234100.91999999998</v>
      </c>
      <c r="K332" s="12">
        <v>20.081028531626437</v>
      </c>
      <c r="L332" s="11">
        <v>295</v>
      </c>
      <c r="M332" s="12">
        <v>4.576271186440678</v>
      </c>
      <c r="N332" s="11">
        <v>4189370.6899999995</v>
      </c>
      <c r="O332" s="12">
        <v>17.991005632829285</v>
      </c>
      <c r="P332" s="11">
        <v>72188</v>
      </c>
      <c r="Q332" s="12">
        <v>15.828040671579759</v>
      </c>
      <c r="R332" s="11">
        <v>153605.52</v>
      </c>
      <c r="S332" s="12">
        <v>24.12156493073945</v>
      </c>
      <c r="T332" s="11">
        <v>1333256.6</v>
      </c>
      <c r="U332" s="12">
        <v>10.474481450907502</v>
      </c>
      <c r="V332" s="11">
        <v>4809951.43</v>
      </c>
      <c r="W332" s="12">
        <v>19.02668063675229</v>
      </c>
      <c r="X332" s="11">
        <v>134147.3</v>
      </c>
      <c r="Y332" s="12">
        <v>17.382265151814458</v>
      </c>
      <c r="Z332" s="11">
        <v>590711.6</v>
      </c>
      <c r="AA332" s="12">
        <v>17.310773401097936</v>
      </c>
      <c r="AC332" s="41">
        <f t="shared" si="7"/>
        <v>17.593732215692437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>
        <v>14183653.93</v>
      </c>
      <c r="E333" s="12">
        <v>17.922384638525934</v>
      </c>
      <c r="F333" s="11">
        <v>245331.7</v>
      </c>
      <c r="G333" s="12">
        <v>12.744165328002863</v>
      </c>
      <c r="H333" s="11">
        <v>2231782.1000000006</v>
      </c>
      <c r="I333" s="12">
        <v>19.954885115710894</v>
      </c>
      <c r="J333" s="11">
        <v>278361.77999999997</v>
      </c>
      <c r="K333" s="12">
        <v>20.77726777002215</v>
      </c>
      <c r="L333" s="11"/>
      <c r="M333" s="12"/>
      <c r="N333" s="11">
        <v>4751223.97</v>
      </c>
      <c r="O333" s="12">
        <v>17.3338339252401</v>
      </c>
      <c r="P333" s="11">
        <v>35656</v>
      </c>
      <c r="Q333" s="12">
        <v>14.403670630468916</v>
      </c>
      <c r="R333" s="11">
        <v>145799.19999999998</v>
      </c>
      <c r="S333" s="12">
        <v>21.205755463678827</v>
      </c>
      <c r="T333" s="11">
        <v>891985.3999999999</v>
      </c>
      <c r="U333" s="12">
        <v>13.064797916311184</v>
      </c>
      <c r="V333" s="11">
        <v>5053072.279999999</v>
      </c>
      <c r="W333" s="12">
        <v>18.370939888574082</v>
      </c>
      <c r="X333" s="11">
        <v>30917.2</v>
      </c>
      <c r="Y333" s="12">
        <v>18.75267663307154</v>
      </c>
      <c r="Z333" s="11">
        <v>519524.30000000005</v>
      </c>
      <c r="AA333" s="12">
        <v>18.737213758817433</v>
      </c>
      <c r="AC333" s="41">
        <f t="shared" si="7"/>
        <v>17.674143925398216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>
        <v>16989976.259999998</v>
      </c>
      <c r="E334" s="15">
        <v>17.817446480969952</v>
      </c>
      <c r="F334" s="14">
        <v>549344.5</v>
      </c>
      <c r="G334" s="15">
        <v>16.816024709449163</v>
      </c>
      <c r="H334" s="14">
        <v>2156043.64</v>
      </c>
      <c r="I334" s="15">
        <v>19.660748252897132</v>
      </c>
      <c r="J334" s="14">
        <v>289372.39999999997</v>
      </c>
      <c r="K334" s="15">
        <v>18.507674498328115</v>
      </c>
      <c r="L334" s="14">
        <v>1835</v>
      </c>
      <c r="M334" s="15">
        <v>18.637602179836513</v>
      </c>
      <c r="N334" s="14">
        <v>6239555.91</v>
      </c>
      <c r="O334" s="15">
        <v>16.252389784596073</v>
      </c>
      <c r="P334" s="14">
        <v>48002</v>
      </c>
      <c r="Q334" s="15">
        <v>12.476349318778384</v>
      </c>
      <c r="R334" s="14">
        <v>149095.73</v>
      </c>
      <c r="S334" s="15">
        <v>21.41211664613065</v>
      </c>
      <c r="T334" s="14">
        <v>703103.52</v>
      </c>
      <c r="U334" s="15">
        <v>17.15329256977692</v>
      </c>
      <c r="V334" s="14">
        <v>5856645.329999999</v>
      </c>
      <c r="W334" s="15">
        <v>19.050879152827235</v>
      </c>
      <c r="X334" s="14">
        <v>72146.93</v>
      </c>
      <c r="Y334" s="15">
        <v>13.684518070276864</v>
      </c>
      <c r="Z334" s="14">
        <v>924831.3</v>
      </c>
      <c r="AA334" s="15">
        <v>17.17052854223253</v>
      </c>
      <c r="AC334" s="42">
        <f t="shared" si="7"/>
        <v>17.168604032746565</v>
      </c>
    </row>
    <row r="335" spans="1:29" s="1" customFormat="1" ht="12.75">
      <c r="A335" s="7" t="s">
        <v>223</v>
      </c>
      <c r="B335" s="7" t="s">
        <v>224</v>
      </c>
      <c r="C335" s="7" t="s">
        <v>225</v>
      </c>
      <c r="D335" s="11">
        <v>11659695.61</v>
      </c>
      <c r="E335" s="12">
        <v>17.980929194728787</v>
      </c>
      <c r="F335" s="11">
        <v>122965.03</v>
      </c>
      <c r="G335" s="12">
        <v>19.772694615696825</v>
      </c>
      <c r="H335" s="11">
        <v>1324102.3</v>
      </c>
      <c r="I335" s="12">
        <v>21.577907966778696</v>
      </c>
      <c r="J335" s="11">
        <v>229370.08</v>
      </c>
      <c r="K335" s="12">
        <v>19.213504319307898</v>
      </c>
      <c r="L335" s="11"/>
      <c r="M335" s="12"/>
      <c r="N335" s="11">
        <v>4182457.4200000004</v>
      </c>
      <c r="O335" s="12">
        <v>17.17721081378038</v>
      </c>
      <c r="P335" s="11">
        <v>54415</v>
      </c>
      <c r="Q335" s="12">
        <v>19.086317191950755</v>
      </c>
      <c r="R335" s="11">
        <v>115680.45000000001</v>
      </c>
      <c r="S335" s="12">
        <v>21.2035355974151</v>
      </c>
      <c r="T335" s="11">
        <v>326570.33999999997</v>
      </c>
      <c r="U335" s="12">
        <v>16.139645901094408</v>
      </c>
      <c r="V335" s="11">
        <v>4926741.39</v>
      </c>
      <c r="W335" s="12">
        <v>18.033502112478455</v>
      </c>
      <c r="X335" s="11">
        <v>30874.4</v>
      </c>
      <c r="Y335" s="12">
        <v>17.615274337315036</v>
      </c>
      <c r="Z335" s="11">
        <v>346519.2</v>
      </c>
      <c r="AA335" s="12">
        <v>12.256433023047489</v>
      </c>
      <c r="AC335" s="41">
        <f t="shared" si="7"/>
        <v>17.942459726289357</v>
      </c>
    </row>
    <row r="336" spans="1:29" s="1" customFormat="1" ht="12.75">
      <c r="A336" s="10" t="s">
        <v>51</v>
      </c>
      <c r="B336" s="10" t="s">
        <v>2</v>
      </c>
      <c r="C336" s="10" t="s">
        <v>52</v>
      </c>
      <c r="D336" s="11">
        <v>16461947.84</v>
      </c>
      <c r="E336" s="12">
        <v>17.207554241448744</v>
      </c>
      <c r="F336" s="11">
        <v>240745.43</v>
      </c>
      <c r="G336" s="12">
        <v>16.615794052663837</v>
      </c>
      <c r="H336" s="11">
        <v>2109707.13</v>
      </c>
      <c r="I336" s="12">
        <v>20.895442801105748</v>
      </c>
      <c r="J336" s="11">
        <v>527453.63</v>
      </c>
      <c r="K336" s="12">
        <v>16.183514968320537</v>
      </c>
      <c r="L336" s="11">
        <v>1056.3</v>
      </c>
      <c r="M336" s="12">
        <v>1.6522768152986842</v>
      </c>
      <c r="N336" s="11">
        <v>6127603.489999999</v>
      </c>
      <c r="O336" s="12">
        <v>15.440343834323409</v>
      </c>
      <c r="P336" s="11">
        <v>61181.4</v>
      </c>
      <c r="Q336" s="12">
        <v>20.504853288744627</v>
      </c>
      <c r="R336" s="11">
        <v>144261.06</v>
      </c>
      <c r="S336" s="12">
        <v>20.88756451394436</v>
      </c>
      <c r="T336" s="11">
        <v>761956.9299999999</v>
      </c>
      <c r="U336" s="12">
        <v>13.949035465167292</v>
      </c>
      <c r="V336" s="11">
        <v>5650746.49</v>
      </c>
      <c r="W336" s="12">
        <v>18.766001872612758</v>
      </c>
      <c r="X336" s="11">
        <v>112400.38</v>
      </c>
      <c r="Y336" s="12">
        <v>16.675791508889898</v>
      </c>
      <c r="Z336" s="11">
        <v>724835.6</v>
      </c>
      <c r="AA336" s="12">
        <v>12.725215021171683</v>
      </c>
      <c r="AC336" s="41">
        <f>(F336*G336+H336*I336+J336*K336+L336*M336+N336*O336+P336*Q336+R336*S336+T336*U336+X336*Y336+Z336*AA336)/(F336+H336+J336+L336+N336+P336+R336+T336+X336+Z336)</f>
        <v>16.39299236284227</v>
      </c>
    </row>
    <row r="337" spans="1:29" s="1" customFormat="1" ht="12.75">
      <c r="A337" s="10" t="s">
        <v>53</v>
      </c>
      <c r="B337" s="10" t="s">
        <v>3</v>
      </c>
      <c r="C337" s="10" t="s">
        <v>54</v>
      </c>
      <c r="D337" s="11">
        <v>20491168.000000004</v>
      </c>
      <c r="E337" s="12">
        <v>17.381147791633946</v>
      </c>
      <c r="F337" s="11">
        <v>314092.44</v>
      </c>
      <c r="G337" s="12">
        <v>15.0727665301336</v>
      </c>
      <c r="H337" s="11">
        <v>3718570.0999999996</v>
      </c>
      <c r="I337" s="12">
        <v>18.234377702655113</v>
      </c>
      <c r="J337" s="11">
        <v>540651.15</v>
      </c>
      <c r="K337" s="12">
        <v>18.305179220464066</v>
      </c>
      <c r="L337" s="11">
        <v>3100</v>
      </c>
      <c r="M337" s="12">
        <v>4.674193548387096</v>
      </c>
      <c r="N337" s="11">
        <v>6612068.739999999</v>
      </c>
      <c r="O337" s="12">
        <v>16.278543378754993</v>
      </c>
      <c r="P337" s="11">
        <v>42500</v>
      </c>
      <c r="Q337" s="12">
        <v>21.049281176470583</v>
      </c>
      <c r="R337" s="11">
        <v>226279.91999999998</v>
      </c>
      <c r="S337" s="12">
        <v>20.532682279983135</v>
      </c>
      <c r="T337" s="11">
        <v>919971.65</v>
      </c>
      <c r="U337" s="12">
        <v>15.002506495172964</v>
      </c>
      <c r="V337" s="11">
        <v>6850993.01</v>
      </c>
      <c r="W337" s="12">
        <v>18.942313320853902</v>
      </c>
      <c r="X337" s="11">
        <v>177293.38999999998</v>
      </c>
      <c r="Y337" s="12">
        <v>15.4091258647601</v>
      </c>
      <c r="Z337" s="11">
        <v>1085647.5999999999</v>
      </c>
      <c r="AA337" s="12">
        <v>13.103432982304765</v>
      </c>
      <c r="AC337" s="41">
        <f>(F337*G337+H337*I337+J337*K337+L337*M337+N337*O337+P337*Q337+R337*S337+T337*U337+X337*Y337+Z337*AA337)/(F337+H337+J337+L337+N337+P337+R337+T337+X337+Z337)</f>
        <v>16.5970277832044</v>
      </c>
    </row>
    <row r="338" spans="1:29" s="1" customFormat="1" ht="12.75">
      <c r="A338" s="10" t="s">
        <v>55</v>
      </c>
      <c r="B338" s="10" t="s">
        <v>4</v>
      </c>
      <c r="C338" s="10" t="s">
        <v>56</v>
      </c>
      <c r="D338" s="11">
        <v>19123811.919999998</v>
      </c>
      <c r="E338" s="12">
        <v>18.9478605961473</v>
      </c>
      <c r="F338" s="11">
        <v>506031.5</v>
      </c>
      <c r="G338" s="12">
        <v>18.41413573660927</v>
      </c>
      <c r="H338" s="11">
        <v>4148099.95</v>
      </c>
      <c r="I338" s="12">
        <v>16.329495479900363</v>
      </c>
      <c r="J338" s="11">
        <v>519254.14999999997</v>
      </c>
      <c r="K338" s="12">
        <v>19.95519980629911</v>
      </c>
      <c r="L338" s="11"/>
      <c r="M338" s="12"/>
      <c r="N338" s="11">
        <v>5519850.93</v>
      </c>
      <c r="O338" s="12">
        <v>17.884609232463447</v>
      </c>
      <c r="P338" s="11">
        <v>42231.4</v>
      </c>
      <c r="Q338" s="12">
        <v>20.931383188812124</v>
      </c>
      <c r="R338" s="11">
        <v>285160.8</v>
      </c>
      <c r="S338" s="12">
        <v>21.052758934608107</v>
      </c>
      <c r="T338" s="11">
        <v>978757.2400000001</v>
      </c>
      <c r="U338" s="12">
        <v>16.303823031745857</v>
      </c>
      <c r="V338" s="11">
        <v>6129307.1</v>
      </c>
      <c r="W338" s="12">
        <v>21.98304778352516</v>
      </c>
      <c r="X338" s="11">
        <v>102709.35</v>
      </c>
      <c r="Y338" s="12">
        <v>18.803175153966052</v>
      </c>
      <c r="Z338" s="11">
        <v>892409.5</v>
      </c>
      <c r="AA338" s="12">
        <v>18.71521113591912</v>
      </c>
      <c r="AC338" s="41">
        <f>(F338*G338+H338*I338+J338*K338+L338*M338+N338*O338+P338*Q338+R338*S338+T338*U338+X338*Y338+Z338*AA338)/(F338+H338+J338+L338+N338+P338+R338+T338+X338+Z338)</f>
        <v>17.516209707166038</v>
      </c>
    </row>
    <row r="339" spans="1:29" s="1" customFormat="1" ht="12.75">
      <c r="A339" s="10" t="s">
        <v>57</v>
      </c>
      <c r="B339" s="10" t="s">
        <v>5</v>
      </c>
      <c r="C339" s="10" t="s">
        <v>58</v>
      </c>
      <c r="D339" s="11">
        <v>20084606.419999998</v>
      </c>
      <c r="E339" s="12">
        <v>19.381381483366887</v>
      </c>
      <c r="F339" s="11">
        <v>369884.1</v>
      </c>
      <c r="G339" s="12">
        <v>15.337109178253392</v>
      </c>
      <c r="H339" s="11">
        <v>3683956.89</v>
      </c>
      <c r="I339" s="12">
        <v>17.366452255715725</v>
      </c>
      <c r="J339" s="11">
        <v>576802.97</v>
      </c>
      <c r="K339" s="12">
        <v>19.813185085368055</v>
      </c>
      <c r="L339" s="11"/>
      <c r="M339" s="12"/>
      <c r="N339" s="11">
        <v>6212479.420000001</v>
      </c>
      <c r="O339" s="12">
        <v>17.903222480067367</v>
      </c>
      <c r="P339" s="11">
        <v>42701</v>
      </c>
      <c r="Q339" s="12">
        <v>20.850591789419436</v>
      </c>
      <c r="R339" s="11">
        <v>410249.5</v>
      </c>
      <c r="S339" s="12">
        <v>19.663484216312263</v>
      </c>
      <c r="T339" s="11">
        <v>840568.4600000001</v>
      </c>
      <c r="U339" s="12">
        <v>17.807509685528778</v>
      </c>
      <c r="V339" s="11">
        <v>6952652.81</v>
      </c>
      <c r="W339" s="12">
        <v>22.184925328552396</v>
      </c>
      <c r="X339" s="11">
        <v>282379.67</v>
      </c>
      <c r="Y339" s="12">
        <v>16.711071733669804</v>
      </c>
      <c r="Z339" s="11">
        <v>712931.6</v>
      </c>
      <c r="AA339" s="12">
        <v>19.74501125072869</v>
      </c>
      <c r="AC339" s="41">
        <f>(F339*G339+H339*I339+J339*K339+L339*M339+N339*O339+P339*Q339+R339*S339+T339*U339+X339*Y339+Z339*AA339)/(F339+H339+J339+L339+N339+P339+R339+T339+X339+Z339)</f>
        <v>17.897058010099066</v>
      </c>
    </row>
    <row r="340" spans="1:29" s="1" customFormat="1" ht="12.75">
      <c r="A340" s="10" t="s">
        <v>59</v>
      </c>
      <c r="B340" s="10" t="s">
        <v>6</v>
      </c>
      <c r="C340" s="10" t="s">
        <v>60</v>
      </c>
      <c r="D340" s="11">
        <v>20053289.61</v>
      </c>
      <c r="E340" s="12">
        <v>19.42772821079803</v>
      </c>
      <c r="F340" s="11">
        <v>290966.8</v>
      </c>
      <c r="G340" s="12">
        <v>16.844296617346046</v>
      </c>
      <c r="H340" s="11">
        <v>2909162.32</v>
      </c>
      <c r="I340" s="12">
        <v>18.60548529327166</v>
      </c>
      <c r="J340" s="11">
        <v>482753.76000000007</v>
      </c>
      <c r="K340" s="12">
        <v>20.235687600651715</v>
      </c>
      <c r="L340" s="11">
        <v>135</v>
      </c>
      <c r="M340" s="12">
        <v>17.037037037037038</v>
      </c>
      <c r="N340" s="11">
        <v>6895071.229999999</v>
      </c>
      <c r="O340" s="12">
        <v>16.922296825510795</v>
      </c>
      <c r="P340" s="11">
        <v>39209.1</v>
      </c>
      <c r="Q340" s="12">
        <v>20.70798426895798</v>
      </c>
      <c r="R340" s="11">
        <v>220426.68000000002</v>
      </c>
      <c r="S340" s="12">
        <v>20.28862267308113</v>
      </c>
      <c r="T340" s="11">
        <v>875858.79</v>
      </c>
      <c r="U340" s="12">
        <v>16.877239935218313</v>
      </c>
      <c r="V340" s="11">
        <v>7269225.119999999</v>
      </c>
      <c r="W340" s="12">
        <v>22.596639343493056</v>
      </c>
      <c r="X340" s="11">
        <v>118854.41</v>
      </c>
      <c r="Y340" s="12">
        <v>15.183357053389924</v>
      </c>
      <c r="Z340" s="11">
        <v>951626.3999999999</v>
      </c>
      <c r="AA340" s="12">
        <v>18.8938797494479</v>
      </c>
      <c r="AC340" s="41">
        <f aca="true" t="shared" si="8" ref="AC340:AC347">(F340*G340+H340*I340+J340*K340+L340*M340+N340*O340+P340*Q340+R340*S340+T340*U340+X340*Y340+Z340*AA340)/(F340+H340+J340+L340+N340+P340+R340+T340+X340+Z340)</f>
        <v>17.625834264873916</v>
      </c>
    </row>
    <row r="341" spans="1:29" s="1" customFormat="1" ht="12.75">
      <c r="A341" s="10" t="s">
        <v>61</v>
      </c>
      <c r="B341" s="10" t="s">
        <v>7</v>
      </c>
      <c r="C341" s="10" t="s">
        <v>62</v>
      </c>
      <c r="D341" s="11">
        <v>19459425.090000004</v>
      </c>
      <c r="E341" s="12">
        <v>20.055428554266697</v>
      </c>
      <c r="F341" s="11">
        <v>210311.6</v>
      </c>
      <c r="G341" s="12">
        <v>17.22457245344528</v>
      </c>
      <c r="H341" s="11">
        <v>2304496.7199999997</v>
      </c>
      <c r="I341" s="12">
        <v>20.139446231539864</v>
      </c>
      <c r="J341" s="11">
        <v>525186.26</v>
      </c>
      <c r="K341" s="12">
        <v>19.3247200873077</v>
      </c>
      <c r="L341" s="11"/>
      <c r="M341" s="12"/>
      <c r="N341" s="11">
        <v>6352652.32</v>
      </c>
      <c r="O341" s="12">
        <v>16.96995416061112</v>
      </c>
      <c r="P341" s="11">
        <v>270779.14</v>
      </c>
      <c r="Q341" s="12">
        <v>21.087446891957764</v>
      </c>
      <c r="R341" s="11">
        <v>322619.4</v>
      </c>
      <c r="S341" s="12">
        <v>19.82083592617184</v>
      </c>
      <c r="T341" s="11">
        <v>748768.64</v>
      </c>
      <c r="U341" s="12">
        <v>17.709317862190385</v>
      </c>
      <c r="V341" s="11">
        <v>7883732.310000001</v>
      </c>
      <c r="W341" s="12">
        <v>22.926651281910402</v>
      </c>
      <c r="X341" s="11">
        <v>118421.7</v>
      </c>
      <c r="Y341" s="12">
        <v>17.255685968027823</v>
      </c>
      <c r="Z341" s="11">
        <v>722457</v>
      </c>
      <c r="AA341" s="12">
        <v>19.550174432526767</v>
      </c>
      <c r="AC341" s="41">
        <f t="shared" si="8"/>
        <v>18.099955839386045</v>
      </c>
    </row>
    <row r="342" spans="1:29" s="1" customFormat="1" ht="12.75">
      <c r="A342" s="10" t="s">
        <v>63</v>
      </c>
      <c r="B342" s="10" t="s">
        <v>8</v>
      </c>
      <c r="C342" s="10" t="s">
        <v>64</v>
      </c>
      <c r="D342" s="11">
        <v>20804729.009999998</v>
      </c>
      <c r="E342" s="12">
        <v>20.337996640336907</v>
      </c>
      <c r="F342" s="11">
        <v>349512.9</v>
      </c>
      <c r="G342" s="12">
        <v>14.959037340252682</v>
      </c>
      <c r="H342" s="11">
        <v>2621546.4000000004</v>
      </c>
      <c r="I342" s="12">
        <v>21.137344849208088</v>
      </c>
      <c r="J342" s="11">
        <v>538287.78</v>
      </c>
      <c r="K342" s="12">
        <v>20.17913492407352</v>
      </c>
      <c r="L342" s="11">
        <v>1150</v>
      </c>
      <c r="M342" s="12">
        <v>19</v>
      </c>
      <c r="N342" s="11">
        <v>6386409</v>
      </c>
      <c r="O342" s="12">
        <v>17.175716359569225</v>
      </c>
      <c r="P342" s="11">
        <v>203502.66</v>
      </c>
      <c r="Q342" s="12">
        <v>25.75390798233299</v>
      </c>
      <c r="R342" s="11">
        <v>341634.48</v>
      </c>
      <c r="S342" s="12">
        <v>22.342340027856675</v>
      </c>
      <c r="T342" s="11">
        <v>1040177.6699999999</v>
      </c>
      <c r="U342" s="12">
        <v>16.885335869784626</v>
      </c>
      <c r="V342" s="11">
        <v>8458512.280000001</v>
      </c>
      <c r="W342" s="12">
        <v>23.044052714586826</v>
      </c>
      <c r="X342" s="11">
        <v>203886.4</v>
      </c>
      <c r="Y342" s="12">
        <v>17.608176430600583</v>
      </c>
      <c r="Z342" s="11">
        <v>660109.44</v>
      </c>
      <c r="AA342" s="12">
        <v>19.639619486429396</v>
      </c>
      <c r="AC342" s="41">
        <f t="shared" si="8"/>
        <v>18.484051497871295</v>
      </c>
    </row>
    <row r="343" spans="1:29" s="1" customFormat="1" ht="12.75">
      <c r="A343" s="10" t="s">
        <v>65</v>
      </c>
      <c r="B343" s="10" t="s">
        <v>9</v>
      </c>
      <c r="C343" s="10" t="s">
        <v>66</v>
      </c>
      <c r="D343" s="11">
        <v>19944779.1</v>
      </c>
      <c r="E343" s="12">
        <v>19.9486716918765</v>
      </c>
      <c r="F343" s="11">
        <v>433666.99</v>
      </c>
      <c r="G343" s="12">
        <v>14.751988565235287</v>
      </c>
      <c r="H343" s="11">
        <v>3129717.2600000002</v>
      </c>
      <c r="I343" s="12">
        <v>20.336158587245652</v>
      </c>
      <c r="J343" s="11">
        <v>457153.86</v>
      </c>
      <c r="K343" s="12">
        <v>20.25337112104884</v>
      </c>
      <c r="L343" s="11">
        <v>158869</v>
      </c>
      <c r="M343" s="12">
        <v>16.3334743090219</v>
      </c>
      <c r="N343" s="11">
        <v>5111812.149999999</v>
      </c>
      <c r="O343" s="12">
        <v>16.80873940623972</v>
      </c>
      <c r="P343" s="11">
        <v>3425.5</v>
      </c>
      <c r="Q343" s="12">
        <v>19.993723544008173</v>
      </c>
      <c r="R343" s="11">
        <v>216885.30000000002</v>
      </c>
      <c r="S343" s="12">
        <v>23.111168184289106</v>
      </c>
      <c r="T343" s="11">
        <v>1377931.8099999998</v>
      </c>
      <c r="U343" s="12">
        <v>14.48167164469482</v>
      </c>
      <c r="V343" s="11">
        <v>8108730.43</v>
      </c>
      <c r="W343" s="12">
        <v>22.792917534255746</v>
      </c>
      <c r="X343" s="11">
        <v>161591.9</v>
      </c>
      <c r="Y343" s="12">
        <v>17.331641239443307</v>
      </c>
      <c r="Z343" s="11">
        <v>784994.8999999999</v>
      </c>
      <c r="AA343" s="12">
        <v>22.156922778733996</v>
      </c>
      <c r="AC343" s="41">
        <f t="shared" si="8"/>
        <v>18.00011407306928</v>
      </c>
    </row>
    <row r="344" spans="1:29" s="1" customFormat="1" ht="12.75">
      <c r="A344" s="10" t="s">
        <v>67</v>
      </c>
      <c r="B344" s="10" t="s">
        <v>10</v>
      </c>
      <c r="C344" s="10" t="s">
        <v>68</v>
      </c>
      <c r="D344" s="11">
        <v>21172710.2</v>
      </c>
      <c r="E344" s="12">
        <v>18.327330528663257</v>
      </c>
      <c r="F344" s="11">
        <v>311262.91000000003</v>
      </c>
      <c r="G344" s="12">
        <v>17.442573521850054</v>
      </c>
      <c r="H344" s="11">
        <v>2848984.6500000004</v>
      </c>
      <c r="I344" s="12">
        <v>19.369542595675277</v>
      </c>
      <c r="J344" s="11">
        <v>489598.98</v>
      </c>
      <c r="K344" s="12">
        <v>19.584910714274802</v>
      </c>
      <c r="L344" s="11">
        <v>1015</v>
      </c>
      <c r="M344" s="12">
        <v>20.151724137931033</v>
      </c>
      <c r="N344" s="11">
        <v>5680999.039999999</v>
      </c>
      <c r="O344" s="12">
        <v>16.31983243663777</v>
      </c>
      <c r="P344" s="11">
        <v>28280</v>
      </c>
      <c r="Q344" s="12">
        <v>11.734865629420089</v>
      </c>
      <c r="R344" s="11">
        <v>211201.30000000002</v>
      </c>
      <c r="S344" s="12">
        <v>21.540442738752084</v>
      </c>
      <c r="T344" s="11">
        <v>1122680.8199999998</v>
      </c>
      <c r="U344" s="12">
        <v>16.23536221461412</v>
      </c>
      <c r="V344" s="11">
        <v>8231563.44</v>
      </c>
      <c r="W344" s="12">
        <v>22.34467874241395</v>
      </c>
      <c r="X344" s="11">
        <v>1591807.85</v>
      </c>
      <c r="Y344" s="12">
        <v>1.4158231284008334</v>
      </c>
      <c r="Z344" s="11">
        <v>655316.21</v>
      </c>
      <c r="AA344" s="12">
        <v>24.126708731651863</v>
      </c>
      <c r="AC344" s="41">
        <f t="shared" si="8"/>
        <v>15.771988463903336</v>
      </c>
    </row>
    <row r="345" spans="1:29" s="1" customFormat="1" ht="12.75">
      <c r="A345" s="10" t="s">
        <v>69</v>
      </c>
      <c r="B345" s="10" t="s">
        <v>11</v>
      </c>
      <c r="C345" s="10" t="s">
        <v>106</v>
      </c>
      <c r="D345" s="11">
        <v>18085721.17</v>
      </c>
      <c r="E345" s="12">
        <v>20.362312472209812</v>
      </c>
      <c r="F345" s="11">
        <v>455079</v>
      </c>
      <c r="G345" s="12">
        <v>13.568871822255034</v>
      </c>
      <c r="H345" s="11">
        <v>2355762.34</v>
      </c>
      <c r="I345" s="12">
        <v>20.543449527765176</v>
      </c>
      <c r="J345" s="11">
        <v>367316.8</v>
      </c>
      <c r="K345" s="12">
        <v>20.050735807346673</v>
      </c>
      <c r="L345" s="11">
        <v>35</v>
      </c>
      <c r="M345" s="12">
        <v>0</v>
      </c>
      <c r="N345" s="11">
        <v>5846031.120000001</v>
      </c>
      <c r="O345" s="12">
        <v>17.148649884145673</v>
      </c>
      <c r="P345" s="11">
        <v>4944</v>
      </c>
      <c r="Q345" s="12">
        <v>13.30064927184466</v>
      </c>
      <c r="R345" s="11">
        <v>140478.19</v>
      </c>
      <c r="S345" s="12">
        <v>22.04305881218997</v>
      </c>
      <c r="T345" s="11">
        <v>1085225.47</v>
      </c>
      <c r="U345" s="12">
        <v>17.542518255860696</v>
      </c>
      <c r="V345" s="11">
        <v>7072532.9399999995</v>
      </c>
      <c r="W345" s="12">
        <v>24.00159320944781</v>
      </c>
      <c r="X345" s="11">
        <v>186040.5</v>
      </c>
      <c r="Y345" s="12">
        <v>16.938020887924925</v>
      </c>
      <c r="Z345" s="11">
        <v>572275.81</v>
      </c>
      <c r="AA345" s="12">
        <v>19.181429143405516</v>
      </c>
      <c r="AC345" s="41">
        <f t="shared" si="8"/>
        <v>18.025211502491498</v>
      </c>
    </row>
    <row r="346" spans="1:29" s="1" customFormat="1" ht="13.5" thickBot="1">
      <c r="A346" s="13" t="s">
        <v>71</v>
      </c>
      <c r="B346" s="13" t="s">
        <v>0</v>
      </c>
      <c r="C346" s="13" t="s">
        <v>72</v>
      </c>
      <c r="D346" s="14">
        <v>22128317.86</v>
      </c>
      <c r="E346" s="15">
        <v>19.912041080396882</v>
      </c>
      <c r="F346" s="14">
        <v>1797128.1999999997</v>
      </c>
      <c r="G346" s="15">
        <v>15.997745353948586</v>
      </c>
      <c r="H346" s="14">
        <v>2467304.81</v>
      </c>
      <c r="I346" s="15">
        <v>19.28989185332963</v>
      </c>
      <c r="J346" s="14">
        <v>357674.30000000005</v>
      </c>
      <c r="K346" s="15">
        <v>19.978730495872913</v>
      </c>
      <c r="L346" s="14"/>
      <c r="M346" s="15"/>
      <c r="N346" s="14">
        <v>7713279.629999999</v>
      </c>
      <c r="O346" s="15">
        <v>17.116355420981954</v>
      </c>
      <c r="P346" s="14">
        <v>10125</v>
      </c>
      <c r="Q346" s="15">
        <v>18.32948148148149</v>
      </c>
      <c r="R346" s="14">
        <v>139144.3</v>
      </c>
      <c r="S346" s="15">
        <v>22.555859693857396</v>
      </c>
      <c r="T346" s="14">
        <v>915698.81</v>
      </c>
      <c r="U346" s="15">
        <v>19.191878390013404</v>
      </c>
      <c r="V346" s="14">
        <v>7647305.409999998</v>
      </c>
      <c r="W346" s="15">
        <v>24.092494757888876</v>
      </c>
      <c r="X346" s="14">
        <v>174080.2</v>
      </c>
      <c r="Y346" s="15">
        <v>17.203497571808846</v>
      </c>
      <c r="Z346" s="14">
        <v>906577.2</v>
      </c>
      <c r="AA346" s="15">
        <v>18.72016926633495</v>
      </c>
      <c r="AC346" s="42">
        <f t="shared" si="8"/>
        <v>17.70437734593621</v>
      </c>
    </row>
    <row r="347" spans="1:29" s="1" customFormat="1" ht="12.75">
      <c r="A347" s="7" t="s">
        <v>226</v>
      </c>
      <c r="B347" s="7" t="s">
        <v>227</v>
      </c>
      <c r="C347" s="7" t="s">
        <v>228</v>
      </c>
      <c r="D347" s="11">
        <v>16288362.43</v>
      </c>
      <c r="E347" s="12">
        <v>20.685663458066838</v>
      </c>
      <c r="F347" s="11">
        <v>151818.51</v>
      </c>
      <c r="G347" s="12">
        <v>20.727913579180825</v>
      </c>
      <c r="H347" s="11">
        <v>1949734.1300000001</v>
      </c>
      <c r="I347" s="12">
        <v>19.89767075606355</v>
      </c>
      <c r="J347" s="11">
        <v>290234.81</v>
      </c>
      <c r="K347" s="12">
        <v>21.107236886919246</v>
      </c>
      <c r="L347" s="11"/>
      <c r="M347" s="12"/>
      <c r="N347" s="11">
        <v>5886296.09</v>
      </c>
      <c r="O347" s="12">
        <v>17.580542534770778</v>
      </c>
      <c r="P347" s="11">
        <v>4770</v>
      </c>
      <c r="Q347" s="12">
        <v>20.157861635220122</v>
      </c>
      <c r="R347" s="11">
        <v>119352.3</v>
      </c>
      <c r="S347" s="12">
        <v>23.990547052717027</v>
      </c>
      <c r="T347" s="11">
        <v>803603.0700000001</v>
      </c>
      <c r="U347" s="12">
        <v>15.881311035434457</v>
      </c>
      <c r="V347" s="11">
        <v>6151428.159999999</v>
      </c>
      <c r="W347" s="12">
        <v>24.69426876195527</v>
      </c>
      <c r="X347" s="11">
        <v>109859</v>
      </c>
      <c r="Y347" s="12">
        <v>18.07560709636897</v>
      </c>
      <c r="Z347" s="11">
        <v>821266.36</v>
      </c>
      <c r="AA347" s="12">
        <v>19.20285942163755</v>
      </c>
      <c r="AC347" s="41">
        <f t="shared" si="8"/>
        <v>18.25310871401161</v>
      </c>
    </row>
    <row r="348" spans="1:29" s="1" customFormat="1" ht="12.75">
      <c r="A348" s="10" t="s">
        <v>51</v>
      </c>
      <c r="B348" s="10" t="s">
        <v>2</v>
      </c>
      <c r="C348" s="10" t="s">
        <v>52</v>
      </c>
      <c r="D348" s="11">
        <v>20189523.240000002</v>
      </c>
      <c r="E348" s="12">
        <v>20.581088735040375</v>
      </c>
      <c r="F348" s="11">
        <v>227488.30000000002</v>
      </c>
      <c r="G348" s="12">
        <v>19.91304493901446</v>
      </c>
      <c r="H348" s="11">
        <v>2331037.19</v>
      </c>
      <c r="I348" s="12">
        <v>20.172252860710472</v>
      </c>
      <c r="J348" s="11">
        <v>376493.2800000001</v>
      </c>
      <c r="K348" s="12">
        <v>21.846168199867996</v>
      </c>
      <c r="L348" s="11"/>
      <c r="M348" s="12"/>
      <c r="N348" s="11">
        <v>7472692</v>
      </c>
      <c r="O348" s="12">
        <v>17.856924578719433</v>
      </c>
      <c r="P348" s="11">
        <v>4622</v>
      </c>
      <c r="Q348" s="12">
        <v>21.985633924707894</v>
      </c>
      <c r="R348" s="11">
        <v>204205.49</v>
      </c>
      <c r="S348" s="12">
        <v>21.24838999039645</v>
      </c>
      <c r="T348" s="11">
        <v>988865.1000000001</v>
      </c>
      <c r="U348" s="12">
        <v>18.362847549782074</v>
      </c>
      <c r="V348" s="11">
        <v>7396218.449999999</v>
      </c>
      <c r="W348" s="12">
        <v>23.991293110035176</v>
      </c>
      <c r="X348" s="11">
        <v>222119.23</v>
      </c>
      <c r="Y348" s="12">
        <v>17.94955385942948</v>
      </c>
      <c r="Z348" s="11">
        <v>965782.2</v>
      </c>
      <c r="AA348" s="12">
        <v>18.92254754746983</v>
      </c>
      <c r="AC348" s="41">
        <f>(F348*G348+H348*I348+J348*K348+L348*M348+N348*O348+P348*Q348+R348*S348+T348*U348+X348*Y348+Z348*AA348)/(F348+H348+J348+L348+N348+P348+R348+T348+X348+Z348)</f>
        <v>18.609540575230845</v>
      </c>
    </row>
    <row r="349" spans="1:29" s="1" customFormat="1" ht="12.75">
      <c r="A349" s="10" t="s">
        <v>53</v>
      </c>
      <c r="B349" s="10" t="s">
        <v>3</v>
      </c>
      <c r="C349" s="10" t="s">
        <v>54</v>
      </c>
      <c r="D349" s="11"/>
      <c r="E349" s="12"/>
      <c r="F349" s="11"/>
      <c r="G349" s="12"/>
      <c r="H349" s="11"/>
      <c r="I349" s="12"/>
      <c r="J349" s="11"/>
      <c r="K349" s="12"/>
      <c r="L349" s="11"/>
      <c r="M349" s="12"/>
      <c r="N349" s="11"/>
      <c r="O349" s="12"/>
      <c r="P349" s="11"/>
      <c r="Q349" s="12"/>
      <c r="R349" s="11"/>
      <c r="S349" s="12"/>
      <c r="T349" s="11"/>
      <c r="U349" s="12"/>
      <c r="V349" s="11"/>
      <c r="W349" s="12"/>
      <c r="X349" s="11"/>
      <c r="Y349" s="12"/>
      <c r="Z349" s="11"/>
      <c r="AA349" s="12"/>
      <c r="AC349" s="41" t="e">
        <f>(F349*G349+H349*I349+J349*K349+L349*M349+N349*O349+P349*Q349+R349*S349+T349*U349+X349*Y349+Z349*AA349)/(F349+H349+J349+L349+N349+P349+R349+T349+X349+Z349)</f>
        <v>#DIV/0!</v>
      </c>
    </row>
    <row r="350" spans="1:29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R350" s="11"/>
      <c r="S350" s="12"/>
      <c r="T350" s="11"/>
      <c r="U350" s="12"/>
      <c r="V350" s="11"/>
      <c r="W350" s="12"/>
      <c r="X350" s="11"/>
      <c r="Y350" s="12"/>
      <c r="Z350" s="11"/>
      <c r="AA350" s="12"/>
      <c r="AC350" s="41" t="e">
        <f>(F350*G350+H350*I350+J350*K350+L350*M350+N350*O350+P350*Q350+R350*S350+T350*U350+X350*Y350+Z350*AA350)/(F350+H350+J350+L350+N350+P350+R350+T350+X350+Z350)</f>
        <v>#DIV/0!</v>
      </c>
    </row>
    <row r="351" spans="1:29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R351" s="11"/>
      <c r="S351" s="12"/>
      <c r="T351" s="11"/>
      <c r="U351" s="12"/>
      <c r="V351" s="11"/>
      <c r="W351" s="12"/>
      <c r="X351" s="11"/>
      <c r="Y351" s="12"/>
      <c r="Z351" s="11"/>
      <c r="AA351" s="12"/>
      <c r="AC351" s="41" t="e">
        <f>(F351*G351+H351*I351+J351*K351+L351*M351+N351*O351+P351*Q351+R351*S351+T351*U351+X351*Y351+Z351*AA351)/(F351+H351+J351+L351+N351+P351+R351+T351+X351+Z351)</f>
        <v>#DIV/0!</v>
      </c>
    </row>
    <row r="352" spans="1:29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11"/>
      <c r="S352" s="12"/>
      <c r="T352" s="11"/>
      <c r="U352" s="12"/>
      <c r="V352" s="11"/>
      <c r="W352" s="12"/>
      <c r="X352" s="11"/>
      <c r="Y352" s="12"/>
      <c r="Z352" s="11"/>
      <c r="AA352" s="12"/>
      <c r="AC352" s="41" t="e">
        <f aca="true" t="shared" si="9" ref="AC352:AC358">(F352*G352+H352*I352+J352*K352+L352*M352+N352*O352+P352*Q352+R352*S352+T352*U352+X352*Y352+Z352*AA352)/(F352+H352+J352+L352+N352+P352+R352+T352+X352+Z352)</f>
        <v>#DIV/0!</v>
      </c>
    </row>
    <row r="353" spans="1:29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11"/>
      <c r="S353" s="12"/>
      <c r="T353" s="11"/>
      <c r="U353" s="12"/>
      <c r="V353" s="11"/>
      <c r="W353" s="12"/>
      <c r="X353" s="11"/>
      <c r="Y353" s="12"/>
      <c r="Z353" s="11"/>
      <c r="AA353" s="12"/>
      <c r="AC353" s="41" t="e">
        <f t="shared" si="9"/>
        <v>#DIV/0!</v>
      </c>
    </row>
    <row r="354" spans="1:29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11"/>
      <c r="S354" s="12"/>
      <c r="T354" s="11"/>
      <c r="U354" s="12"/>
      <c r="V354" s="11"/>
      <c r="W354" s="12"/>
      <c r="X354" s="11"/>
      <c r="Y354" s="12"/>
      <c r="Z354" s="11"/>
      <c r="AA354" s="12"/>
      <c r="AC354" s="41" t="e">
        <f t="shared" si="9"/>
        <v>#DIV/0!</v>
      </c>
    </row>
    <row r="355" spans="1:29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R355" s="11"/>
      <c r="S355" s="12"/>
      <c r="T355" s="11"/>
      <c r="U355" s="12"/>
      <c r="V355" s="11"/>
      <c r="W355" s="12"/>
      <c r="X355" s="11"/>
      <c r="Y355" s="12"/>
      <c r="Z355" s="11"/>
      <c r="AA355" s="12"/>
      <c r="AC355" s="41" t="e">
        <f t="shared" si="9"/>
        <v>#DIV/0!</v>
      </c>
    </row>
    <row r="356" spans="1:29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R356" s="11"/>
      <c r="S356" s="12"/>
      <c r="T356" s="11"/>
      <c r="U356" s="12"/>
      <c r="V356" s="11"/>
      <c r="W356" s="12"/>
      <c r="X356" s="11"/>
      <c r="Y356" s="12"/>
      <c r="Z356" s="11"/>
      <c r="AA356" s="12"/>
      <c r="AC356" s="41" t="e">
        <f t="shared" si="9"/>
        <v>#DIV/0!</v>
      </c>
    </row>
    <row r="357" spans="1:29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R357" s="11"/>
      <c r="S357" s="12"/>
      <c r="T357" s="11"/>
      <c r="U357" s="12"/>
      <c r="V357" s="11"/>
      <c r="W357" s="12"/>
      <c r="X357" s="11"/>
      <c r="Y357" s="12"/>
      <c r="Z357" s="11"/>
      <c r="AA357" s="12"/>
      <c r="AC357" s="41" t="e">
        <f t="shared" si="9"/>
        <v>#DIV/0!</v>
      </c>
    </row>
    <row r="358" spans="1:29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C358" s="42" t="e">
        <f t="shared" si="9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  <row r="363" ht="12.75">
      <c r="D363" s="43"/>
    </row>
  </sheetData>
  <mergeCells count="42"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4" t="s">
        <v>45</v>
      </c>
      <c r="B5" s="44" t="s">
        <v>33</v>
      </c>
      <c r="C5" s="44" t="s">
        <v>46</v>
      </c>
      <c r="D5" s="47" t="s">
        <v>157</v>
      </c>
      <c r="E5" s="60"/>
      <c r="F5" s="53" t="s">
        <v>171</v>
      </c>
      <c r="G5" s="54"/>
      <c r="H5" s="53" t="s">
        <v>174</v>
      </c>
      <c r="I5" s="54"/>
      <c r="J5" s="53" t="s">
        <v>178</v>
      </c>
      <c r="K5" s="54"/>
      <c r="L5" s="53" t="s">
        <v>182</v>
      </c>
      <c r="M5" s="54"/>
      <c r="N5" s="53" t="s">
        <v>185</v>
      </c>
      <c r="O5" s="54"/>
      <c r="P5" s="53" t="s">
        <v>186</v>
      </c>
      <c r="Q5" s="54"/>
      <c r="R5" s="53" t="s">
        <v>189</v>
      </c>
      <c r="S5" s="54"/>
      <c r="T5" s="53" t="s">
        <v>194</v>
      </c>
      <c r="U5" s="54"/>
      <c r="V5" s="53" t="s">
        <v>195</v>
      </c>
      <c r="W5" s="54"/>
      <c r="X5" s="53" t="s">
        <v>198</v>
      </c>
      <c r="Y5" s="54"/>
      <c r="Z5" s="53" t="s">
        <v>202</v>
      </c>
      <c r="AA5" s="54"/>
      <c r="AC5" s="59" t="s">
        <v>205</v>
      </c>
    </row>
    <row r="6" spans="1:29" ht="24.95" customHeight="1">
      <c r="A6" s="45"/>
      <c r="B6" s="45"/>
      <c r="C6" s="45"/>
      <c r="D6" s="49" t="s">
        <v>158</v>
      </c>
      <c r="E6" s="61"/>
      <c r="F6" s="57" t="s">
        <v>173</v>
      </c>
      <c r="G6" s="58"/>
      <c r="H6" s="57" t="s">
        <v>176</v>
      </c>
      <c r="I6" s="58"/>
      <c r="J6" s="57" t="s">
        <v>179</v>
      </c>
      <c r="K6" s="58"/>
      <c r="L6" s="57" t="s">
        <v>181</v>
      </c>
      <c r="M6" s="58"/>
      <c r="N6" s="57" t="s">
        <v>184</v>
      </c>
      <c r="O6" s="58"/>
      <c r="P6" s="57" t="s">
        <v>187</v>
      </c>
      <c r="Q6" s="58"/>
      <c r="R6" s="57" t="s">
        <v>191</v>
      </c>
      <c r="S6" s="58"/>
      <c r="T6" s="57" t="s">
        <v>193</v>
      </c>
      <c r="U6" s="58"/>
      <c r="V6" s="57" t="s">
        <v>196</v>
      </c>
      <c r="W6" s="58"/>
      <c r="X6" s="57" t="s">
        <v>200</v>
      </c>
      <c r="Y6" s="58"/>
      <c r="Z6" s="57" t="s">
        <v>203</v>
      </c>
      <c r="AA6" s="58"/>
      <c r="AC6" s="59"/>
    </row>
    <row r="7" spans="1:29" ht="24" customHeight="1">
      <c r="A7" s="45"/>
      <c r="B7" s="45"/>
      <c r="C7" s="45"/>
      <c r="D7" s="51" t="s">
        <v>159</v>
      </c>
      <c r="E7" s="62"/>
      <c r="F7" s="55" t="s">
        <v>172</v>
      </c>
      <c r="G7" s="56"/>
      <c r="H7" s="55" t="s">
        <v>175</v>
      </c>
      <c r="I7" s="56"/>
      <c r="J7" s="55" t="s">
        <v>177</v>
      </c>
      <c r="K7" s="56"/>
      <c r="L7" s="55" t="s">
        <v>180</v>
      </c>
      <c r="M7" s="56"/>
      <c r="N7" s="55" t="s">
        <v>183</v>
      </c>
      <c r="O7" s="56"/>
      <c r="P7" s="55" t="s">
        <v>188</v>
      </c>
      <c r="Q7" s="56"/>
      <c r="R7" s="55" t="s">
        <v>190</v>
      </c>
      <c r="S7" s="56"/>
      <c r="T7" s="55" t="s">
        <v>192</v>
      </c>
      <c r="U7" s="56"/>
      <c r="V7" s="55" t="s">
        <v>197</v>
      </c>
      <c r="W7" s="56"/>
      <c r="X7" s="55" t="s">
        <v>199</v>
      </c>
      <c r="Y7" s="56"/>
      <c r="Z7" s="55" t="s">
        <v>201</v>
      </c>
      <c r="AA7" s="56"/>
      <c r="AC7" s="59" t="s">
        <v>206</v>
      </c>
    </row>
    <row r="8" spans="1:29" ht="38.25">
      <c r="A8" s="45"/>
      <c r="B8" s="45"/>
      <c r="C8" s="45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9"/>
    </row>
    <row r="9" spans="1:29" ht="24" customHeight="1">
      <c r="A9" s="45"/>
      <c r="B9" s="45"/>
      <c r="C9" s="45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9" t="s">
        <v>207</v>
      </c>
    </row>
    <row r="10" spans="1:29" ht="25.5">
      <c r="A10" s="45"/>
      <c r="B10" s="46"/>
      <c r="C10" s="46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9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312327.7</v>
      </c>
      <c r="S296" s="12">
        <v>10.018986516405686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9.460251308275282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150945.8</v>
      </c>
      <c r="S297" s="12">
        <v>7.992017326749072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9.578786740966526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117350.40000000001</v>
      </c>
      <c r="S300" s="12">
        <v>7.801730918684553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9.01746627348246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355926.8</v>
      </c>
      <c r="G301" s="12">
        <v>6.349817119699893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</v>
      </c>
      <c r="P301" s="11"/>
      <c r="Q301" s="12"/>
      <c r="R301" s="11">
        <v>93276.70000000001</v>
      </c>
      <c r="S301" s="12">
        <v>8.224050218328907</v>
      </c>
      <c r="T301" s="11">
        <v>26344.1</v>
      </c>
      <c r="U301" s="12">
        <v>9.929996090206156</v>
      </c>
      <c r="V301" s="11">
        <v>28390.400000000005</v>
      </c>
      <c r="W301" s="12">
        <v>13.138409145344898</v>
      </c>
      <c r="X301" s="11">
        <v>267452.7</v>
      </c>
      <c r="Y301" s="12">
        <v>9.355087194857251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8.863007284223993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127378.3</v>
      </c>
      <c r="G302" s="12">
        <v>8.990557842269839</v>
      </c>
      <c r="H302" s="11"/>
      <c r="I302" s="12"/>
      <c r="J302" s="11"/>
      <c r="K302" s="12"/>
      <c r="L302" s="11"/>
      <c r="M302" s="12"/>
      <c r="N302" s="11">
        <v>631833.3</v>
      </c>
      <c r="O302" s="12">
        <v>8.234338981500334</v>
      </c>
      <c r="P302" s="11"/>
      <c r="Q302" s="12"/>
      <c r="R302" s="11">
        <v>13025.7</v>
      </c>
      <c r="S302" s="12">
        <v>5.318194031798674</v>
      </c>
      <c r="T302" s="11">
        <v>16.9</v>
      </c>
      <c r="U302" s="12">
        <v>18</v>
      </c>
      <c r="V302" s="11">
        <v>2738.5</v>
      </c>
      <c r="W302" s="12">
        <v>3.114283731970057</v>
      </c>
      <c r="X302" s="11">
        <v>179882.7</v>
      </c>
      <c r="Y302" s="12">
        <v>8.852933272627093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8.719281951508146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110733.4</v>
      </c>
      <c r="G303" s="12">
        <v>8.877713553453608</v>
      </c>
      <c r="H303" s="11"/>
      <c r="I303" s="12"/>
      <c r="J303" s="11">
        <v>47111.6</v>
      </c>
      <c r="K303" s="12">
        <v>10.63810080744445</v>
      </c>
      <c r="L303" s="11"/>
      <c r="M303" s="12"/>
      <c r="N303" s="11">
        <v>499265.19999999995</v>
      </c>
      <c r="O303" s="12">
        <v>8.504892934656766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9.499326391916123</v>
      </c>
      <c r="X303" s="11">
        <v>6063.8</v>
      </c>
      <c r="Y303" s="12">
        <v>12.445265345163122</v>
      </c>
      <c r="Z303" s="11">
        <v>78768.70000000001</v>
      </c>
      <c r="AA303" s="12">
        <v>9.215633874876707</v>
      </c>
      <c r="AC303" s="41">
        <f>(F303*G303+H303*I303+J303*K303+L303*M303+N303*O303+P303*Q303+R303*S303+T303*U303+X303*Y303+Z303*AA303)/(F303+H303+J303+L303+N303+P303+R303+T303+X303+Z303)</f>
        <v>8.76907826696623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462632.30000000005</v>
      </c>
      <c r="G304" s="12">
        <v>8.92037994104605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</v>
      </c>
      <c r="P304" s="11">
        <v>1519.8</v>
      </c>
      <c r="Q304" s="12">
        <v>14.000000000000002</v>
      </c>
      <c r="R304" s="11">
        <v>175557.3</v>
      </c>
      <c r="S304" s="12">
        <v>9.896493851295276</v>
      </c>
      <c r="T304" s="11">
        <v>17739.699999999997</v>
      </c>
      <c r="U304" s="12">
        <v>8.881136546841264</v>
      </c>
      <c r="V304" s="11">
        <v>16595.9</v>
      </c>
      <c r="W304" s="12">
        <v>10.763009779523856</v>
      </c>
      <c r="X304" s="11">
        <v>498514.10000000003</v>
      </c>
      <c r="Y304" s="12">
        <v>9.115838803757002</v>
      </c>
      <c r="Z304" s="11">
        <v>572526.5</v>
      </c>
      <c r="AA304" s="12">
        <v>7.864036097892412</v>
      </c>
      <c r="AC304" s="41">
        <f aca="true" t="shared" si="5" ref="AC304:AC311">(F304*G304+H304*I304+J304*K304+L304*M304+N304*O304+P304*Q304+R304*S304+T304*U304+X304*Y304+Z304*AA304)/(F304+H304+J304+L304+N304+P304+R304+T304+X304+Z304)</f>
        <v>8.654836975724667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108770.2</v>
      </c>
      <c r="G305" s="12">
        <v>7.508572191648081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</v>
      </c>
      <c r="P305" s="11"/>
      <c r="Q305" s="12"/>
      <c r="R305" s="11">
        <v>21568.3</v>
      </c>
      <c r="S305" s="12">
        <v>8.64637124854532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9.774739244767439</v>
      </c>
      <c r="Z305" s="11">
        <v>204927.10000000003</v>
      </c>
      <c r="AA305" s="12">
        <v>7.483118074671432</v>
      </c>
      <c r="AC305" s="41">
        <f t="shared" si="5"/>
        <v>8.469818422931308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137440</v>
      </c>
      <c r="G306" s="12">
        <v>9.00960404540163</v>
      </c>
      <c r="H306" s="11">
        <v>146767.2</v>
      </c>
      <c r="I306" s="12">
        <v>8</v>
      </c>
      <c r="J306" s="11">
        <v>5611.700000000001</v>
      </c>
      <c r="K306" s="12">
        <v>12.251688436659121</v>
      </c>
      <c r="L306" s="11"/>
      <c r="M306" s="12"/>
      <c r="N306" s="11">
        <v>1085942.9000000001</v>
      </c>
      <c r="O306" s="12">
        <v>8.27633482570769</v>
      </c>
      <c r="P306" s="11"/>
      <c r="Q306" s="12"/>
      <c r="R306" s="11">
        <v>116484.6</v>
      </c>
      <c r="S306" s="12">
        <v>9.97950635534655</v>
      </c>
      <c r="T306" s="11">
        <v>132630.8</v>
      </c>
      <c r="U306" s="12">
        <v>8.766342433280956</v>
      </c>
      <c r="V306" s="11">
        <v>16077.8</v>
      </c>
      <c r="W306" s="12">
        <v>11.672656955553624</v>
      </c>
      <c r="X306" s="11">
        <v>146240.7</v>
      </c>
      <c r="Y306" s="12">
        <v>9.888883600803334</v>
      </c>
      <c r="Z306" s="11">
        <v>183026.5</v>
      </c>
      <c r="AA306" s="12">
        <v>9.968070202948754</v>
      </c>
      <c r="AC306" s="41">
        <f t="shared" si="5"/>
        <v>8.732477241190571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211157.8</v>
      </c>
      <c r="G307" s="12">
        <v>8.962902327074826</v>
      </c>
      <c r="H307" s="11">
        <v>158995.40000000002</v>
      </c>
      <c r="I307" s="12">
        <v>8.359403794072032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8.914844538346394</v>
      </c>
      <c r="P307" s="11">
        <v>7960</v>
      </c>
      <c r="Q307" s="12">
        <v>10</v>
      </c>
      <c r="R307" s="11">
        <v>312928.29999999993</v>
      </c>
      <c r="S307" s="12">
        <v>8.516412040713483</v>
      </c>
      <c r="T307" s="11">
        <v>11374</v>
      </c>
      <c r="U307" s="12">
        <v>11.066326710040443</v>
      </c>
      <c r="V307" s="11">
        <v>43778.100000000006</v>
      </c>
      <c r="W307" s="12">
        <v>4.183296191474732</v>
      </c>
      <c r="X307" s="11">
        <v>71216.2</v>
      </c>
      <c r="Y307" s="12">
        <v>11.208456334373354</v>
      </c>
      <c r="Z307" s="11">
        <v>109573.90000000001</v>
      </c>
      <c r="AA307" s="12">
        <v>9.132978565151003</v>
      </c>
      <c r="AC307" s="41">
        <f t="shared" si="5"/>
        <v>8.902684890248294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101968.5</v>
      </c>
      <c r="G308" s="12">
        <v>9.412738375086422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</v>
      </c>
      <c r="P308" s="11">
        <v>10634</v>
      </c>
      <c r="Q308" s="12">
        <v>10</v>
      </c>
      <c r="R308" s="11">
        <v>90954.7</v>
      </c>
      <c r="S308" s="12">
        <v>9.57703060974309</v>
      </c>
      <c r="T308" s="11"/>
      <c r="U308" s="12"/>
      <c r="V308" s="11">
        <v>43436.7</v>
      </c>
      <c r="W308" s="12">
        <v>5.330323804524745</v>
      </c>
      <c r="X308" s="11">
        <v>77753.4</v>
      </c>
      <c r="Y308" s="12">
        <v>10.23587007127663</v>
      </c>
      <c r="Z308" s="11">
        <v>149035.9</v>
      </c>
      <c r="AA308" s="12">
        <v>9.034233443083178</v>
      </c>
      <c r="AC308" s="41">
        <f t="shared" si="5"/>
        <v>9.023529345327535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8.55524965976786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9.14836176357054</v>
      </c>
      <c r="Z309" s="11">
        <v>249545.6</v>
      </c>
      <c r="AA309" s="12">
        <v>9.475327539335492</v>
      </c>
      <c r="AC309" s="41">
        <f t="shared" si="5"/>
        <v>8.61631766729567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415050.3</v>
      </c>
      <c r="G310" s="15">
        <v>8.342597742972357</v>
      </c>
      <c r="H310" s="14">
        <v>333.9</v>
      </c>
      <c r="I310" s="15">
        <v>21.5</v>
      </c>
      <c r="J310" s="14">
        <v>21053.4</v>
      </c>
      <c r="K310" s="15">
        <v>11.984297073156823</v>
      </c>
      <c r="L310" s="14"/>
      <c r="M310" s="15"/>
      <c r="N310" s="14">
        <v>1403692.7</v>
      </c>
      <c r="O310" s="15">
        <v>8.30010904665957</v>
      </c>
      <c r="P310" s="14"/>
      <c r="Q310" s="15"/>
      <c r="R310" s="14">
        <v>144375.7</v>
      </c>
      <c r="S310" s="15">
        <v>8.853146339723374</v>
      </c>
      <c r="T310" s="14"/>
      <c r="U310" s="15"/>
      <c r="V310" s="14">
        <v>32953</v>
      </c>
      <c r="W310" s="15">
        <v>2.6645258398324887</v>
      </c>
      <c r="X310" s="14">
        <v>91857.29999999999</v>
      </c>
      <c r="Y310" s="15">
        <v>10.507009208848938</v>
      </c>
      <c r="Z310" s="14">
        <v>158364</v>
      </c>
      <c r="AA310" s="15">
        <v>5.870389848702988</v>
      </c>
      <c r="AC310" s="42">
        <f t="shared" si="5"/>
        <v>8.298942040489681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1490711.4999999998</v>
      </c>
      <c r="E311" s="12">
        <v>7.729938176501623</v>
      </c>
      <c r="F311" s="11">
        <v>125676.1</v>
      </c>
      <c r="G311" s="12">
        <v>8.129528287399113</v>
      </c>
      <c r="H311" s="11"/>
      <c r="I311" s="12"/>
      <c r="J311" s="11">
        <v>19783.8</v>
      </c>
      <c r="K311" s="12">
        <v>11.504503684833045</v>
      </c>
      <c r="L311" s="11"/>
      <c r="M311" s="12"/>
      <c r="N311" s="11">
        <v>1114341.7</v>
      </c>
      <c r="O311" s="12">
        <v>7.498626188896997</v>
      </c>
      <c r="P311" s="11"/>
      <c r="Q311" s="12"/>
      <c r="R311" s="11">
        <v>81509.9</v>
      </c>
      <c r="S311" s="12">
        <v>8.772087807738693</v>
      </c>
      <c r="T311" s="11">
        <v>4705.3</v>
      </c>
      <c r="U311" s="12">
        <v>12.615561175695492</v>
      </c>
      <c r="V311" s="11">
        <v>21651.1</v>
      </c>
      <c r="W311" s="12">
        <v>0.36114483790661905</v>
      </c>
      <c r="X311" s="11">
        <v>30443.199999999997</v>
      </c>
      <c r="Y311" s="12">
        <v>10.68389972144847</v>
      </c>
      <c r="Z311" s="11">
        <v>92600.40000000001</v>
      </c>
      <c r="AA311" s="12">
        <v>8.750959931058622</v>
      </c>
      <c r="AC311" s="41">
        <f t="shared" si="5"/>
        <v>7.838539893254221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170150.40000000002</v>
      </c>
      <c r="G312" s="12">
        <v>7.697916795964042</v>
      </c>
      <c r="H312" s="11">
        <v>11821.9</v>
      </c>
      <c r="I312" s="12">
        <v>12.73400739305868</v>
      </c>
      <c r="J312" s="11">
        <v>11629.100000000002</v>
      </c>
      <c r="K312" s="12">
        <v>10.740605205905874</v>
      </c>
      <c r="L312" s="11"/>
      <c r="M312" s="12"/>
      <c r="N312" s="11">
        <v>1397250.9000000001</v>
      </c>
      <c r="O312" s="12">
        <v>8.29729802571607</v>
      </c>
      <c r="P312" s="11"/>
      <c r="Q312" s="12"/>
      <c r="R312" s="11">
        <v>40934.3</v>
      </c>
      <c r="S312" s="12">
        <v>6.282366010900395</v>
      </c>
      <c r="T312" s="11">
        <v>7076.6</v>
      </c>
      <c r="U312" s="12">
        <v>14.311392476613062</v>
      </c>
      <c r="V312" s="11">
        <v>34579.700000000004</v>
      </c>
      <c r="W312" s="12">
        <v>2.341027452522723</v>
      </c>
      <c r="X312" s="11">
        <v>185467.5</v>
      </c>
      <c r="Y312" s="12">
        <v>9.290950010109588</v>
      </c>
      <c r="Z312" s="11">
        <v>89609.30000000002</v>
      </c>
      <c r="AA312" s="12">
        <v>10.555988228900345</v>
      </c>
      <c r="AC312" s="41">
        <f>(F312*G312+H312*I312+J312*K312+L312*M312+N312*O312+P312*Q312+R312*S312+T312*U312+X312*Y312+Z312*AA312)/(F312+H312+J312+L312+N312+P312+R312+T312+X312+Z312)</f>
        <v>8.46744345799764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82454.59999999999</v>
      </c>
      <c r="G313" s="12">
        <v>8.864906093777671</v>
      </c>
      <c r="H313" s="11">
        <v>7219.8</v>
      </c>
      <c r="I313" s="12">
        <v>13.32763733067398</v>
      </c>
      <c r="J313" s="11">
        <v>57107</v>
      </c>
      <c r="K313" s="12">
        <v>11.71780704642163</v>
      </c>
      <c r="L313" s="11"/>
      <c r="M313" s="12"/>
      <c r="N313" s="11">
        <v>1771218.8</v>
      </c>
      <c r="O313" s="12">
        <v>7.650916381985106</v>
      </c>
      <c r="P313" s="11"/>
      <c r="Q313" s="12"/>
      <c r="R313" s="11">
        <v>98027.8</v>
      </c>
      <c r="S313" s="12">
        <v>9.413455264731025</v>
      </c>
      <c r="T313" s="11">
        <v>8998</v>
      </c>
      <c r="U313" s="12">
        <v>10.101611024672149</v>
      </c>
      <c r="V313" s="11">
        <v>49810.9</v>
      </c>
      <c r="W313" s="12">
        <v>6.322294698549917</v>
      </c>
      <c r="X313" s="11">
        <v>201596.1</v>
      </c>
      <c r="Y313" s="12">
        <v>8.77662849132498</v>
      </c>
      <c r="Z313" s="11">
        <v>446655.39999999997</v>
      </c>
      <c r="AA313" s="12">
        <v>8.301624713369634</v>
      </c>
      <c r="AC313" s="41">
        <f>(F313*G313+H313*I313+J313*K313+L313*M313+N313*O313+P313*Q313+R313*S313+T313*U313+X313*Y313+Z313*AA313)/(F313+H313+J313+L313+N313+P313+R313+T313+X313+Z313)</f>
        <v>8.057062946140086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244231.59999999998</v>
      </c>
      <c r="G314" s="12">
        <v>8.769923064828633</v>
      </c>
      <c r="H314" s="11">
        <v>17033.5</v>
      </c>
      <c r="I314" s="12">
        <v>9.122089764288017</v>
      </c>
      <c r="J314" s="11">
        <v>40657.3</v>
      </c>
      <c r="K314" s="12">
        <v>12.750894328939708</v>
      </c>
      <c r="L314" s="11"/>
      <c r="M314" s="12"/>
      <c r="N314" s="11">
        <v>1603292.9</v>
      </c>
      <c r="O314" s="12">
        <v>7.058360028912999</v>
      </c>
      <c r="P314" s="11">
        <v>11024</v>
      </c>
      <c r="Q314" s="12">
        <v>8</v>
      </c>
      <c r="R314" s="11">
        <v>444576.80000000005</v>
      </c>
      <c r="S314" s="12">
        <v>8.609260022115414</v>
      </c>
      <c r="T314" s="11">
        <v>13780</v>
      </c>
      <c r="U314" s="12">
        <v>10.030338461538463</v>
      </c>
      <c r="V314" s="11">
        <v>33571.50000000001</v>
      </c>
      <c r="W314" s="12">
        <v>3.703792353633288</v>
      </c>
      <c r="X314" s="11">
        <v>104439.6</v>
      </c>
      <c r="Y314" s="12">
        <v>9.33704121808203</v>
      </c>
      <c r="Z314" s="11">
        <v>98328.8</v>
      </c>
      <c r="AA314" s="12">
        <v>8.552322493511564</v>
      </c>
      <c r="AC314" s="41">
        <f>(F314*G314+H314*I314+J314*K314+L314*M314+N314*O314+P314*Q314+R314*S314+T314*U314+X314*Y314+Z314*AA314)/(F314+H314+J314+L314+N314+P314+R314+T314+X314+Z314)</f>
        <v>7.760754331411024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175409.69999999998</v>
      </c>
      <c r="G315" s="12">
        <v>8.61801499004901</v>
      </c>
      <c r="H315" s="11">
        <v>209564.3</v>
      </c>
      <c r="I315" s="12">
        <v>7.950612971770479</v>
      </c>
      <c r="J315" s="11">
        <v>16654.9</v>
      </c>
      <c r="K315" s="12">
        <v>12.297104816000095</v>
      </c>
      <c r="L315" s="11"/>
      <c r="M315" s="12"/>
      <c r="N315" s="11">
        <v>2017058.5999999999</v>
      </c>
      <c r="O315" s="12">
        <v>7.337117085740593</v>
      </c>
      <c r="P315" s="11"/>
      <c r="Q315" s="12"/>
      <c r="R315" s="11">
        <v>310079.2</v>
      </c>
      <c r="S315" s="12">
        <v>7.421339935087555</v>
      </c>
      <c r="T315" s="11">
        <v>15387.1</v>
      </c>
      <c r="U315" s="12">
        <v>12</v>
      </c>
      <c r="V315" s="11">
        <v>38675.200000000004</v>
      </c>
      <c r="W315" s="12">
        <v>4.011101998179714</v>
      </c>
      <c r="X315" s="11">
        <v>173173.90000000002</v>
      </c>
      <c r="Y315" s="12">
        <v>9.169809393909826</v>
      </c>
      <c r="Z315" s="11">
        <v>142358.8</v>
      </c>
      <c r="AA315" s="12">
        <v>9.401067563087063</v>
      </c>
      <c r="AC315" s="41">
        <f>(F315*G315+H315*I315+J315*K315+L315*M315+N315*O315+P315*Q315+R315*S315+T315*U315+X315*Y315+Z315*AA315)/(F315+H315+J315+L315+N315+P315+R315+T315+X315+Z315)</f>
        <v>7.7113112523129415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241974.49999999997</v>
      </c>
      <c r="G316" s="12">
        <v>8.452194615548335</v>
      </c>
      <c r="H316" s="11">
        <v>43271.600000000006</v>
      </c>
      <c r="I316" s="12">
        <v>10.910664176965957</v>
      </c>
      <c r="J316" s="11">
        <v>35831.700000000004</v>
      </c>
      <c r="K316" s="12">
        <v>10.188509001805649</v>
      </c>
      <c r="L316" s="11"/>
      <c r="M316" s="12"/>
      <c r="N316" s="11">
        <v>1846103.2</v>
      </c>
      <c r="O316" s="12">
        <v>7.562088862096111</v>
      </c>
      <c r="P316" s="11"/>
      <c r="Q316" s="12"/>
      <c r="R316" s="11">
        <v>61956.4</v>
      </c>
      <c r="S316" s="12">
        <v>8.464602656061354</v>
      </c>
      <c r="T316" s="11">
        <v>88981.90000000001</v>
      </c>
      <c r="U316" s="12">
        <v>9.593685412426574</v>
      </c>
      <c r="V316" s="11">
        <v>43467.2</v>
      </c>
      <c r="W316" s="12">
        <v>4.787391642433833</v>
      </c>
      <c r="X316" s="11">
        <v>88889</v>
      </c>
      <c r="Y316" s="12">
        <v>9.492379630775465</v>
      </c>
      <c r="Z316" s="11">
        <v>215363</v>
      </c>
      <c r="AA316" s="12">
        <v>9.470380980019783</v>
      </c>
      <c r="AC316" s="41">
        <f aca="true" t="shared" si="6" ref="AC316:AC323">(F316*G316+H316*I316+J316*K316+L316*M316+N316*O316+P316*Q316+R316*S316+T316*U316+X316*Y316+Z316*AA316)/(F316+H316+J316+L316+N316+P316+R316+T316+X316+Z316)</f>
        <v>8.047771100530268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311589.9</v>
      </c>
      <c r="G317" s="12">
        <v>8.913227633501602</v>
      </c>
      <c r="H317" s="11">
        <v>31589</v>
      </c>
      <c r="I317" s="12">
        <v>13.71265260058881</v>
      </c>
      <c r="J317" s="11">
        <v>109479</v>
      </c>
      <c r="K317" s="12">
        <v>9.508028443811142</v>
      </c>
      <c r="L317" s="11"/>
      <c r="M317" s="12"/>
      <c r="N317" s="11">
        <v>1545514.9</v>
      </c>
      <c r="O317" s="12">
        <v>8.128791450668004</v>
      </c>
      <c r="P317" s="11">
        <v>33055.9</v>
      </c>
      <c r="Q317" s="12">
        <v>10.500007562946402</v>
      </c>
      <c r="R317" s="11">
        <v>64169.3</v>
      </c>
      <c r="S317" s="12">
        <v>8.527328925202552</v>
      </c>
      <c r="T317" s="11">
        <v>43515</v>
      </c>
      <c r="U317" s="12">
        <v>9.558045731357003</v>
      </c>
      <c r="V317" s="11">
        <v>35039.299999999996</v>
      </c>
      <c r="W317" s="12">
        <v>3.4542002836814665</v>
      </c>
      <c r="X317" s="11">
        <v>136309.9</v>
      </c>
      <c r="Y317" s="12">
        <v>8.961080170992718</v>
      </c>
      <c r="Z317" s="11">
        <v>102870</v>
      </c>
      <c r="AA317" s="12">
        <v>10.169948809176633</v>
      </c>
      <c r="AC317" s="41">
        <f t="shared" si="6"/>
        <v>8.575107938802565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361592.5</v>
      </c>
      <c r="G318" s="12">
        <v>8.833325630371206</v>
      </c>
      <c r="H318" s="11">
        <v>73439.5</v>
      </c>
      <c r="I318" s="12">
        <v>11.54808513129855</v>
      </c>
      <c r="J318" s="11">
        <v>12176.900000000001</v>
      </c>
      <c r="K318" s="12">
        <v>13.409206776765823</v>
      </c>
      <c r="L318" s="11"/>
      <c r="M318" s="12"/>
      <c r="N318" s="11">
        <v>1030875.2</v>
      </c>
      <c r="O318" s="12">
        <v>7.684157109415376</v>
      </c>
      <c r="P318" s="11">
        <v>45738</v>
      </c>
      <c r="Q318" s="12">
        <v>10</v>
      </c>
      <c r="R318" s="11">
        <v>180331.6</v>
      </c>
      <c r="S318" s="12">
        <v>8.116434507318742</v>
      </c>
      <c r="T318" s="11">
        <v>161767.3</v>
      </c>
      <c r="U318" s="12">
        <v>9.404463262970946</v>
      </c>
      <c r="V318" s="11">
        <v>38070.9</v>
      </c>
      <c r="W318" s="12">
        <v>4.860532086186563</v>
      </c>
      <c r="X318" s="11">
        <v>32097.4</v>
      </c>
      <c r="Y318" s="12">
        <v>9.442677600054838</v>
      </c>
      <c r="Z318" s="11">
        <v>347990</v>
      </c>
      <c r="AA318" s="12">
        <v>9.316076272306681</v>
      </c>
      <c r="AC318" s="41">
        <f t="shared" si="6"/>
        <v>8.510293414753033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363073.3</v>
      </c>
      <c r="G319" s="12">
        <v>8.107586239472857</v>
      </c>
      <c r="H319" s="11">
        <v>28515.5</v>
      </c>
      <c r="I319" s="12">
        <v>11.34979155196297</v>
      </c>
      <c r="J319" s="11">
        <v>45870.6</v>
      </c>
      <c r="K319" s="12">
        <v>13.555949213657511</v>
      </c>
      <c r="L319" s="11"/>
      <c r="M319" s="12"/>
      <c r="N319" s="11">
        <v>1492503.1999999997</v>
      </c>
      <c r="O319" s="12">
        <v>8.075213729524995</v>
      </c>
      <c r="P319" s="11">
        <v>54266</v>
      </c>
      <c r="Q319" s="12">
        <v>9.53125069104043</v>
      </c>
      <c r="R319" s="11">
        <v>130608.7</v>
      </c>
      <c r="S319" s="12">
        <v>8.462482277214301</v>
      </c>
      <c r="T319" s="11">
        <v>21604.7</v>
      </c>
      <c r="U319" s="12">
        <v>9.652623966081455</v>
      </c>
      <c r="V319" s="11">
        <v>63050.700000000004</v>
      </c>
      <c r="W319" s="12">
        <v>4.649108019419294</v>
      </c>
      <c r="X319" s="11">
        <v>165414.6</v>
      </c>
      <c r="Y319" s="12">
        <v>9.023077914525073</v>
      </c>
      <c r="Z319" s="11">
        <v>178072.30000000002</v>
      </c>
      <c r="AA319" s="12">
        <v>8.747476755228073</v>
      </c>
      <c r="AC319" s="41">
        <f t="shared" si="6"/>
        <v>8.396476915527694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341099.60000000003</v>
      </c>
      <c r="G320" s="12">
        <v>8.881079857613427</v>
      </c>
      <c r="H320" s="11">
        <v>28068.8</v>
      </c>
      <c r="I320" s="12">
        <v>9.221148036253776</v>
      </c>
      <c r="J320" s="11">
        <v>20440.7</v>
      </c>
      <c r="K320" s="12">
        <v>11.906315732827169</v>
      </c>
      <c r="L320" s="11">
        <v>25440</v>
      </c>
      <c r="M320" s="12">
        <v>9</v>
      </c>
      <c r="N320" s="11">
        <v>1221920.2</v>
      </c>
      <c r="O320" s="12">
        <v>7.959071778173423</v>
      </c>
      <c r="P320" s="11">
        <v>41891.2</v>
      </c>
      <c r="Q320" s="12">
        <v>9.512145748987855</v>
      </c>
      <c r="R320" s="11">
        <v>189027.7</v>
      </c>
      <c r="S320" s="12">
        <v>8.674531478719786</v>
      </c>
      <c r="T320" s="11">
        <v>33072</v>
      </c>
      <c r="U320" s="12">
        <v>10.336153846153847</v>
      </c>
      <c r="V320" s="11">
        <v>91190.3</v>
      </c>
      <c r="W320" s="12">
        <v>6.533539608927708</v>
      </c>
      <c r="X320" s="11">
        <v>155421</v>
      </c>
      <c r="Y320" s="12">
        <v>9.027250809092724</v>
      </c>
      <c r="Z320" s="11">
        <v>158872.8</v>
      </c>
      <c r="AA320" s="12">
        <v>7.597752868961835</v>
      </c>
      <c r="AC320" s="41">
        <f t="shared" si="6"/>
        <v>8.340345255216793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698974.5</v>
      </c>
      <c r="G321" s="12">
        <v>8.807900321113289</v>
      </c>
      <c r="H321" s="11">
        <v>108541.8</v>
      </c>
      <c r="I321" s="12">
        <v>8.087685499964069</v>
      </c>
      <c r="J321" s="11">
        <v>48465.3</v>
      </c>
      <c r="K321" s="12">
        <v>8.627582497168072</v>
      </c>
      <c r="L321" s="11"/>
      <c r="M321" s="12"/>
      <c r="N321" s="11">
        <v>1723784.3</v>
      </c>
      <c r="O321" s="12">
        <v>6.585569565751352</v>
      </c>
      <c r="P321" s="11"/>
      <c r="Q321" s="12"/>
      <c r="R321" s="11">
        <v>70926.8</v>
      </c>
      <c r="S321" s="12">
        <v>10.123135852738317</v>
      </c>
      <c r="T321" s="11">
        <v>26276.8</v>
      </c>
      <c r="U321" s="12">
        <v>12.631043353833023</v>
      </c>
      <c r="V321" s="11">
        <v>62738.600000000006</v>
      </c>
      <c r="W321" s="12">
        <v>8.306619577102452</v>
      </c>
      <c r="X321" s="11">
        <v>158258</v>
      </c>
      <c r="Y321" s="12">
        <v>7.880032067889155</v>
      </c>
      <c r="Z321" s="11">
        <v>392767.30000000005</v>
      </c>
      <c r="AA321" s="12">
        <v>8.971664657419291</v>
      </c>
      <c r="AC321" s="41">
        <f t="shared" si="6"/>
        <v>7.6286830183245655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364416.19999999995</v>
      </c>
      <c r="G322" s="15">
        <v>8.80386371407199</v>
      </c>
      <c r="H322" s="14">
        <v>98575.49999999999</v>
      </c>
      <c r="I322" s="15">
        <v>8.358809501346684</v>
      </c>
      <c r="J322" s="14">
        <v>78805.6</v>
      </c>
      <c r="K322" s="15">
        <v>7.341257474088135</v>
      </c>
      <c r="L322" s="14">
        <v>8475.9</v>
      </c>
      <c r="M322" s="15">
        <v>9</v>
      </c>
      <c r="N322" s="14">
        <v>2360859.9</v>
      </c>
      <c r="O322" s="15">
        <v>7.007688063573786</v>
      </c>
      <c r="P322" s="14"/>
      <c r="Q322" s="15"/>
      <c r="R322" s="14">
        <v>162346.7</v>
      </c>
      <c r="S322" s="15">
        <v>6.867530772106855</v>
      </c>
      <c r="T322" s="14">
        <v>139222.1</v>
      </c>
      <c r="U322" s="15">
        <v>6.691274531845176</v>
      </c>
      <c r="V322" s="14">
        <v>1460144</v>
      </c>
      <c r="W322" s="15">
        <v>0.14207049236239708</v>
      </c>
      <c r="X322" s="14">
        <v>73053.4</v>
      </c>
      <c r="Y322" s="15">
        <v>8.875934289163823</v>
      </c>
      <c r="Z322" s="14">
        <v>182637.40000000002</v>
      </c>
      <c r="AA322" s="15">
        <v>9.085215613012446</v>
      </c>
      <c r="AC322" s="42">
        <f t="shared" si="6"/>
        <v>7.376742839125456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1928019.3000000003</v>
      </c>
      <c r="E323" s="12">
        <v>8.4579927436411</v>
      </c>
      <c r="F323" s="11">
        <v>222351.19999999998</v>
      </c>
      <c r="G323" s="12">
        <v>7.538662849582104</v>
      </c>
      <c r="H323" s="11">
        <v>26112</v>
      </c>
      <c r="I323" s="12">
        <v>8.352282858455883</v>
      </c>
      <c r="J323" s="11">
        <v>18192.800000000003</v>
      </c>
      <c r="K323" s="12">
        <v>10.750791521920759</v>
      </c>
      <c r="L323" s="11"/>
      <c r="M323" s="12"/>
      <c r="N323" s="11">
        <v>1326572</v>
      </c>
      <c r="O323" s="12">
        <v>8.691646404416796</v>
      </c>
      <c r="P323" s="11"/>
      <c r="Q323" s="12"/>
      <c r="R323" s="11">
        <v>38748.200000000004</v>
      </c>
      <c r="S323" s="12">
        <v>9.425325047357038</v>
      </c>
      <c r="T323" s="11"/>
      <c r="U323" s="12"/>
      <c r="V323" s="11">
        <v>39564.100000000006</v>
      </c>
      <c r="W323" s="12">
        <v>7.065427395037412</v>
      </c>
      <c r="X323" s="11">
        <v>125884</v>
      </c>
      <c r="Y323" s="12">
        <v>8.240265593721208</v>
      </c>
      <c r="Z323" s="11">
        <v>130595</v>
      </c>
      <c r="AA323" s="12">
        <v>7.696287790497339</v>
      </c>
      <c r="AC323" s="41">
        <f t="shared" si="6"/>
        <v>8.487167698232925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215493.00000000003</v>
      </c>
      <c r="G324" s="12">
        <v>7.993555243093743</v>
      </c>
      <c r="H324" s="11">
        <v>83323.1</v>
      </c>
      <c r="I324" s="12">
        <v>6.262181759920118</v>
      </c>
      <c r="J324" s="11">
        <v>62371.6</v>
      </c>
      <c r="K324" s="12">
        <v>7.785389135439848</v>
      </c>
      <c r="L324" s="11">
        <v>16483.6</v>
      </c>
      <c r="M324" s="12">
        <v>0</v>
      </c>
      <c r="N324" s="11">
        <v>1537077.5</v>
      </c>
      <c r="O324" s="12">
        <v>8.705608073763361</v>
      </c>
      <c r="P324" s="11"/>
      <c r="Q324" s="12"/>
      <c r="R324" s="11">
        <v>279742.8</v>
      </c>
      <c r="S324" s="12">
        <v>8.561756878103745</v>
      </c>
      <c r="T324" s="11">
        <v>23255.199999999997</v>
      </c>
      <c r="U324" s="12">
        <v>12.013789991055761</v>
      </c>
      <c r="V324" s="11">
        <v>86079.1</v>
      </c>
      <c r="W324" s="12">
        <v>7.758399541816771</v>
      </c>
      <c r="X324" s="11">
        <v>181746.69999999998</v>
      </c>
      <c r="Y324" s="12">
        <v>8.917490920055222</v>
      </c>
      <c r="Z324" s="11">
        <v>110623.3</v>
      </c>
      <c r="AA324" s="12">
        <v>8.939770780658316</v>
      </c>
      <c r="AC324" s="41">
        <f>(F324*G324+H324*I324+J324*K324+L324*M324+N324*O324+P324*Q324+R324*S324+T324*U324+X324*Y324+Z324*AA324)/(F324+H324+J324+L324+N324+P324+R324+T324+X324+Z324)</f>
        <v>8.523613519099989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237743.1</v>
      </c>
      <c r="G325" s="12">
        <v>8.134569861333514</v>
      </c>
      <c r="H325" s="11">
        <v>20122</v>
      </c>
      <c r="I325" s="12">
        <v>9</v>
      </c>
      <c r="J325" s="11">
        <v>60261.3</v>
      </c>
      <c r="K325" s="12">
        <v>8.854063603008901</v>
      </c>
      <c r="L325" s="11"/>
      <c r="M325" s="12"/>
      <c r="N325" s="11">
        <v>1107822.3</v>
      </c>
      <c r="O325" s="12">
        <v>8.292991409362314</v>
      </c>
      <c r="P325" s="11">
        <v>24992.7</v>
      </c>
      <c r="Q325" s="12">
        <v>5</v>
      </c>
      <c r="R325" s="11">
        <v>411103.20000000007</v>
      </c>
      <c r="S325" s="12">
        <v>7.404546177212922</v>
      </c>
      <c r="T325" s="11">
        <v>19827.600000000002</v>
      </c>
      <c r="U325" s="12">
        <v>10.029421109967924</v>
      </c>
      <c r="V325" s="11">
        <v>51500.200000000004</v>
      </c>
      <c r="W325" s="12">
        <v>4.586220636036369</v>
      </c>
      <c r="X325" s="11">
        <v>144283.8</v>
      </c>
      <c r="Y325" s="12">
        <v>8.641103575037533</v>
      </c>
      <c r="Z325" s="11">
        <v>87279.5</v>
      </c>
      <c r="AA325" s="12">
        <v>9.695277722718394</v>
      </c>
      <c r="AC325" s="41">
        <f>(F325*G325+H325*I325+J325*K325+L325*M325+N325*O325+P325*Q325+R325*S325+T325*U325+X325*Y325+Z325*AA325)/(F325+H325+J325+L325+N325+P325+R325+T325+X325+Z325)</f>
        <v>8.184105824852473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255499.59999999998</v>
      </c>
      <c r="G326" s="12">
        <v>8.37021226647713</v>
      </c>
      <c r="H326" s="11"/>
      <c r="I326" s="12"/>
      <c r="J326" s="11">
        <v>44064.8</v>
      </c>
      <c r="K326" s="12">
        <v>8.254158602784987</v>
      </c>
      <c r="L326" s="11"/>
      <c r="M326" s="12"/>
      <c r="N326" s="11">
        <v>2098149.75</v>
      </c>
      <c r="O326" s="12">
        <v>8.126337545353948</v>
      </c>
      <c r="P326" s="11">
        <v>69835.4</v>
      </c>
      <c r="Q326" s="12">
        <v>5</v>
      </c>
      <c r="R326" s="11">
        <v>180497.5</v>
      </c>
      <c r="S326" s="12">
        <v>8.298129625064059</v>
      </c>
      <c r="T326" s="11">
        <v>280376.29000000004</v>
      </c>
      <c r="U326" s="12">
        <v>8.162708686601139</v>
      </c>
      <c r="V326" s="11">
        <v>68760.58</v>
      </c>
      <c r="W326" s="12">
        <v>7.22338734780887</v>
      </c>
      <c r="X326" s="11">
        <v>51797.3</v>
      </c>
      <c r="Y326" s="12">
        <v>6.124713836435486</v>
      </c>
      <c r="Z326" s="11">
        <v>29761.770000000004</v>
      </c>
      <c r="AA326" s="12">
        <v>8.531198601427267</v>
      </c>
      <c r="AC326" s="41">
        <f>(F326*G326+H326*I326+J326*K326+L326*M326+N326*O326+P326*Q326+R326*S326+T326*U326+X326*Y326+Z326*AA326)/(F326+H326+J326+L326+N326+P326+R326+T326+X326+Z326)</f>
        <v>8.059622735037845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404479.38</v>
      </c>
      <c r="G327" s="12">
        <v>8.030692466943556</v>
      </c>
      <c r="H327" s="11">
        <v>8273.9</v>
      </c>
      <c r="I327" s="12">
        <v>6.166553862144816</v>
      </c>
      <c r="J327" s="11">
        <v>27605.6</v>
      </c>
      <c r="K327" s="12">
        <v>6.88</v>
      </c>
      <c r="L327" s="11"/>
      <c r="M327" s="12"/>
      <c r="N327" s="11">
        <v>2154172.68</v>
      </c>
      <c r="O327" s="12">
        <v>8.137987362740109</v>
      </c>
      <c r="P327" s="11"/>
      <c r="Q327" s="12"/>
      <c r="R327" s="11">
        <v>195705.59999999998</v>
      </c>
      <c r="S327" s="12">
        <v>8.975504855251971</v>
      </c>
      <c r="T327" s="11">
        <v>12385.2</v>
      </c>
      <c r="U327" s="12">
        <v>10</v>
      </c>
      <c r="V327" s="11">
        <v>35998.11</v>
      </c>
      <c r="W327" s="12">
        <v>3.2109273236844933</v>
      </c>
      <c r="X327" s="11">
        <v>132166.6</v>
      </c>
      <c r="Y327" s="12">
        <v>7.771700021034058</v>
      </c>
      <c r="Z327" s="11">
        <v>62953.97</v>
      </c>
      <c r="AA327" s="12">
        <v>6.418130421322117</v>
      </c>
      <c r="AC327" s="41">
        <f>(F327*G327+H327*I327+J327*K327+L327*M327+N327*O327+P327*Q327+R327*S327+T327*U327+X327*Y327+Z327*AA327)/(F327+H327+J327+L327+N327+P327+R327+T327+X327+Z327)</f>
        <v>8.116587253864358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</v>
      </c>
      <c r="F328" s="11">
        <v>547804.37</v>
      </c>
      <c r="G328" s="12">
        <v>8.00090746811677</v>
      </c>
      <c r="H328" s="11">
        <v>6360</v>
      </c>
      <c r="I328" s="12">
        <v>11</v>
      </c>
      <c r="J328" s="11">
        <v>63361.5</v>
      </c>
      <c r="K328" s="12">
        <v>9.02258469259724</v>
      </c>
      <c r="L328" s="11"/>
      <c r="M328" s="12"/>
      <c r="N328" s="11">
        <v>1618508.11</v>
      </c>
      <c r="O328" s="12">
        <v>8.57577643339705</v>
      </c>
      <c r="P328" s="11">
        <v>31323</v>
      </c>
      <c r="Q328" s="12">
        <v>5</v>
      </c>
      <c r="R328" s="11">
        <v>337953.67</v>
      </c>
      <c r="S328" s="12">
        <v>8.14315255105826</v>
      </c>
      <c r="T328" s="11">
        <v>41026</v>
      </c>
      <c r="U328" s="12">
        <v>10.5113866816165</v>
      </c>
      <c r="V328" s="11">
        <v>58130.32</v>
      </c>
      <c r="W328" s="12">
        <v>3.71503067590201</v>
      </c>
      <c r="X328" s="11">
        <v>282026.7</v>
      </c>
      <c r="Y328" s="12">
        <v>8.5240005999432</v>
      </c>
      <c r="Z328" s="11">
        <v>131543.84</v>
      </c>
      <c r="AA328" s="12">
        <v>7.20665289229811</v>
      </c>
      <c r="AC328" s="41">
        <f aca="true" t="shared" si="7" ref="AC328:AC335">(F328*G328+H328*I328+J328*K328+L328*M328+N328*O328+P328*Q328+R328*S328+T328*U328+X328*Y328+Z328*AA328)/(F328+H328+J328+L328+N328+P328+R328+T328+X328+Z328)</f>
        <v>8.365087137495829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</v>
      </c>
      <c r="F329" s="11">
        <v>227644.9</v>
      </c>
      <c r="G329" s="12">
        <v>7.423924278558406</v>
      </c>
      <c r="H329" s="11">
        <v>13015.9</v>
      </c>
      <c r="I329" s="12">
        <v>7.62</v>
      </c>
      <c r="J329" s="11">
        <v>59427.8</v>
      </c>
      <c r="K329" s="12">
        <v>10.106464281026698</v>
      </c>
      <c r="L329" s="11"/>
      <c r="M329" s="12"/>
      <c r="N329" s="11">
        <v>1724907.12</v>
      </c>
      <c r="O329" s="12">
        <v>8.298131467797527</v>
      </c>
      <c r="P329" s="11"/>
      <c r="Q329" s="12"/>
      <c r="R329" s="11">
        <v>45301.3</v>
      </c>
      <c r="S329" s="12">
        <v>8.816481955263978</v>
      </c>
      <c r="T329" s="11">
        <v>52134.420000000006</v>
      </c>
      <c r="U329" s="12">
        <v>10.237861857866642</v>
      </c>
      <c r="V329" s="11">
        <v>45364.14</v>
      </c>
      <c r="W329" s="12">
        <v>1.7527658189927109</v>
      </c>
      <c r="X329" s="11">
        <v>81111.70000000001</v>
      </c>
      <c r="Y329" s="12">
        <v>9.233063516114198</v>
      </c>
      <c r="Z329" s="11">
        <v>264853.04000000004</v>
      </c>
      <c r="AA329" s="12">
        <v>7.041229981728734</v>
      </c>
      <c r="AC329" s="41">
        <f t="shared" si="7"/>
        <v>8.203810449706658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</v>
      </c>
      <c r="F330" s="11">
        <v>276551.80000000005</v>
      </c>
      <c r="G330" s="12">
        <v>5.742941835851367</v>
      </c>
      <c r="H330" s="11"/>
      <c r="I330" s="12"/>
      <c r="J330" s="11">
        <v>51317</v>
      </c>
      <c r="K330" s="12">
        <v>8.517384102733986</v>
      </c>
      <c r="L330" s="11"/>
      <c r="M330" s="12"/>
      <c r="N330" s="11">
        <v>1221789.7099999997</v>
      </c>
      <c r="O330" s="12">
        <v>8.897386284420419</v>
      </c>
      <c r="P330" s="11"/>
      <c r="Q330" s="12"/>
      <c r="R330" s="11">
        <v>122387.29999999999</v>
      </c>
      <c r="S330" s="12">
        <v>8.191309310688284</v>
      </c>
      <c r="T330" s="11">
        <v>8876.86</v>
      </c>
      <c r="U330" s="12">
        <v>11.090912777716445</v>
      </c>
      <c r="V330" s="11">
        <v>76203.66</v>
      </c>
      <c r="W330" s="12">
        <v>2.614370136552495</v>
      </c>
      <c r="X330" s="11">
        <v>35347.4</v>
      </c>
      <c r="Y330" s="12">
        <v>10.150967256431871</v>
      </c>
      <c r="Z330" s="11">
        <v>128668.95</v>
      </c>
      <c r="AA330" s="12">
        <v>9.012538689404094</v>
      </c>
      <c r="AC330" s="41">
        <f t="shared" si="7"/>
        <v>8.409736713249202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</v>
      </c>
      <c r="F331" s="11">
        <v>139463.3</v>
      </c>
      <c r="G331" s="12">
        <v>7.8469548619601</v>
      </c>
      <c r="H331" s="11">
        <v>40299.840000000004</v>
      </c>
      <c r="I331" s="12">
        <v>8.31535981284293</v>
      </c>
      <c r="J331" s="11">
        <v>10032.3</v>
      </c>
      <c r="K331" s="12">
        <v>7.121766693579738</v>
      </c>
      <c r="L331" s="11"/>
      <c r="M331" s="12"/>
      <c r="N331" s="11">
        <v>1466538.9100000001</v>
      </c>
      <c r="O331" s="12">
        <v>8.39527711596823</v>
      </c>
      <c r="P331" s="11">
        <v>16036.6</v>
      </c>
      <c r="Q331" s="12">
        <v>11</v>
      </c>
      <c r="R331" s="11">
        <v>499805.93999999994</v>
      </c>
      <c r="S331" s="12">
        <v>7.172249945648906</v>
      </c>
      <c r="T331" s="11">
        <v>50460.48</v>
      </c>
      <c r="U331" s="12">
        <v>7.5</v>
      </c>
      <c r="V331" s="11">
        <v>62305.86</v>
      </c>
      <c r="W331" s="12">
        <v>2.0948553538944807</v>
      </c>
      <c r="X331" s="11">
        <v>215807.40000000002</v>
      </c>
      <c r="Y331" s="12">
        <v>8.27519879299783</v>
      </c>
      <c r="Z331" s="11">
        <v>125978.26000000001</v>
      </c>
      <c r="AA331" s="12">
        <v>8.856835453990236</v>
      </c>
      <c r="AC331" s="41">
        <f t="shared" si="7"/>
        <v>8.132092512989166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8.35770295190987</v>
      </c>
      <c r="F332" s="11">
        <v>126023.09999999999</v>
      </c>
      <c r="G332" s="12">
        <v>8.293778616777399</v>
      </c>
      <c r="H332" s="11">
        <v>5660.9</v>
      </c>
      <c r="I332" s="12">
        <v>10</v>
      </c>
      <c r="J332" s="11">
        <v>35840.299999999996</v>
      </c>
      <c r="K332" s="12">
        <v>11.549921596638397</v>
      </c>
      <c r="L332" s="11">
        <v>12487.2</v>
      </c>
      <c r="M332" s="12">
        <v>9</v>
      </c>
      <c r="N332" s="11">
        <v>2120294.52</v>
      </c>
      <c r="O332" s="12">
        <v>8.565990193192592</v>
      </c>
      <c r="P332" s="11"/>
      <c r="Q332" s="12"/>
      <c r="R332" s="11">
        <v>143990.6</v>
      </c>
      <c r="S332" s="12">
        <v>7.713606652100902</v>
      </c>
      <c r="T332" s="11">
        <v>70760.89</v>
      </c>
      <c r="U332" s="12">
        <v>8.117646909189524</v>
      </c>
      <c r="V332" s="11">
        <v>64994.829999999994</v>
      </c>
      <c r="W332" s="12">
        <v>1.1853922258124225</v>
      </c>
      <c r="X332" s="11">
        <v>191562.3</v>
      </c>
      <c r="Y332" s="12">
        <v>8.29965387761579</v>
      </c>
      <c r="Z332" s="11">
        <v>59504.32</v>
      </c>
      <c r="AA332" s="12">
        <v>8.722579385832827</v>
      </c>
      <c r="AC332" s="41">
        <f t="shared" si="7"/>
        <v>8.526228692058007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>
        <v>2568641.9899999998</v>
      </c>
      <c r="E333" s="12">
        <v>8.302080817381633</v>
      </c>
      <c r="F333" s="11">
        <v>286540.77</v>
      </c>
      <c r="G333" s="12">
        <v>7.668889567791699</v>
      </c>
      <c r="H333" s="11">
        <v>3707.2</v>
      </c>
      <c r="I333" s="12">
        <v>9</v>
      </c>
      <c r="J333" s="11">
        <v>107605.42</v>
      </c>
      <c r="K333" s="12">
        <v>7.050613509988623</v>
      </c>
      <c r="L333" s="11">
        <v>2617.9</v>
      </c>
      <c r="M333" s="12">
        <v>9</v>
      </c>
      <c r="N333" s="11">
        <v>1323513.4200000002</v>
      </c>
      <c r="O333" s="12">
        <v>8.974372107462269</v>
      </c>
      <c r="P333" s="11"/>
      <c r="Q333" s="12"/>
      <c r="R333" s="11">
        <v>216796.4</v>
      </c>
      <c r="S333" s="12">
        <v>8.007322547791384</v>
      </c>
      <c r="T333" s="11">
        <v>239746.5</v>
      </c>
      <c r="U333" s="12">
        <v>8.790067362818643</v>
      </c>
      <c r="V333" s="11">
        <v>70285.93</v>
      </c>
      <c r="W333" s="12">
        <v>3.3900338346522556</v>
      </c>
      <c r="X333" s="11">
        <v>258362.8</v>
      </c>
      <c r="Y333" s="12">
        <v>6.887242203598971</v>
      </c>
      <c r="Z333" s="11">
        <v>59465.65000000001</v>
      </c>
      <c r="AA333" s="12">
        <v>9.640630750693887</v>
      </c>
      <c r="AC333" s="41">
        <f t="shared" si="7"/>
        <v>8.440270803954181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>
        <v>3128064.56</v>
      </c>
      <c r="E334" s="15">
        <v>8.157276924936612</v>
      </c>
      <c r="F334" s="14">
        <v>230839</v>
      </c>
      <c r="G334" s="15">
        <v>7.874833940538644</v>
      </c>
      <c r="H334" s="14"/>
      <c r="I334" s="15"/>
      <c r="J334" s="14">
        <v>82935.74</v>
      </c>
      <c r="K334" s="15">
        <v>7.108516304309817</v>
      </c>
      <c r="L334" s="14"/>
      <c r="M334" s="15"/>
      <c r="N334" s="14">
        <v>1890236.54</v>
      </c>
      <c r="O334" s="15">
        <v>8.454327933793937</v>
      </c>
      <c r="P334" s="14"/>
      <c r="Q334" s="15"/>
      <c r="R334" s="14">
        <v>303493.4</v>
      </c>
      <c r="S334" s="15">
        <v>8.46422735387326</v>
      </c>
      <c r="T334" s="14">
        <v>40698</v>
      </c>
      <c r="U334" s="15">
        <v>9.655999999999999</v>
      </c>
      <c r="V334" s="14">
        <v>61513.36</v>
      </c>
      <c r="W334" s="15">
        <v>2.3564595300923243</v>
      </c>
      <c r="X334" s="14">
        <v>56430.68000000001</v>
      </c>
      <c r="Y334" s="15">
        <v>9.81969382612436</v>
      </c>
      <c r="Z334" s="14">
        <v>461917.83999999997</v>
      </c>
      <c r="AA334" s="15">
        <v>7.506827733693938</v>
      </c>
      <c r="AC334" s="42">
        <f t="shared" si="7"/>
        <v>8.273638187290008</v>
      </c>
    </row>
    <row r="335" spans="1:29" s="1" customFormat="1" ht="12.75">
      <c r="A335" s="7" t="s">
        <v>223</v>
      </c>
      <c r="B335" s="7" t="s">
        <v>224</v>
      </c>
      <c r="C335" s="7" t="s">
        <v>225</v>
      </c>
      <c r="D335" s="11">
        <v>1188568.67</v>
      </c>
      <c r="E335" s="12">
        <v>8.451939917194675</v>
      </c>
      <c r="F335" s="11">
        <v>58909.40000000001</v>
      </c>
      <c r="G335" s="12">
        <v>9.301853863729725</v>
      </c>
      <c r="H335" s="11"/>
      <c r="I335" s="12"/>
      <c r="J335" s="11">
        <v>27451.7</v>
      </c>
      <c r="K335" s="12">
        <v>10.3</v>
      </c>
      <c r="L335" s="11"/>
      <c r="M335" s="12"/>
      <c r="N335" s="11">
        <v>864036.1900000001</v>
      </c>
      <c r="O335" s="12">
        <v>8.810322124586008</v>
      </c>
      <c r="P335" s="11"/>
      <c r="Q335" s="12"/>
      <c r="R335" s="11">
        <v>9038.7</v>
      </c>
      <c r="S335" s="12">
        <v>7.934045825173973</v>
      </c>
      <c r="T335" s="11"/>
      <c r="U335" s="12"/>
      <c r="V335" s="11">
        <v>43935.53</v>
      </c>
      <c r="W335" s="12">
        <v>1.2658149361120714</v>
      </c>
      <c r="X335" s="11">
        <v>71762</v>
      </c>
      <c r="Y335" s="12">
        <v>8.0461532565982</v>
      </c>
      <c r="Z335" s="11">
        <v>113435.15</v>
      </c>
      <c r="AA335" s="12">
        <v>7.914821155523664</v>
      </c>
      <c r="AC335" s="41">
        <f t="shared" si="7"/>
        <v>8.727771708759022</v>
      </c>
    </row>
    <row r="336" spans="1:29" s="1" customFormat="1" ht="12.75">
      <c r="A336" s="10" t="s">
        <v>51</v>
      </c>
      <c r="B336" s="10" t="s">
        <v>2</v>
      </c>
      <c r="C336" s="10" t="s">
        <v>52</v>
      </c>
      <c r="D336" s="11">
        <v>2061121.5099999998</v>
      </c>
      <c r="E336" s="12">
        <v>8.970107103680654</v>
      </c>
      <c r="F336" s="11">
        <v>101689.56</v>
      </c>
      <c r="G336" s="12">
        <v>8.911514662862146</v>
      </c>
      <c r="H336" s="11">
        <v>25350.9</v>
      </c>
      <c r="I336" s="12">
        <v>11.41379201527362</v>
      </c>
      <c r="J336" s="11">
        <v>37641.8</v>
      </c>
      <c r="K336" s="12">
        <v>8.371562996456067</v>
      </c>
      <c r="L336" s="11"/>
      <c r="M336" s="12"/>
      <c r="N336" s="11">
        <v>1338166.12</v>
      </c>
      <c r="O336" s="12">
        <v>9.669656924059634</v>
      </c>
      <c r="P336" s="11"/>
      <c r="Q336" s="12"/>
      <c r="R336" s="11">
        <v>41086</v>
      </c>
      <c r="S336" s="12">
        <v>7.704249987830403</v>
      </c>
      <c r="T336" s="11">
        <v>101753.35</v>
      </c>
      <c r="U336" s="12">
        <v>8.743470794819043</v>
      </c>
      <c r="V336" s="11">
        <v>86045.04</v>
      </c>
      <c r="W336" s="12">
        <v>1.7926837514399439</v>
      </c>
      <c r="X336" s="11">
        <v>88447.29999999999</v>
      </c>
      <c r="Y336" s="12">
        <v>7.936305607972204</v>
      </c>
      <c r="Z336" s="11">
        <v>240941.44</v>
      </c>
      <c r="AA336" s="12">
        <v>8.200267245435242</v>
      </c>
      <c r="AC336" s="41">
        <f>(F336*G336+H336*I336+J336*K336+L336*M336+N336*O336+P336*Q336+R336*S336+T336*U336+X336*Y336+Z336*AA336)/(F336+H336+J336+L336+N336+P336+R336+T336+X336+Z336)</f>
        <v>9.282794581265005</v>
      </c>
    </row>
    <row r="337" spans="1:29" s="1" customFormat="1" ht="12.75">
      <c r="A337" s="10" t="s">
        <v>53</v>
      </c>
      <c r="B337" s="10" t="s">
        <v>3</v>
      </c>
      <c r="C337" s="10" t="s">
        <v>54</v>
      </c>
      <c r="D337" s="11">
        <v>2583113.25</v>
      </c>
      <c r="E337" s="12">
        <v>8.363374660905786</v>
      </c>
      <c r="F337" s="11">
        <v>157993.30000000002</v>
      </c>
      <c r="G337" s="12">
        <v>8.903539580475883</v>
      </c>
      <c r="H337" s="11">
        <v>37858.2</v>
      </c>
      <c r="I337" s="12">
        <v>5.687084964419862</v>
      </c>
      <c r="J337" s="11">
        <v>61172.1</v>
      </c>
      <c r="K337" s="12">
        <v>8.360134767320398</v>
      </c>
      <c r="L337" s="11"/>
      <c r="M337" s="12"/>
      <c r="N337" s="11">
        <v>1617922.31</v>
      </c>
      <c r="O337" s="12">
        <v>8.825651180679989</v>
      </c>
      <c r="P337" s="11"/>
      <c r="Q337" s="12"/>
      <c r="R337" s="11">
        <v>91441.3</v>
      </c>
      <c r="S337" s="12">
        <v>8.250477628817613</v>
      </c>
      <c r="T337" s="11">
        <v>47032</v>
      </c>
      <c r="U337" s="12">
        <v>10.2768030277258</v>
      </c>
      <c r="V337" s="11">
        <v>119405.89000000001</v>
      </c>
      <c r="W337" s="12">
        <v>3.728627684949208</v>
      </c>
      <c r="X337" s="11">
        <v>171457.54</v>
      </c>
      <c r="Y337" s="12">
        <v>8.324277159231373</v>
      </c>
      <c r="Z337" s="11">
        <v>278830.61</v>
      </c>
      <c r="AA337" s="12">
        <v>7.46210527101024</v>
      </c>
      <c r="AC337" s="41">
        <f>(F337*G337+H337*I337+J337*K337+L337*M337+N337*O337+P337*Q337+R337*S337+T337*U337+X337*Y337+Z337*AA337)/(F337+H337+J337+L337+N337+P337+R337+T337+X337+Z337)</f>
        <v>8.588002023949791</v>
      </c>
    </row>
    <row r="338" spans="1:29" s="1" customFormat="1" ht="12.75">
      <c r="A338" s="10" t="s">
        <v>55</v>
      </c>
      <c r="B338" s="10" t="s">
        <v>4</v>
      </c>
      <c r="C338" s="10" t="s">
        <v>56</v>
      </c>
      <c r="D338" s="11">
        <v>3429597.09</v>
      </c>
      <c r="E338" s="12">
        <v>8.38129986175723</v>
      </c>
      <c r="F338" s="11">
        <v>278687.7</v>
      </c>
      <c r="G338" s="12">
        <v>9.097540185663021</v>
      </c>
      <c r="H338" s="11">
        <v>537.2</v>
      </c>
      <c r="I338" s="12">
        <v>14</v>
      </c>
      <c r="J338" s="11">
        <v>70792.84</v>
      </c>
      <c r="K338" s="12">
        <v>5.474338789063989</v>
      </c>
      <c r="L338" s="11"/>
      <c r="M338" s="12"/>
      <c r="N338" s="11">
        <v>2466070.47</v>
      </c>
      <c r="O338" s="12">
        <v>8.42217938220557</v>
      </c>
      <c r="P338" s="11"/>
      <c r="Q338" s="12"/>
      <c r="R338" s="11">
        <v>197375.09999999998</v>
      </c>
      <c r="S338" s="12">
        <v>6.585203199390401</v>
      </c>
      <c r="T338" s="11">
        <v>67477.9</v>
      </c>
      <c r="U338" s="12">
        <v>8.941115387408322</v>
      </c>
      <c r="V338" s="11">
        <v>22374.72</v>
      </c>
      <c r="W338" s="12">
        <v>12.661030967091417</v>
      </c>
      <c r="X338" s="11">
        <v>181102.8</v>
      </c>
      <c r="Y338" s="12">
        <v>8.19593258635427</v>
      </c>
      <c r="Z338" s="11">
        <v>145178.36000000002</v>
      </c>
      <c r="AA338" s="12">
        <v>9.462017727710933</v>
      </c>
      <c r="AC338" s="41">
        <f>(F338*G338+H338*I338+J338*K338+L338*M338+N338*O338+P338*Q338+R338*S338+T338*U338+X338*Y338+Z338*AA338)/(F338+H338+J338+L338+N338+P338+R338+T338+X338+Z338)</f>
        <v>8.353195507312899</v>
      </c>
    </row>
    <row r="339" spans="1:29" s="1" customFormat="1" ht="12.75">
      <c r="A339" s="10" t="s">
        <v>57</v>
      </c>
      <c r="B339" s="10" t="s">
        <v>5</v>
      </c>
      <c r="C339" s="10" t="s">
        <v>58</v>
      </c>
      <c r="D339" s="11">
        <v>3101057.13</v>
      </c>
      <c r="E339" s="12">
        <v>8.750664734609387</v>
      </c>
      <c r="F339" s="11">
        <v>134801</v>
      </c>
      <c r="G339" s="12">
        <v>8.378817293640257</v>
      </c>
      <c r="H339" s="11">
        <v>16291.7</v>
      </c>
      <c r="I339" s="12">
        <v>9.193546407066174</v>
      </c>
      <c r="J339" s="11">
        <v>16919.8</v>
      </c>
      <c r="K339" s="12">
        <v>9.785829856144872</v>
      </c>
      <c r="L339" s="11"/>
      <c r="M339" s="12"/>
      <c r="N339" s="11">
        <v>2376978.3200000003</v>
      </c>
      <c r="O339" s="12">
        <v>8.698919189469086</v>
      </c>
      <c r="P339" s="11"/>
      <c r="Q339" s="12"/>
      <c r="R339" s="11">
        <v>163758.3</v>
      </c>
      <c r="S339" s="12">
        <v>8.790425547895895</v>
      </c>
      <c r="T339" s="11">
        <v>51327.799999999996</v>
      </c>
      <c r="U339" s="12">
        <v>10.82423540459556</v>
      </c>
      <c r="V339" s="11">
        <v>18805.6</v>
      </c>
      <c r="W339" s="12">
        <v>11.986687741949206</v>
      </c>
      <c r="X339" s="11">
        <v>53899.6</v>
      </c>
      <c r="Y339" s="12">
        <v>9.090008942552448</v>
      </c>
      <c r="Z339" s="11">
        <v>268275.01</v>
      </c>
      <c r="AA339" s="12">
        <v>8.587788991975065</v>
      </c>
      <c r="AC339" s="41">
        <f>(F339*G339+H339*I339+J339*K339+L339*M339+N339*O339+P339*Q339+R339*S339+T339*U339+X339*Y339+Z339*AA339)/(F339+H339+J339+L339+N339+P339+R339+T339+X339+Z339)</f>
        <v>8.73092093574206</v>
      </c>
    </row>
    <row r="340" spans="1:29" s="1" customFormat="1" ht="12.75">
      <c r="A340" s="10" t="s">
        <v>59</v>
      </c>
      <c r="B340" s="10" t="s">
        <v>6</v>
      </c>
      <c r="C340" s="10" t="s">
        <v>60</v>
      </c>
      <c r="D340" s="11">
        <v>3860323.47</v>
      </c>
      <c r="E340" s="12">
        <v>8.565885720685479</v>
      </c>
      <c r="F340" s="11">
        <v>226322.69999999998</v>
      </c>
      <c r="G340" s="12">
        <v>8.868165703219343</v>
      </c>
      <c r="H340" s="11">
        <v>61363.9</v>
      </c>
      <c r="I340" s="12">
        <v>8.85978684536022</v>
      </c>
      <c r="J340" s="11">
        <v>21909.8</v>
      </c>
      <c r="K340" s="12">
        <v>8.959757733982052</v>
      </c>
      <c r="L340" s="11"/>
      <c r="M340" s="12"/>
      <c r="N340" s="11">
        <v>2374858.16</v>
      </c>
      <c r="O340" s="12">
        <v>8.936147283676089</v>
      </c>
      <c r="P340" s="11">
        <v>8635.4</v>
      </c>
      <c r="Q340" s="12">
        <v>5</v>
      </c>
      <c r="R340" s="11">
        <v>100310.7</v>
      </c>
      <c r="S340" s="12">
        <v>9.264825995631574</v>
      </c>
      <c r="T340" s="11">
        <v>81556.90000000001</v>
      </c>
      <c r="U340" s="12">
        <v>11.7451344030977</v>
      </c>
      <c r="V340" s="11">
        <v>46510.19</v>
      </c>
      <c r="W340" s="12">
        <v>11.116341709203937</v>
      </c>
      <c r="X340" s="11">
        <v>257632.90000000002</v>
      </c>
      <c r="Y340" s="12">
        <v>7.124665328069511</v>
      </c>
      <c r="Z340" s="11">
        <v>681222.8200000001</v>
      </c>
      <c r="AA340" s="12">
        <v>7.068107796653085</v>
      </c>
      <c r="AC340" s="41">
        <f aca="true" t="shared" si="8" ref="AC340:AC358">(F340*G340+H340*I340+J340*K340+L340*M340+N340*O340+P340*Q340+R340*S340+T340*U340+X340*Y340+Z340*AA340)/(F340+H340+J340+L340+N340+P340+R340+T340+X340+Z340)</f>
        <v>8.534782417009152</v>
      </c>
    </row>
    <row r="341" spans="1:29" s="1" customFormat="1" ht="12.75">
      <c r="A341" s="10" t="s">
        <v>61</v>
      </c>
      <c r="B341" s="10" t="s">
        <v>7</v>
      </c>
      <c r="C341" s="10" t="s">
        <v>62</v>
      </c>
      <c r="D341" s="11">
        <v>3123083.1299999994</v>
      </c>
      <c r="E341" s="12">
        <v>8.755353935071206</v>
      </c>
      <c r="F341" s="11">
        <v>93756.05</v>
      </c>
      <c r="G341" s="12">
        <v>8.690162565509105</v>
      </c>
      <c r="H341" s="11">
        <v>5703.1</v>
      </c>
      <c r="I341" s="12">
        <v>12.000000000000002</v>
      </c>
      <c r="J341" s="11">
        <v>81603.6</v>
      </c>
      <c r="K341" s="12">
        <v>7.738625624359711</v>
      </c>
      <c r="L341" s="11"/>
      <c r="M341" s="12"/>
      <c r="N341" s="11">
        <v>2156163.8200000003</v>
      </c>
      <c r="O341" s="12">
        <v>8.83966415065809</v>
      </c>
      <c r="P341" s="11"/>
      <c r="Q341" s="12"/>
      <c r="R341" s="11">
        <v>135129.5</v>
      </c>
      <c r="S341" s="12">
        <v>8.027328710607232</v>
      </c>
      <c r="T341" s="11">
        <v>376567.19</v>
      </c>
      <c r="U341" s="12">
        <v>8.282748093374778</v>
      </c>
      <c r="V341" s="11">
        <v>37941.1</v>
      </c>
      <c r="W341" s="12">
        <v>11.931074270382252</v>
      </c>
      <c r="X341" s="11">
        <v>59165.21</v>
      </c>
      <c r="Y341" s="12">
        <v>11.05541347694025</v>
      </c>
      <c r="Z341" s="11">
        <v>177053.56000000003</v>
      </c>
      <c r="AA341" s="12">
        <v>8.238907431175063</v>
      </c>
      <c r="AC341" s="41">
        <f t="shared" si="8"/>
        <v>8.71629890238797</v>
      </c>
    </row>
    <row r="342" spans="1:29" s="1" customFormat="1" ht="12.75">
      <c r="A342" s="10" t="s">
        <v>63</v>
      </c>
      <c r="B342" s="10" t="s">
        <v>8</v>
      </c>
      <c r="C342" s="10" t="s">
        <v>64</v>
      </c>
      <c r="D342" s="11">
        <v>5080949.180000001</v>
      </c>
      <c r="E342" s="12">
        <v>8.913735302819925</v>
      </c>
      <c r="F342" s="11">
        <v>82782</v>
      </c>
      <c r="G342" s="12">
        <v>9.006395110048079</v>
      </c>
      <c r="H342" s="11">
        <v>47611.9</v>
      </c>
      <c r="I342" s="12">
        <v>9.388887021941995</v>
      </c>
      <c r="J342" s="11">
        <v>69527.04000000001</v>
      </c>
      <c r="K342" s="12">
        <v>8.698431585754282</v>
      </c>
      <c r="L342" s="11"/>
      <c r="M342" s="12"/>
      <c r="N342" s="11">
        <v>3817727.2800000007</v>
      </c>
      <c r="O342" s="12">
        <v>9.129516360110463</v>
      </c>
      <c r="P342" s="11"/>
      <c r="Q342" s="12"/>
      <c r="R342" s="11">
        <v>158662.6</v>
      </c>
      <c r="S342" s="12">
        <v>8.338140904031574</v>
      </c>
      <c r="T342" s="11">
        <v>242874.4</v>
      </c>
      <c r="U342" s="12">
        <v>8.462994107242261</v>
      </c>
      <c r="V342" s="11">
        <v>49167.77999999999</v>
      </c>
      <c r="W342" s="12">
        <v>8.19809324317674</v>
      </c>
      <c r="X342" s="11">
        <v>144506.80000000002</v>
      </c>
      <c r="Y342" s="12">
        <v>8.12171685346295</v>
      </c>
      <c r="Z342" s="11">
        <v>468089.38</v>
      </c>
      <c r="AA342" s="12">
        <v>7.869746962855684</v>
      </c>
      <c r="AC342" s="41">
        <f t="shared" si="8"/>
        <v>8.920728160527805</v>
      </c>
    </row>
    <row r="343" spans="1:29" s="1" customFormat="1" ht="12.75">
      <c r="A343" s="10" t="s">
        <v>65</v>
      </c>
      <c r="B343" s="10" t="s">
        <v>9</v>
      </c>
      <c r="C343" s="10" t="s">
        <v>66</v>
      </c>
      <c r="D343" s="11">
        <v>3836589.17</v>
      </c>
      <c r="E343" s="12">
        <v>9.155302752600958</v>
      </c>
      <c r="F343" s="11">
        <v>165466.22</v>
      </c>
      <c r="G343" s="12">
        <v>8.498351506428321</v>
      </c>
      <c r="H343" s="11">
        <v>15325.2</v>
      </c>
      <c r="I343" s="12">
        <v>10.523947485187795</v>
      </c>
      <c r="J343" s="11">
        <v>100724.8</v>
      </c>
      <c r="K343" s="12">
        <v>6.534458494829473</v>
      </c>
      <c r="L343" s="11">
        <v>25069.4</v>
      </c>
      <c r="M343" s="12">
        <v>9.52079459420648</v>
      </c>
      <c r="N343" s="11">
        <v>2636632.58</v>
      </c>
      <c r="O343" s="12">
        <v>9.263855224795861</v>
      </c>
      <c r="P343" s="11">
        <v>57572.8</v>
      </c>
      <c r="Q343" s="12">
        <v>9.149999999999999</v>
      </c>
      <c r="R343" s="11">
        <v>186391.2</v>
      </c>
      <c r="S343" s="12">
        <v>9.648031988634656</v>
      </c>
      <c r="T343" s="11">
        <v>173428.1</v>
      </c>
      <c r="U343" s="12">
        <v>9.779769904646363</v>
      </c>
      <c r="V343" s="11">
        <v>105511.34</v>
      </c>
      <c r="W343" s="12">
        <v>7.8274266349001</v>
      </c>
      <c r="X343" s="11">
        <v>191154.7</v>
      </c>
      <c r="Y343" s="12">
        <v>9.894662595269692</v>
      </c>
      <c r="Z343" s="11">
        <v>179312.83000000002</v>
      </c>
      <c r="AA343" s="12">
        <v>8.348196431900607</v>
      </c>
      <c r="AC343" s="41">
        <f t="shared" si="8"/>
        <v>9.192853828969842</v>
      </c>
    </row>
    <row r="344" spans="1:29" s="1" customFormat="1" ht="12.75">
      <c r="A344" s="10" t="s">
        <v>67</v>
      </c>
      <c r="B344" s="10" t="s">
        <v>10</v>
      </c>
      <c r="C344" s="10" t="s">
        <v>68</v>
      </c>
      <c r="D344" s="11">
        <v>6728696.500000001</v>
      </c>
      <c r="E344" s="12">
        <v>8.563400823517602</v>
      </c>
      <c r="F344" s="11">
        <v>305669.29000000004</v>
      </c>
      <c r="G344" s="12">
        <v>7.852705781467284</v>
      </c>
      <c r="H344" s="11">
        <v>13529.5</v>
      </c>
      <c r="I344" s="12">
        <v>16.893685797701288</v>
      </c>
      <c r="J344" s="11">
        <v>97885.80000000002</v>
      </c>
      <c r="K344" s="12">
        <v>5.161236379536154</v>
      </c>
      <c r="L344" s="11"/>
      <c r="M344" s="12"/>
      <c r="N344" s="11">
        <v>5361110.539999999</v>
      </c>
      <c r="O344" s="12">
        <v>8.573746993211591</v>
      </c>
      <c r="P344" s="11"/>
      <c r="Q344" s="12"/>
      <c r="R344" s="11">
        <v>207269.8</v>
      </c>
      <c r="S344" s="12">
        <v>7.998583575610147</v>
      </c>
      <c r="T344" s="11">
        <v>74850.2</v>
      </c>
      <c r="U344" s="12">
        <v>10.027494061472098</v>
      </c>
      <c r="V344" s="11">
        <v>105205.19999999998</v>
      </c>
      <c r="W344" s="12">
        <v>7.891489964374384</v>
      </c>
      <c r="X344" s="11">
        <v>131206.40000000002</v>
      </c>
      <c r="Y344" s="12">
        <v>8.722554318996632</v>
      </c>
      <c r="Z344" s="11">
        <v>431969.76999999996</v>
      </c>
      <c r="AA344" s="12">
        <v>9.580551011474714</v>
      </c>
      <c r="AC344" s="41">
        <f t="shared" si="8"/>
        <v>8.574073218651312</v>
      </c>
    </row>
    <row r="345" spans="1:29" s="1" customFormat="1" ht="12.75">
      <c r="A345" s="10" t="s">
        <v>69</v>
      </c>
      <c r="B345" s="10" t="s">
        <v>11</v>
      </c>
      <c r="C345" s="10" t="s">
        <v>106</v>
      </c>
      <c r="D345" s="11">
        <v>6006013.739999999</v>
      </c>
      <c r="E345" s="12">
        <v>7.103960269161822</v>
      </c>
      <c r="F345" s="11">
        <v>173505.25999999998</v>
      </c>
      <c r="G345" s="12">
        <v>9.64002576751851</v>
      </c>
      <c r="H345" s="11">
        <v>11681.5</v>
      </c>
      <c r="I345" s="12">
        <v>18.305071009716197</v>
      </c>
      <c r="J345" s="11">
        <v>73352.00000000001</v>
      </c>
      <c r="K345" s="12">
        <v>6.888314360889957</v>
      </c>
      <c r="L345" s="11"/>
      <c r="M345" s="12"/>
      <c r="N345" s="11">
        <v>3478070.4</v>
      </c>
      <c r="O345" s="12">
        <v>8.896134031415809</v>
      </c>
      <c r="P345" s="11">
        <v>17209.7</v>
      </c>
      <c r="Q345" s="12">
        <v>10</v>
      </c>
      <c r="R345" s="11">
        <v>201597.7</v>
      </c>
      <c r="S345" s="12">
        <v>8.507523136424672</v>
      </c>
      <c r="T345" s="11">
        <v>86046.46</v>
      </c>
      <c r="U345" s="12">
        <v>9.46627342949379</v>
      </c>
      <c r="V345" s="11">
        <v>37531.399999999994</v>
      </c>
      <c r="W345" s="12">
        <v>11.035620786861134</v>
      </c>
      <c r="X345" s="11">
        <v>1484360.0999999999</v>
      </c>
      <c r="Y345" s="12">
        <v>0.35763326028502096</v>
      </c>
      <c r="Z345" s="11">
        <v>442659.22000000003</v>
      </c>
      <c r="AA345" s="12">
        <v>12.846525102764152</v>
      </c>
      <c r="AC345" s="41">
        <f t="shared" si="8"/>
        <v>7.079236945015405</v>
      </c>
    </row>
    <row r="346" spans="1:29" s="1" customFormat="1" ht="13.5" thickBot="1">
      <c r="A346" s="13" t="s">
        <v>71</v>
      </c>
      <c r="B346" s="13" t="s">
        <v>0</v>
      </c>
      <c r="C346" s="13" t="s">
        <v>72</v>
      </c>
      <c r="D346" s="14">
        <v>5309997.600000001</v>
      </c>
      <c r="E346" s="15">
        <v>8.992139010740797</v>
      </c>
      <c r="F346" s="14">
        <v>416178.37</v>
      </c>
      <c r="G346" s="15">
        <v>7.768488814063066</v>
      </c>
      <c r="H346" s="14">
        <v>44438.1</v>
      </c>
      <c r="I346" s="15">
        <v>10.88675033361017</v>
      </c>
      <c r="J346" s="14">
        <v>40745</v>
      </c>
      <c r="K346" s="15">
        <v>6.571519941097065</v>
      </c>
      <c r="L346" s="14"/>
      <c r="M346" s="15"/>
      <c r="N346" s="14">
        <v>3440747.78</v>
      </c>
      <c r="O346" s="15">
        <v>8.824544480589623</v>
      </c>
      <c r="P346" s="14"/>
      <c r="Q346" s="15"/>
      <c r="R346" s="14">
        <v>334655.06</v>
      </c>
      <c r="S346" s="15">
        <v>8.697392743441561</v>
      </c>
      <c r="T346" s="14">
        <v>93143.21</v>
      </c>
      <c r="U346" s="15">
        <v>10.862025788031165</v>
      </c>
      <c r="V346" s="14">
        <v>64817.340000000004</v>
      </c>
      <c r="W346" s="15">
        <v>9.295474035188732</v>
      </c>
      <c r="X346" s="14">
        <v>102549.90000000001</v>
      </c>
      <c r="Y346" s="15">
        <v>8.559449887323147</v>
      </c>
      <c r="Z346" s="14">
        <v>772722.8400000001</v>
      </c>
      <c r="AA346" s="15">
        <v>10.35035482114132</v>
      </c>
      <c r="AC346" s="42">
        <f t="shared" si="8"/>
        <v>8.988390546734042</v>
      </c>
    </row>
    <row r="347" spans="1:29" s="1" customFormat="1" ht="12.75">
      <c r="A347" s="7" t="s">
        <v>226</v>
      </c>
      <c r="B347" s="7" t="s">
        <v>227</v>
      </c>
      <c r="C347" s="7" t="s">
        <v>228</v>
      </c>
      <c r="D347" s="11">
        <v>3846542.62</v>
      </c>
      <c r="E347" s="12">
        <v>9.154621267396752</v>
      </c>
      <c r="F347" s="11">
        <v>797563.8999999999</v>
      </c>
      <c r="G347" s="12">
        <v>9.013741845637727</v>
      </c>
      <c r="H347" s="11">
        <v>57609.399999999994</v>
      </c>
      <c r="I347" s="12">
        <v>8.899327331997897</v>
      </c>
      <c r="J347" s="11">
        <v>21693.3</v>
      </c>
      <c r="K347" s="12">
        <v>2.713932873283457</v>
      </c>
      <c r="L347" s="11"/>
      <c r="M347" s="12"/>
      <c r="N347" s="11">
        <v>2060810.46</v>
      </c>
      <c r="O347" s="12">
        <v>9.009860908799933</v>
      </c>
      <c r="P347" s="11"/>
      <c r="Q347" s="12"/>
      <c r="R347" s="11">
        <v>178997.2</v>
      </c>
      <c r="S347" s="12">
        <v>8.624710531784856</v>
      </c>
      <c r="T347" s="11">
        <v>25902.8</v>
      </c>
      <c r="U347" s="12">
        <v>8</v>
      </c>
      <c r="V347" s="11">
        <v>57293.74</v>
      </c>
      <c r="W347" s="12">
        <v>10.40798661424442</v>
      </c>
      <c r="X347" s="11">
        <v>375915</v>
      </c>
      <c r="Y347" s="12">
        <v>8.108844361092265</v>
      </c>
      <c r="Z347" s="11">
        <v>270756.82</v>
      </c>
      <c r="AA347" s="12">
        <v>12.889281828616513</v>
      </c>
      <c r="AC347" s="41">
        <f t="shared" si="8"/>
        <v>9.135670285135776</v>
      </c>
    </row>
    <row r="348" spans="1:29" s="1" customFormat="1" ht="12.75">
      <c r="A348" s="10" t="s">
        <v>51</v>
      </c>
      <c r="B348" s="10" t="s">
        <v>2</v>
      </c>
      <c r="C348" s="10" t="s">
        <v>52</v>
      </c>
      <c r="D348" s="11">
        <v>3587840.8299999996</v>
      </c>
      <c r="E348" s="12">
        <v>9.092893612730306</v>
      </c>
      <c r="F348" s="11">
        <v>175908.8</v>
      </c>
      <c r="G348" s="12">
        <v>7.796929391821217</v>
      </c>
      <c r="H348" s="11">
        <v>63729.299999999996</v>
      </c>
      <c r="I348" s="12">
        <v>10.12824870193145</v>
      </c>
      <c r="J348" s="11">
        <v>56257.73</v>
      </c>
      <c r="K348" s="12">
        <v>5.316279380629115</v>
      </c>
      <c r="L348" s="11"/>
      <c r="M348" s="12"/>
      <c r="N348" s="11">
        <v>2355841.3499999996</v>
      </c>
      <c r="O348" s="12">
        <v>8.698020655338272</v>
      </c>
      <c r="P348" s="11"/>
      <c r="Q348" s="12"/>
      <c r="R348" s="11">
        <v>70649.7</v>
      </c>
      <c r="S348" s="12">
        <v>10.75131721719979</v>
      </c>
      <c r="T348" s="11">
        <v>188965.6</v>
      </c>
      <c r="U348" s="12">
        <v>9.256270823895989</v>
      </c>
      <c r="V348" s="11">
        <v>28194.8</v>
      </c>
      <c r="W348" s="12">
        <v>11.637080525486967</v>
      </c>
      <c r="X348" s="11">
        <v>256428</v>
      </c>
      <c r="Y348" s="12">
        <v>8.046880044300929</v>
      </c>
      <c r="Z348" s="11">
        <v>391865.55000000005</v>
      </c>
      <c r="AA348" s="12">
        <v>12.5460304448809</v>
      </c>
      <c r="AC348" s="41">
        <f>(F348*G348+H348*I348+J348*K348+L348*M348+N348*O348+P348*Q348+R348*S348+T348*U348+X348*Y348+Z348*AA348)/(F348+H348+J348+L348+N348+P348+R348+T348+X348+Z348)</f>
        <v>9.072741934568137</v>
      </c>
    </row>
    <row r="349" spans="1:29" s="1" customFormat="1" ht="12.75">
      <c r="A349" s="10" t="s">
        <v>53</v>
      </c>
      <c r="B349" s="10" t="s">
        <v>3</v>
      </c>
      <c r="C349" s="10" t="s">
        <v>54</v>
      </c>
      <c r="D349" s="11"/>
      <c r="E349" s="12"/>
      <c r="F349" s="11"/>
      <c r="G349" s="12"/>
      <c r="H349" s="11"/>
      <c r="I349" s="12"/>
      <c r="J349" s="11"/>
      <c r="K349" s="12"/>
      <c r="L349" s="11"/>
      <c r="M349" s="12"/>
      <c r="N349" s="11"/>
      <c r="O349" s="12"/>
      <c r="P349" s="11"/>
      <c r="Q349" s="12"/>
      <c r="R349" s="11"/>
      <c r="S349" s="12"/>
      <c r="T349" s="11"/>
      <c r="U349" s="12"/>
      <c r="V349" s="11"/>
      <c r="W349" s="12"/>
      <c r="X349" s="11"/>
      <c r="Y349" s="12"/>
      <c r="Z349" s="11"/>
      <c r="AA349" s="12"/>
      <c r="AC349" s="41" t="e">
        <f>(F349*G349+H349*I349+J349*K349+L349*M349+N349*O349+P349*Q349+R349*S349+T349*U349+X349*Y349+Z349*AA349)/(F349+H349+J349+L349+N349+P349+R349+T349+X349+Z349)</f>
        <v>#DIV/0!</v>
      </c>
    </row>
    <row r="350" spans="1:29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R350" s="11"/>
      <c r="S350" s="12"/>
      <c r="T350" s="11"/>
      <c r="U350" s="12"/>
      <c r="V350" s="11"/>
      <c r="W350" s="12"/>
      <c r="X350" s="11"/>
      <c r="Y350" s="12"/>
      <c r="Z350" s="11"/>
      <c r="AA350" s="12"/>
      <c r="AC350" s="41" t="e">
        <f>(F350*G350+H350*I350+J350*K350+L350*M350+N350*O350+P350*Q350+R350*S350+T350*U350+X350*Y350+Z350*AA350)/(F350+H350+J350+L350+N350+P350+R350+T350+X350+Z350)</f>
        <v>#DIV/0!</v>
      </c>
    </row>
    <row r="351" spans="1:29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R351" s="11"/>
      <c r="S351" s="12"/>
      <c r="T351" s="11"/>
      <c r="U351" s="12"/>
      <c r="V351" s="11"/>
      <c r="W351" s="12"/>
      <c r="X351" s="11"/>
      <c r="Y351" s="12"/>
      <c r="Z351" s="11"/>
      <c r="AA351" s="12"/>
      <c r="AC351" s="41" t="e">
        <f>(F351*G351+H351*I351+J351*K351+L351*M351+N351*O351+P351*Q351+R351*S351+T351*U351+X351*Y351+Z351*AA351)/(F351+H351+J351+L351+N351+P351+R351+T351+X351+Z351)</f>
        <v>#DIV/0!</v>
      </c>
    </row>
    <row r="352" spans="1:29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11"/>
      <c r="S352" s="12"/>
      <c r="T352" s="11"/>
      <c r="U352" s="12"/>
      <c r="V352" s="11"/>
      <c r="W352" s="12"/>
      <c r="X352" s="11"/>
      <c r="Y352" s="12"/>
      <c r="Z352" s="11"/>
      <c r="AA352" s="12"/>
      <c r="AC352" s="41" t="e">
        <f t="shared" si="8"/>
        <v>#DIV/0!</v>
      </c>
    </row>
    <row r="353" spans="1:29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11"/>
      <c r="S353" s="12"/>
      <c r="T353" s="11"/>
      <c r="U353" s="12"/>
      <c r="V353" s="11"/>
      <c r="W353" s="12"/>
      <c r="X353" s="11"/>
      <c r="Y353" s="12"/>
      <c r="Z353" s="11"/>
      <c r="AA353" s="12"/>
      <c r="AC353" s="41" t="e">
        <f t="shared" si="8"/>
        <v>#DIV/0!</v>
      </c>
    </row>
    <row r="354" spans="1:29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11"/>
      <c r="S354" s="12"/>
      <c r="T354" s="11"/>
      <c r="U354" s="12"/>
      <c r="V354" s="11"/>
      <c r="W354" s="12"/>
      <c r="X354" s="11"/>
      <c r="Y354" s="12"/>
      <c r="Z354" s="11"/>
      <c r="AA354" s="12"/>
      <c r="AC354" s="41" t="e">
        <f t="shared" si="8"/>
        <v>#DIV/0!</v>
      </c>
    </row>
    <row r="355" spans="1:29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R355" s="11"/>
      <c r="S355" s="12"/>
      <c r="T355" s="11"/>
      <c r="U355" s="12"/>
      <c r="V355" s="11"/>
      <c r="W355" s="12"/>
      <c r="X355" s="11"/>
      <c r="Y355" s="12"/>
      <c r="Z355" s="11"/>
      <c r="AA355" s="12"/>
      <c r="AC355" s="41" t="e">
        <f t="shared" si="8"/>
        <v>#DIV/0!</v>
      </c>
    </row>
    <row r="356" spans="1:29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R356" s="11"/>
      <c r="S356" s="12"/>
      <c r="T356" s="11"/>
      <c r="U356" s="12"/>
      <c r="V356" s="11"/>
      <c r="W356" s="12"/>
      <c r="X356" s="11"/>
      <c r="Y356" s="12"/>
      <c r="Z356" s="11"/>
      <c r="AA356" s="12"/>
      <c r="AC356" s="41" t="e">
        <f t="shared" si="8"/>
        <v>#DIV/0!</v>
      </c>
    </row>
    <row r="357" spans="1:29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R357" s="11"/>
      <c r="S357" s="12"/>
      <c r="T357" s="11"/>
      <c r="U357" s="12"/>
      <c r="V357" s="11"/>
      <c r="W357" s="12"/>
      <c r="X357" s="11"/>
      <c r="Y357" s="12"/>
      <c r="Z357" s="11"/>
      <c r="AA357" s="12"/>
      <c r="AC357" s="41" t="e">
        <f t="shared" si="8"/>
        <v>#DIV/0!</v>
      </c>
    </row>
    <row r="358" spans="1:29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C358" s="42" t="e">
        <f t="shared" si="8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42"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Z5:AA5"/>
    <mergeCell ref="H5:I5"/>
    <mergeCell ref="J5:K5"/>
    <mergeCell ref="L5:M5"/>
    <mergeCell ref="N5:O5"/>
    <mergeCell ref="P5:Q5"/>
    <mergeCell ref="D5:E5"/>
    <mergeCell ref="D6:E6"/>
    <mergeCell ref="D7:E7"/>
    <mergeCell ref="F5:G5"/>
    <mergeCell ref="F6:G6"/>
    <mergeCell ref="Z6:AA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3" sqref="A13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72" t="s">
        <v>45</v>
      </c>
      <c r="B5" s="72" t="s">
        <v>33</v>
      </c>
      <c r="C5" s="72" t="s">
        <v>46</v>
      </c>
      <c r="D5" s="47" t="s">
        <v>169</v>
      </c>
      <c r="E5" s="48"/>
      <c r="F5" s="63" t="s">
        <v>139</v>
      </c>
      <c r="G5" s="64"/>
      <c r="H5" s="71" t="s">
        <v>142</v>
      </c>
      <c r="I5" s="71"/>
      <c r="J5" s="63" t="s">
        <v>145</v>
      </c>
      <c r="K5" s="64"/>
      <c r="L5" s="53" t="s">
        <v>147</v>
      </c>
      <c r="M5" s="64"/>
      <c r="N5" s="71" t="s">
        <v>151</v>
      </c>
      <c r="O5" s="71"/>
      <c r="P5" s="63" t="s">
        <v>154</v>
      </c>
      <c r="Q5" s="64"/>
      <c r="S5" s="63" t="s">
        <v>208</v>
      </c>
      <c r="T5" s="64"/>
      <c r="U5" s="63" t="s">
        <v>209</v>
      </c>
      <c r="V5" s="64"/>
    </row>
    <row r="6" spans="1:22" ht="24" customHeight="1">
      <c r="A6" s="73"/>
      <c r="B6" s="73"/>
      <c r="C6" s="73"/>
      <c r="D6" s="49" t="s">
        <v>204</v>
      </c>
      <c r="E6" s="50"/>
      <c r="F6" s="65" t="s">
        <v>140</v>
      </c>
      <c r="G6" s="66"/>
      <c r="H6" s="70" t="s">
        <v>143</v>
      </c>
      <c r="I6" s="70"/>
      <c r="J6" s="65" t="s">
        <v>148</v>
      </c>
      <c r="K6" s="66"/>
      <c r="L6" s="65" t="s">
        <v>149</v>
      </c>
      <c r="M6" s="66"/>
      <c r="N6" s="70" t="s">
        <v>152</v>
      </c>
      <c r="O6" s="70"/>
      <c r="P6" s="65" t="s">
        <v>155</v>
      </c>
      <c r="Q6" s="66"/>
      <c r="S6" s="65" t="s">
        <v>210</v>
      </c>
      <c r="T6" s="66"/>
      <c r="U6" s="65" t="s">
        <v>211</v>
      </c>
      <c r="V6" s="66"/>
    </row>
    <row r="7" spans="1:22" ht="24" customHeight="1">
      <c r="A7" s="73"/>
      <c r="B7" s="73"/>
      <c r="C7" s="73"/>
      <c r="D7" s="51" t="s">
        <v>170</v>
      </c>
      <c r="E7" s="52"/>
      <c r="F7" s="55" t="s">
        <v>141</v>
      </c>
      <c r="G7" s="56"/>
      <c r="H7" s="69" t="s">
        <v>144</v>
      </c>
      <c r="I7" s="69"/>
      <c r="J7" s="67" t="s">
        <v>146</v>
      </c>
      <c r="K7" s="68"/>
      <c r="L7" s="67" t="s">
        <v>150</v>
      </c>
      <c r="M7" s="68"/>
      <c r="N7" s="69" t="s">
        <v>153</v>
      </c>
      <c r="O7" s="69"/>
      <c r="P7" s="67" t="s">
        <v>156</v>
      </c>
      <c r="Q7" s="68"/>
      <c r="S7" s="67" t="s">
        <v>212</v>
      </c>
      <c r="T7" s="68"/>
      <c r="U7" s="67" t="s">
        <v>213</v>
      </c>
      <c r="V7" s="68"/>
    </row>
    <row r="8" spans="1:22" ht="38.25">
      <c r="A8" s="73"/>
      <c r="B8" s="73"/>
      <c r="C8" s="7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3"/>
      <c r="B9" s="73"/>
      <c r="C9" s="7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74"/>
      <c r="B10" s="74"/>
      <c r="C10" s="7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1680503.4</v>
      </c>
      <c r="G296" s="12">
        <v>14.201025160675075</v>
      </c>
      <c r="H296" s="11">
        <v>8764.400000000001</v>
      </c>
      <c r="I296" s="12">
        <v>28.58401750262424</v>
      </c>
      <c r="J296" s="11">
        <v>188622.10000000003</v>
      </c>
      <c r="K296" s="12">
        <v>21.39042027418844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18.514470869116057</v>
      </c>
      <c r="P296" s="11">
        <v>4079387.6999999993</v>
      </c>
      <c r="Q296" s="12">
        <v>13.371908909516018</v>
      </c>
      <c r="S296" s="11">
        <f t="shared" si="20"/>
        <v>3138002.1999999997</v>
      </c>
      <c r="T296" s="12">
        <f t="shared" si="21"/>
        <v>18.127470270097326</v>
      </c>
      <c r="U296" s="11">
        <f t="shared" si="22"/>
        <v>8554847.5</v>
      </c>
      <c r="V296" s="12">
        <f t="shared" si="23"/>
        <v>16.062234987122803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1840336.0000000005</v>
      </c>
      <c r="G297" s="12">
        <v>16.096628978621286</v>
      </c>
      <c r="H297" s="11">
        <v>13360.800000000001</v>
      </c>
      <c r="I297" s="12">
        <v>22.9459288365966</v>
      </c>
      <c r="J297" s="11">
        <v>136703.5</v>
      </c>
      <c r="K297" s="12">
        <v>24.59107627822256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3210902.2</v>
      </c>
      <c r="T297" s="12">
        <f t="shared" si="21"/>
        <v>18.32805144610134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1535164.8000000003</v>
      </c>
      <c r="G300" s="12">
        <v>13.996188615059436</v>
      </c>
      <c r="H300" s="11">
        <v>113927.3</v>
      </c>
      <c r="I300" s="12">
        <v>9.448318532959176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2758394.1000000006</v>
      </c>
      <c r="T300" s="12">
        <f t="shared" si="21"/>
        <v>17.350613522919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1577821.4999999998</v>
      </c>
      <c r="G301" s="12">
        <v>14.527601690051764</v>
      </c>
      <c r="H301" s="11">
        <v>270242.4000000001</v>
      </c>
      <c r="I301" s="12">
        <v>9.810593219272768</v>
      </c>
      <c r="J301" s="11">
        <v>139193</v>
      </c>
      <c r="K301" s="12">
        <v>22.322542721257545</v>
      </c>
      <c r="L301" s="11">
        <v>1149896.7</v>
      </c>
      <c r="M301" s="12">
        <v>20.40470717065281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aca="true" t="shared" si="24" ref="S301">F301+H301+J301+L301</f>
        <v>3137153.5999999996</v>
      </c>
      <c r="T301" s="12">
        <f aca="true" t="shared" si="25" ref="T301">(F301*G301+H301*I301+J301*K301+L301*M301)/(F301+H301+J301+L301)</f>
        <v>16.62132439928986</v>
      </c>
      <c r="U301" s="11">
        <f>N301+P301</f>
        <v>7391684.6</v>
      </c>
      <c r="V301" s="12">
        <f>(N301*O301+P301*Q301)/(N301+P301)</f>
        <v>15.404073800307986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aca="true" t="shared" si="26" ref="S302">F302+H302+J302+L302</f>
        <v>1635815.4999999998</v>
      </c>
      <c r="T302" s="12">
        <f aca="true" t="shared" si="27" ref="T302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aca="true" t="shared" si="28" ref="S303:S304">F303+H303+J303+L303</f>
        <v>2265409.3000000003</v>
      </c>
      <c r="T303" s="12">
        <f aca="true" t="shared" si="29" ref="T303:T304">(F303*G303+H303*I303+J303*K303+L303*M303)/(F303+H303+J303+L303)</f>
        <v>15.568625935277995</v>
      </c>
      <c r="U303" s="11">
        <f aca="true" t="shared" si="30" ref="U303:U304">N303+P303</f>
        <v>4371169.1</v>
      </c>
      <c r="V303" s="12">
        <f aca="true" t="shared" si="31" ref="V303:V304">(N303*O303+P303*Q303)/(N303+P303)</f>
        <v>14.934442419077325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1539810.4</v>
      </c>
      <c r="G304" s="12">
        <v>12.805405489532994</v>
      </c>
      <c r="H304" s="11">
        <v>252634.19999999998</v>
      </c>
      <c r="I304" s="12">
        <v>9.449073015450795</v>
      </c>
      <c r="J304" s="11">
        <v>158403</v>
      </c>
      <c r="K304" s="12">
        <v>21.61359321477496</v>
      </c>
      <c r="L304" s="11">
        <v>967126.7</v>
      </c>
      <c r="M304" s="12">
        <v>23.019327958787606</v>
      </c>
      <c r="N304" s="11">
        <v>6021948.400000001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1498724.5999999999</v>
      </c>
      <c r="G305" s="12">
        <v>12.76209699900835</v>
      </c>
      <c r="H305" s="11">
        <v>373895.99999999994</v>
      </c>
      <c r="I305" s="12">
        <v>9.66671253236194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aca="true" t="shared" si="32" ref="S305">F305+H305+J305+L305</f>
        <v>2682519.8</v>
      </c>
      <c r="T305" s="12">
        <f aca="true" t="shared" si="33" ref="T305">(F305*G305+H305*I305+J305*K305+L305*M305)/(F305+H305+J305+L305)</f>
        <v>15.03748009837616</v>
      </c>
      <c r="U305" s="11">
        <f aca="true" t="shared" si="34" ref="U305">N305+P305</f>
        <v>6239116.9</v>
      </c>
      <c r="V305" s="12">
        <f aca="true" t="shared" si="35" ref="V305">(N305*O305+P305*Q305)/(N305+P305)</f>
        <v>14.716905011188366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</v>
      </c>
      <c r="O306" s="12">
        <v>16.232885362311748</v>
      </c>
      <c r="P306" s="11">
        <v>3832077.9000000004</v>
      </c>
      <c r="Q306" s="12">
        <v>11.918382034457093</v>
      </c>
      <c r="S306" s="11">
        <f aca="true" t="shared" si="36" ref="S306">F306+H306+J306+L306</f>
        <v>2979523.4</v>
      </c>
      <c r="T306" s="12">
        <f aca="true" t="shared" si="37" ref="T306">(F306*G306+H306*I306+J306*K306+L306*M306)/(F306+H306+J306+L306)</f>
        <v>16.357124241413885</v>
      </c>
      <c r="U306" s="11">
        <f aca="true" t="shared" si="38" ref="U306">N306+P306</f>
        <v>8390523.8</v>
      </c>
      <c r="V306" s="12">
        <f aca="true" t="shared" si="39" ref="V306">(N306*O306+P306*Q306)/(N306+P306)</f>
        <v>14.26238706610904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</v>
      </c>
      <c r="G307" s="12">
        <v>17.30391751295948</v>
      </c>
      <c r="H307" s="11">
        <v>46152.3</v>
      </c>
      <c r="I307" s="12">
        <v>16.57317620140275</v>
      </c>
      <c r="J307" s="11">
        <v>137925.29999999996</v>
      </c>
      <c r="K307" s="12">
        <v>26.69830355272019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aca="true" t="shared" si="40" ref="S307:S318">F307+H307+J307+L307</f>
        <v>3582820.3999999994</v>
      </c>
      <c r="T307" s="12">
        <f aca="true" t="shared" si="41" ref="T307:T318">(F307*G307+H307*I307+J307*K307+L307*M307)/(F307+H307+J307+L307)</f>
        <v>19.4455355200054</v>
      </c>
      <c r="U307" s="11">
        <f aca="true" t="shared" si="42" ref="U307:U311">N307+P307</f>
        <v>8995607.2</v>
      </c>
      <c r="V307" s="12">
        <f aca="true" t="shared" si="43" ref="V307:V311">(N307*O307+P307*Q307)/(N307+P307)</f>
        <v>14.557829937594422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1104249.2000000002</v>
      </c>
      <c r="M308" s="12">
        <v>18.90543503585966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40"/>
        <v>2911256.4000000004</v>
      </c>
      <c r="T308" s="12">
        <f t="shared" si="41"/>
        <v>14.845160248338127</v>
      </c>
      <c r="U308" s="11">
        <f t="shared" si="42"/>
        <v>6857057.4</v>
      </c>
      <c r="V308" s="12">
        <f t="shared" si="43"/>
        <v>15.425528124644247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923977.7999999999</v>
      </c>
      <c r="M309" s="12">
        <v>21.54790049825872</v>
      </c>
      <c r="N309" s="11">
        <v>3218819.5999999996</v>
      </c>
      <c r="O309" s="12">
        <v>18.83346067173196</v>
      </c>
      <c r="P309" s="11">
        <v>2315704.1</v>
      </c>
      <c r="Q309" s="12">
        <v>13.46338598657747</v>
      </c>
      <c r="S309" s="11">
        <f t="shared" si="40"/>
        <v>2623134.1</v>
      </c>
      <c r="T309" s="12">
        <f t="shared" si="41"/>
        <v>16.088261417897012</v>
      </c>
      <c r="U309" s="11">
        <f t="shared" si="42"/>
        <v>5534523.699999999</v>
      </c>
      <c r="V309" s="12">
        <f t="shared" si="43"/>
        <v>16.58656380403611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1948037</v>
      </c>
      <c r="G310" s="15">
        <v>12.228924314579244</v>
      </c>
      <c r="H310" s="14">
        <v>180636.1</v>
      </c>
      <c r="I310" s="15">
        <v>10.215253994079811</v>
      </c>
      <c r="J310" s="14">
        <v>167391.30000000002</v>
      </c>
      <c r="K310" s="15">
        <v>21.187599731885715</v>
      </c>
      <c r="L310" s="14">
        <v>1540785.6</v>
      </c>
      <c r="M310" s="15">
        <v>20.140856616261214</v>
      </c>
      <c r="N310" s="14">
        <v>4564224.8</v>
      </c>
      <c r="O310" s="15">
        <v>16.73537849077898</v>
      </c>
      <c r="P310" s="14">
        <v>3801288</v>
      </c>
      <c r="Q310" s="15">
        <v>13.692685126462399</v>
      </c>
      <c r="S310" s="14">
        <f t="shared" si="40"/>
        <v>3836850</v>
      </c>
      <c r="T310" s="15">
        <f t="shared" si="41"/>
        <v>15.702204252446672</v>
      </c>
      <c r="U310" s="14">
        <f t="shared" si="42"/>
        <v>8365512.8</v>
      </c>
      <c r="V310" s="15">
        <f t="shared" si="43"/>
        <v>15.352778995688107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7747232.399999999</v>
      </c>
      <c r="E311" s="12">
        <v>14.929532750947283</v>
      </c>
      <c r="F311" s="11">
        <v>1792506.8</v>
      </c>
      <c r="G311" s="12">
        <v>7.528295397261531</v>
      </c>
      <c r="H311" s="11">
        <v>121419.4</v>
      </c>
      <c r="I311" s="12">
        <v>11.052689537256814</v>
      </c>
      <c r="J311" s="11">
        <v>97773.9</v>
      </c>
      <c r="K311" s="12">
        <v>25.153301995726864</v>
      </c>
      <c r="L311" s="11">
        <v>737455.1000000001</v>
      </c>
      <c r="M311" s="12">
        <v>23.95557614016092</v>
      </c>
      <c r="N311" s="11">
        <v>2774518.1</v>
      </c>
      <c r="O311" s="12">
        <v>17.870704538204308</v>
      </c>
      <c r="P311" s="11">
        <v>2223559.0999999996</v>
      </c>
      <c r="Q311" s="12">
        <v>13.99465244166436</v>
      </c>
      <c r="S311" s="11">
        <f t="shared" si="40"/>
        <v>2749155.2</v>
      </c>
      <c r="T311" s="12">
        <f t="shared" si="41"/>
        <v>12.717372178915173</v>
      </c>
      <c r="U311" s="11">
        <f t="shared" si="42"/>
        <v>4998077.199999999</v>
      </c>
      <c r="V311" s="12">
        <f t="shared" si="43"/>
        <v>16.146315224782843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2219697.8</v>
      </c>
      <c r="G312" s="12">
        <v>11.616102501881093</v>
      </c>
      <c r="H312" s="11">
        <v>83364.9</v>
      </c>
      <c r="I312" s="12">
        <v>12.670688743104144</v>
      </c>
      <c r="J312" s="11">
        <v>113743.9</v>
      </c>
      <c r="K312" s="12">
        <v>24.49552258187033</v>
      </c>
      <c r="L312" s="11">
        <v>906410</v>
      </c>
      <c r="M312" s="12">
        <v>23.295153639081665</v>
      </c>
      <c r="N312" s="11">
        <v>3958184</v>
      </c>
      <c r="O312" s="12">
        <v>17.40801802897488</v>
      </c>
      <c r="P312" s="11">
        <v>3069043.1</v>
      </c>
      <c r="Q312" s="12">
        <v>14.115171778135013</v>
      </c>
      <c r="S312" s="11">
        <f t="shared" si="40"/>
        <v>3323216.5999999996</v>
      </c>
      <c r="T312" s="12">
        <f t="shared" si="41"/>
        <v>15.268852577650215</v>
      </c>
      <c r="U312" s="11">
        <f>N312+P312</f>
        <v>7027227.1</v>
      </c>
      <c r="V312" s="12">
        <f>(N312*O312+P312*Q312)/(N312+P312)</f>
        <v>15.969913507562591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2208293.3</v>
      </c>
      <c r="G313" s="12">
        <v>5.485540660744662</v>
      </c>
      <c r="H313" s="11">
        <v>183945.3</v>
      </c>
      <c r="I313" s="12">
        <v>10.912549208922423</v>
      </c>
      <c r="J313" s="11">
        <v>510211.10000000003</v>
      </c>
      <c r="K313" s="12">
        <v>14.091422166236683</v>
      </c>
      <c r="L313" s="11">
        <v>1278399.1</v>
      </c>
      <c r="M313" s="12">
        <v>22.55388807532798</v>
      </c>
      <c r="N313" s="11">
        <v>5952661.000000001</v>
      </c>
      <c r="O313" s="12">
        <v>16.357714919092466</v>
      </c>
      <c r="P313" s="11">
        <v>4300171.300000001</v>
      </c>
      <c r="Q313" s="12">
        <v>13.943390657018709</v>
      </c>
      <c r="S313" s="11">
        <f t="shared" si="40"/>
        <v>4180848.8</v>
      </c>
      <c r="T313" s="12">
        <f t="shared" si="41"/>
        <v>11.993608821012623</v>
      </c>
      <c r="U313" s="11">
        <f>N313+P313</f>
        <v>10252832.3</v>
      </c>
      <c r="V313" s="12">
        <f>(N313*O313+P313*Q313)/(N313+P313)</f>
        <v>15.345115902851536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2415446.8</v>
      </c>
      <c r="G314" s="12">
        <v>5.488385859295263</v>
      </c>
      <c r="H314" s="11">
        <v>90057.59999999999</v>
      </c>
      <c r="I314" s="12">
        <v>12.419536452226136</v>
      </c>
      <c r="J314" s="11">
        <v>280211</v>
      </c>
      <c r="K314" s="12">
        <v>17.625591090285536</v>
      </c>
      <c r="L314" s="11">
        <v>1191703.7</v>
      </c>
      <c r="M314" s="12">
        <v>24.0727687503194</v>
      </c>
      <c r="N314" s="11">
        <v>5963703.899999999</v>
      </c>
      <c r="O314" s="12">
        <v>16.52558427691221</v>
      </c>
      <c r="P314" s="11">
        <v>4232080.3</v>
      </c>
      <c r="Q314" s="12">
        <v>13.65044203958039</v>
      </c>
      <c r="S314" s="11">
        <f t="shared" si="40"/>
        <v>3977419.0999999996</v>
      </c>
      <c r="T314" s="12">
        <f t="shared" si="41"/>
        <v>12.068597397996104</v>
      </c>
      <c r="U314" s="11">
        <f>N314+P314</f>
        <v>10195784.2</v>
      </c>
      <c r="V314" s="12">
        <f>(N314*O314+P314*Q314)/(N314+P314)</f>
        <v>15.332166234353998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3011703.5999999996</v>
      </c>
      <c r="G315" s="12">
        <v>4.569490203484834</v>
      </c>
      <c r="H315" s="11">
        <v>99512.8</v>
      </c>
      <c r="I315" s="12">
        <v>10.308777122139071</v>
      </c>
      <c r="J315" s="11">
        <v>311744.7</v>
      </c>
      <c r="K315" s="12">
        <v>15.602258857969343</v>
      </c>
      <c r="L315" s="11">
        <v>1205547.2999999998</v>
      </c>
      <c r="M315" s="12">
        <v>23.279238913313478</v>
      </c>
      <c r="N315" s="11">
        <v>4796967.4</v>
      </c>
      <c r="O315" s="12">
        <v>17.72257351655131</v>
      </c>
      <c r="P315" s="11">
        <v>4026217.3999999994</v>
      </c>
      <c r="Q315" s="12">
        <v>13.246075619016494</v>
      </c>
      <c r="S315" s="11">
        <f t="shared" si="40"/>
        <v>4628508.399999999</v>
      </c>
      <c r="T315" s="12">
        <f t="shared" si="41"/>
        <v>10.309142033100771</v>
      </c>
      <c r="U315" s="11">
        <f aca="true" t="shared" si="44" ref="U315:U323">N315+P315</f>
        <v>8823184.8</v>
      </c>
      <c r="V315" s="12">
        <f aca="true" t="shared" si="45" ref="V315:V323">(N315*O315+P315*Q315)/(N315+P315)</f>
        <v>15.67984698019699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2704784.8999999994</v>
      </c>
      <c r="G316" s="12">
        <v>5.311337293032066</v>
      </c>
      <c r="H316" s="11">
        <v>91803.40000000001</v>
      </c>
      <c r="I316" s="12">
        <v>10.820007058562105</v>
      </c>
      <c r="J316" s="11">
        <v>418525.30000000005</v>
      </c>
      <c r="K316" s="12">
        <v>15.208796318884405</v>
      </c>
      <c r="L316" s="11">
        <v>1195263.5</v>
      </c>
      <c r="M316" s="12">
        <v>24.11970550259422</v>
      </c>
      <c r="N316" s="11">
        <v>4826490.999999999</v>
      </c>
      <c r="O316" s="12">
        <v>18.474157781502115</v>
      </c>
      <c r="P316" s="11">
        <v>4325754.2</v>
      </c>
      <c r="Q316" s="12">
        <v>14.032223787241541</v>
      </c>
      <c r="S316" s="11">
        <f t="shared" si="40"/>
        <v>4410377.1</v>
      </c>
      <c r="T316" s="12">
        <f t="shared" si="41"/>
        <v>11.462513716797602</v>
      </c>
      <c r="U316" s="11">
        <f t="shared" si="44"/>
        <v>9152245.2</v>
      </c>
      <c r="V316" s="12">
        <f t="shared" si="45"/>
        <v>16.374704127026657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2816902.5</v>
      </c>
      <c r="G317" s="12">
        <v>8.31660959617878</v>
      </c>
      <c r="H317" s="11">
        <v>17586.2</v>
      </c>
      <c r="I317" s="12">
        <v>22.719495115488282</v>
      </c>
      <c r="J317" s="11">
        <v>320675.00000000006</v>
      </c>
      <c r="K317" s="12">
        <v>17.012129289779395</v>
      </c>
      <c r="L317" s="11">
        <v>1145519.5999999999</v>
      </c>
      <c r="M317" s="12">
        <v>24.368106802362885</v>
      </c>
      <c r="N317" s="11">
        <v>4002582.400000001</v>
      </c>
      <c r="O317" s="12">
        <v>19.329425574599057</v>
      </c>
      <c r="P317" s="11">
        <v>4079678.9</v>
      </c>
      <c r="Q317" s="12">
        <v>13.748182426317932</v>
      </c>
      <c r="S317" s="11">
        <f t="shared" si="40"/>
        <v>4300683.3</v>
      </c>
      <c r="T317" s="12">
        <f t="shared" si="41"/>
        <v>13.299313731145936</v>
      </c>
      <c r="U317" s="11">
        <f t="shared" si="44"/>
        <v>8082261.300000001</v>
      </c>
      <c r="V317" s="12">
        <f t="shared" si="45"/>
        <v>16.51218432705215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2938504.7</v>
      </c>
      <c r="G318" s="12">
        <v>8.04228041425287</v>
      </c>
      <c r="H318" s="11">
        <v>20023.8</v>
      </c>
      <c r="I318" s="12">
        <v>22.83093244039592</v>
      </c>
      <c r="J318" s="11">
        <v>258398.9</v>
      </c>
      <c r="K318" s="12">
        <v>19.591638126168508</v>
      </c>
      <c r="L318" s="11">
        <v>1366480.4000000001</v>
      </c>
      <c r="M318" s="12">
        <v>22.663515303988255</v>
      </c>
      <c r="N318" s="11">
        <v>3991947</v>
      </c>
      <c r="O318" s="12">
        <v>19.573023576465317</v>
      </c>
      <c r="P318" s="11">
        <v>3469698.8</v>
      </c>
      <c r="Q318" s="12">
        <v>14.567223370224516</v>
      </c>
      <c r="S318" s="11">
        <f t="shared" si="40"/>
        <v>4583407.8</v>
      </c>
      <c r="T318" s="12">
        <f t="shared" si="41"/>
        <v>13.117128268621443</v>
      </c>
      <c r="U318" s="11">
        <f t="shared" si="44"/>
        <v>7461645.8</v>
      </c>
      <c r="V318" s="12">
        <f t="shared" si="45"/>
        <v>17.245304004379296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3027514.1999999997</v>
      </c>
      <c r="G319" s="12">
        <v>8.41972575884202</v>
      </c>
      <c r="H319" s="11">
        <v>98232.90000000002</v>
      </c>
      <c r="I319" s="12">
        <v>10.886921082447936</v>
      </c>
      <c r="J319" s="11">
        <v>429654.1</v>
      </c>
      <c r="K319" s="12">
        <v>16.779782334207916</v>
      </c>
      <c r="L319" s="11">
        <v>1425286</v>
      </c>
      <c r="M319" s="12">
        <v>24.076130013905985</v>
      </c>
      <c r="N319" s="11">
        <v>4811050.7</v>
      </c>
      <c r="O319" s="12">
        <v>18.4240998736513</v>
      </c>
      <c r="P319" s="11">
        <v>3916044.9000000004</v>
      </c>
      <c r="Q319" s="12">
        <v>14.74829602745361</v>
      </c>
      <c r="S319" s="11">
        <f aca="true" t="shared" si="46" ref="S319:S330">F319+H319+J319+L319</f>
        <v>4980687.199999999</v>
      </c>
      <c r="T319" s="12">
        <f aca="true" t="shared" si="47" ref="T319:T330">(F319*G319+H319*I319+J319*K319+L319*M319)/(F319+H319+J319+L319)</f>
        <v>13.669833842406325</v>
      </c>
      <c r="U319" s="11">
        <f t="shared" si="44"/>
        <v>8727095.600000001</v>
      </c>
      <c r="V319" s="12">
        <f t="shared" si="45"/>
        <v>16.774683668642286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2527419.5999999996</v>
      </c>
      <c r="G320" s="12">
        <v>11.30160421126747</v>
      </c>
      <c r="H320" s="11">
        <v>23294.600000000002</v>
      </c>
      <c r="I320" s="12">
        <v>20.895234775441523</v>
      </c>
      <c r="J320" s="11">
        <v>251712.6</v>
      </c>
      <c r="K320" s="12">
        <v>20.649121152457212</v>
      </c>
      <c r="L320" s="11">
        <v>1512311.8</v>
      </c>
      <c r="M320" s="12">
        <v>21.332717922983868</v>
      </c>
      <c r="N320" s="11">
        <v>4404763.9</v>
      </c>
      <c r="O320" s="12">
        <v>18.396063839426223</v>
      </c>
      <c r="P320" s="11">
        <v>4090140.7000000007</v>
      </c>
      <c r="Q320" s="12">
        <v>13.97876980662303</v>
      </c>
      <c r="S320" s="11">
        <f t="shared" si="46"/>
        <v>4314738.6</v>
      </c>
      <c r="T320" s="12">
        <f t="shared" si="47"/>
        <v>15.414608696109642</v>
      </c>
      <c r="U320" s="11">
        <f t="shared" si="44"/>
        <v>8494904.600000001</v>
      </c>
      <c r="V320" s="12">
        <f t="shared" si="45"/>
        <v>16.269217811345403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3281639.6</v>
      </c>
      <c r="G321" s="12">
        <v>7.737989514753534</v>
      </c>
      <c r="H321" s="11">
        <v>32655.899999999998</v>
      </c>
      <c r="I321" s="12">
        <v>17.864717830468592</v>
      </c>
      <c r="J321" s="11">
        <v>321047</v>
      </c>
      <c r="K321" s="12">
        <v>18.895126722878565</v>
      </c>
      <c r="L321" s="11">
        <v>1752562.2</v>
      </c>
      <c r="M321" s="12">
        <v>19.72978688916151</v>
      </c>
      <c r="N321" s="11">
        <v>4374070.399999999</v>
      </c>
      <c r="O321" s="12">
        <v>17.748055007070747</v>
      </c>
      <c r="P321" s="11">
        <v>4131447.4</v>
      </c>
      <c r="Q321" s="12">
        <v>14.00165665451773</v>
      </c>
      <c r="S321" s="11">
        <f t="shared" si="46"/>
        <v>5387904.7</v>
      </c>
      <c r="T321" s="12">
        <f t="shared" si="47"/>
        <v>12.364840773816958</v>
      </c>
      <c r="U321" s="11">
        <f t="shared" si="44"/>
        <v>8505517.799999999</v>
      </c>
      <c r="V321" s="12">
        <f t="shared" si="45"/>
        <v>15.9282895210683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5592759.000000001</v>
      </c>
      <c r="G322" s="15">
        <v>4.592278373160724</v>
      </c>
      <c r="H322" s="14">
        <v>588364.2</v>
      </c>
      <c r="I322" s="15">
        <v>11.96283023678191</v>
      </c>
      <c r="J322" s="14">
        <v>209895.70000000004</v>
      </c>
      <c r="K322" s="15">
        <v>21.636258880005645</v>
      </c>
      <c r="L322" s="14">
        <v>1583760.3</v>
      </c>
      <c r="M322" s="15">
        <v>22.41252921543745</v>
      </c>
      <c r="N322" s="14">
        <v>6256841.899999999</v>
      </c>
      <c r="O322" s="15">
        <v>16.486646126378865</v>
      </c>
      <c r="P322" s="14">
        <v>5374270.2</v>
      </c>
      <c r="Q322" s="15">
        <v>14.014565223758208</v>
      </c>
      <c r="S322" s="14">
        <f t="shared" si="46"/>
        <v>7974779.200000001</v>
      </c>
      <c r="T322" s="15">
        <f t="shared" si="47"/>
        <v>9.123693222879446</v>
      </c>
      <c r="U322" s="14">
        <f t="shared" si="44"/>
        <v>11631112.1</v>
      </c>
      <c r="V322" s="15">
        <f t="shared" si="45"/>
        <v>15.34439673416956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8727501.4</v>
      </c>
      <c r="E323" s="12">
        <v>16.39338798547773</v>
      </c>
      <c r="F323" s="11">
        <v>2080536.0999999996</v>
      </c>
      <c r="G323" s="12">
        <v>14.76600384487442</v>
      </c>
      <c r="H323" s="11">
        <v>27684.5</v>
      </c>
      <c r="I323" s="12">
        <v>18.823012732756602</v>
      </c>
      <c r="J323" s="11">
        <v>154576.2</v>
      </c>
      <c r="K323" s="12">
        <v>20.108988557099988</v>
      </c>
      <c r="L323" s="11">
        <v>1015996.7999999999</v>
      </c>
      <c r="M323" s="12">
        <v>21.730975757010267</v>
      </c>
      <c r="N323" s="11">
        <v>2833170.1999999997</v>
      </c>
      <c r="O323" s="12">
        <v>18.082008099972256</v>
      </c>
      <c r="P323" s="11">
        <v>2615537.5999999996</v>
      </c>
      <c r="Q323" s="12">
        <v>13.54009495944542</v>
      </c>
      <c r="S323" s="11">
        <f t="shared" si="46"/>
        <v>3278793.5999999996</v>
      </c>
      <c r="T323" s="12">
        <f t="shared" si="47"/>
        <v>17.21037963932833</v>
      </c>
      <c r="U323" s="11">
        <f t="shared" si="44"/>
        <v>5448707.799999999</v>
      </c>
      <c r="V323" s="12">
        <f t="shared" si="45"/>
        <v>15.901758207514815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2837423.4999999995</v>
      </c>
      <c r="G324" s="12">
        <v>13.486516010035158</v>
      </c>
      <c r="H324" s="11">
        <v>117262.1</v>
      </c>
      <c r="I324" s="12">
        <v>13.895071195211411</v>
      </c>
      <c r="J324" s="11">
        <v>287404</v>
      </c>
      <c r="K324" s="12">
        <v>16.4643186246538</v>
      </c>
      <c r="L324" s="11">
        <v>1356287.6</v>
      </c>
      <c r="M324" s="12">
        <v>21.768363759279367</v>
      </c>
      <c r="N324" s="11">
        <v>4695310.399999999</v>
      </c>
      <c r="O324" s="12">
        <v>17.877281033858804</v>
      </c>
      <c r="P324" s="11">
        <v>3874409.9000000004</v>
      </c>
      <c r="Q324" s="12">
        <v>13.210639243927195</v>
      </c>
      <c r="S324" s="11">
        <f t="shared" si="46"/>
        <v>4598377.199999999</v>
      </c>
      <c r="T324" s="12">
        <f t="shared" si="47"/>
        <v>16.125774883582842</v>
      </c>
      <c r="U324" s="11">
        <f>N324+P324</f>
        <v>8569720.3</v>
      </c>
      <c r="V324" s="12">
        <f>(N324*O324+P324*Q324)/(N324+P324)</f>
        <v>15.767470851294881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2467542.1999999997</v>
      </c>
      <c r="G325" s="12">
        <v>17.465687785603034</v>
      </c>
      <c r="H325" s="11">
        <v>33984.7</v>
      </c>
      <c r="I325" s="12">
        <v>18.21518156699926</v>
      </c>
      <c r="J325" s="11">
        <v>734983.2</v>
      </c>
      <c r="K325" s="12">
        <v>17.945788333665313</v>
      </c>
      <c r="L325" s="11">
        <v>1380019.0999999999</v>
      </c>
      <c r="M325" s="12">
        <v>24.043214769998475</v>
      </c>
      <c r="N325" s="11">
        <v>6489095.1</v>
      </c>
      <c r="O325" s="12">
        <v>16.468715346921016</v>
      </c>
      <c r="P325" s="11">
        <v>4978695.899999999</v>
      </c>
      <c r="Q325" s="12">
        <v>12.747948202058282</v>
      </c>
      <c r="S325" s="11">
        <f t="shared" si="46"/>
        <v>4616529.199999999</v>
      </c>
      <c r="T325" s="12">
        <f t="shared" si="47"/>
        <v>19.513860691707535</v>
      </c>
      <c r="U325" s="11">
        <f>N325+P325</f>
        <v>11467791</v>
      </c>
      <c r="V325" s="12">
        <f>(N325*O325+P325*Q325)/(N325+P325)</f>
        <v>14.853359073948932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2843546.13</v>
      </c>
      <c r="G326" s="12">
        <v>17.097375884596588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1846476.4900000002</v>
      </c>
      <c r="M326" s="12">
        <v>23.384671233696558</v>
      </c>
      <c r="N326" s="11">
        <v>6863032.78</v>
      </c>
      <c r="O326" s="12">
        <v>17.905345393221324</v>
      </c>
      <c r="P326" s="11">
        <v>5056423.11</v>
      </c>
      <c r="Q326" s="12">
        <v>14.46930479019982</v>
      </c>
      <c r="S326" s="11">
        <f t="shared" si="46"/>
        <v>4964794.23</v>
      </c>
      <c r="T326" s="12">
        <f t="shared" si="47"/>
        <v>19.644909571448633</v>
      </c>
      <c r="U326" s="11">
        <f>N326+P326</f>
        <v>11919455.89</v>
      </c>
      <c r="V326" s="12">
        <f>(N326*O326+P326*Q326)/(N326+P326)</f>
        <v>16.447722220456157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2086053.31</v>
      </c>
      <c r="G327" s="12">
        <v>16.68110422029434</v>
      </c>
      <c r="H327" s="11">
        <v>202867.69999999998</v>
      </c>
      <c r="I327" s="12">
        <v>9.641661419733158</v>
      </c>
      <c r="J327" s="11">
        <v>899203.5700000001</v>
      </c>
      <c r="K327" s="12">
        <v>9.286253568922106</v>
      </c>
      <c r="L327" s="11">
        <v>1380435.09</v>
      </c>
      <c r="M327" s="12">
        <v>23.69553916396024</v>
      </c>
      <c r="N327" s="11">
        <v>5208061.01</v>
      </c>
      <c r="O327" s="12">
        <v>18.152643967759502</v>
      </c>
      <c r="P327" s="11">
        <v>3785721.24</v>
      </c>
      <c r="Q327" s="12">
        <v>14.988249560049491</v>
      </c>
      <c r="S327" s="11">
        <f t="shared" si="46"/>
        <v>4568559.67</v>
      </c>
      <c r="T327" s="12">
        <f t="shared" si="47"/>
        <v>17.032510478099972</v>
      </c>
      <c r="U327" s="11">
        <f aca="true" t="shared" si="48" ref="U327:U335">N327+P327</f>
        <v>8993782.25</v>
      </c>
      <c r="V327" s="12">
        <f aca="true" t="shared" si="49" ref="V327:V335">(N327*O327+P327*Q327)/(N327+P327)</f>
        <v>16.82066652067321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17830749.08</v>
      </c>
      <c r="E328" s="12">
        <v>17.2482543071208</v>
      </c>
      <c r="F328" s="11">
        <v>3734305.27</v>
      </c>
      <c r="G328" s="12">
        <v>16.838225715810296</v>
      </c>
      <c r="H328" s="11">
        <v>27405.68</v>
      </c>
      <c r="I328" s="12">
        <v>20.3916194380143</v>
      </c>
      <c r="J328" s="11">
        <v>951198.58</v>
      </c>
      <c r="K328" s="12">
        <v>16.284580742015</v>
      </c>
      <c r="L328" s="11">
        <v>1684251.72</v>
      </c>
      <c r="M328" s="12">
        <v>24.5888673600405</v>
      </c>
      <c r="N328" s="11">
        <v>5524957.92</v>
      </c>
      <c r="O328" s="12">
        <v>19.4924630911397</v>
      </c>
      <c r="P328" s="11">
        <v>5908629.91</v>
      </c>
      <c r="Q328" s="12">
        <v>13.4570321795463</v>
      </c>
      <c r="S328" s="11">
        <f t="shared" si="46"/>
        <v>6397161.25</v>
      </c>
      <c r="T328" s="12">
        <f t="shared" si="47"/>
        <v>18.811724254519923</v>
      </c>
      <c r="U328" s="11">
        <f t="shared" si="48"/>
        <v>11433587.83</v>
      </c>
      <c r="V328" s="12">
        <f t="shared" si="49"/>
        <v>16.37348345550775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4330600.48</v>
      </c>
      <c r="G329" s="12">
        <v>16.580114858528816</v>
      </c>
      <c r="H329" s="11">
        <v>236434.41</v>
      </c>
      <c r="I329" s="12">
        <v>10.074920103634662</v>
      </c>
      <c r="J329" s="11">
        <v>273748.7</v>
      </c>
      <c r="K329" s="12">
        <v>18.90352191699905</v>
      </c>
      <c r="L329" s="11">
        <v>1549676.03</v>
      </c>
      <c r="M329" s="12">
        <v>23.784215854006593</v>
      </c>
      <c r="N329" s="11">
        <v>4856389.43</v>
      </c>
      <c r="O329" s="12">
        <v>19.62889957154857</v>
      </c>
      <c r="P329" s="11">
        <v>4260809.350000001</v>
      </c>
      <c r="Q329" s="12">
        <v>14.329887921082419</v>
      </c>
      <c r="S329" s="11">
        <f t="shared" si="46"/>
        <v>6390459.620000001</v>
      </c>
      <c r="T329" s="12">
        <f t="shared" si="47"/>
        <v>18.185946210047412</v>
      </c>
      <c r="U329" s="11">
        <f t="shared" si="48"/>
        <v>9117198.780000001</v>
      </c>
      <c r="V329" s="12">
        <f t="shared" si="49"/>
        <v>17.152472443997762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16183421.31</v>
      </c>
      <c r="E330" s="12">
        <v>18.564588055700817</v>
      </c>
      <c r="F330" s="11">
        <v>4341566.63</v>
      </c>
      <c r="G330" s="12">
        <v>16.398121384561144</v>
      </c>
      <c r="H330" s="11">
        <v>76177.71</v>
      </c>
      <c r="I330" s="12">
        <v>15.947456338606159</v>
      </c>
      <c r="J330" s="11">
        <v>651719.11</v>
      </c>
      <c r="K330" s="12">
        <v>17.521339855601312</v>
      </c>
      <c r="L330" s="11">
        <v>1798304.4500000002</v>
      </c>
      <c r="M330" s="12">
        <v>24.963250304919164</v>
      </c>
      <c r="N330" s="11">
        <v>5614960.510000001</v>
      </c>
      <c r="O330" s="12">
        <v>20.263598602583933</v>
      </c>
      <c r="P330" s="11">
        <v>3700692.9</v>
      </c>
      <c r="Q330" s="12">
        <v>15.656622190779471</v>
      </c>
      <c r="S330" s="11">
        <f t="shared" si="46"/>
        <v>6867767.9</v>
      </c>
      <c r="T330" s="12">
        <f t="shared" si="47"/>
        <v>18.742464116849387</v>
      </c>
      <c r="U330" s="11">
        <f t="shared" si="48"/>
        <v>9315653.41</v>
      </c>
      <c r="V330" s="12">
        <f t="shared" si="49"/>
        <v>18.43345270220825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17.2511028011165</v>
      </c>
      <c r="F331" s="11">
        <v>3549389.0499999993</v>
      </c>
      <c r="G331" s="12">
        <v>14.972862873541574</v>
      </c>
      <c r="H331" s="11">
        <v>40551.96</v>
      </c>
      <c r="I331" s="12">
        <v>20.34892866337411</v>
      </c>
      <c r="J331" s="11">
        <v>803585.1799999999</v>
      </c>
      <c r="K331" s="12">
        <v>19.555724483993096</v>
      </c>
      <c r="L331" s="11">
        <v>2185322.5700000003</v>
      </c>
      <c r="M331" s="12">
        <v>20.204298956149074</v>
      </c>
      <c r="N331" s="11">
        <v>6134236.0600000005</v>
      </c>
      <c r="O331" s="12">
        <v>18.919665498184298</v>
      </c>
      <c r="P331" s="11">
        <v>4555363.329999999</v>
      </c>
      <c r="Q331" s="12">
        <v>14.9285072587613</v>
      </c>
      <c r="S331" s="11">
        <f aca="true" t="shared" si="50" ref="S331:S342">F331+H331+J331+L331</f>
        <v>6578848.76</v>
      </c>
      <c r="T331" s="12">
        <f aca="true" t="shared" si="51" ref="T331:T342">(F331*G331+H331*I331+J331*K331+L331*M331)/(F331+H331+J331+L331)</f>
        <v>17.30352977001709</v>
      </c>
      <c r="U331" s="11">
        <f t="shared" si="48"/>
        <v>10689599.39</v>
      </c>
      <c r="V331" s="12">
        <f t="shared" si="49"/>
        <v>17.21883694280334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3688382.0999999996</v>
      </c>
      <c r="G332" s="12">
        <v>14.08344459254913</v>
      </c>
      <c r="H332" s="11">
        <v>40917.240000000005</v>
      </c>
      <c r="I332" s="12">
        <v>21.103193512074604</v>
      </c>
      <c r="J332" s="11">
        <v>345845.64999999997</v>
      </c>
      <c r="K332" s="12">
        <v>18.601046706818483</v>
      </c>
      <c r="L332" s="11">
        <v>2641893.8300000005</v>
      </c>
      <c r="M332" s="12">
        <v>16.60520326386469</v>
      </c>
      <c r="N332" s="11">
        <v>5431669.44</v>
      </c>
      <c r="O332" s="12">
        <v>19.384927096115774</v>
      </c>
      <c r="P332" s="11">
        <v>4609999.24</v>
      </c>
      <c r="Q332" s="12">
        <v>14.57460677624753</v>
      </c>
      <c r="S332" s="11">
        <f t="shared" si="50"/>
        <v>6717038.82</v>
      </c>
      <c r="T332" s="12">
        <f t="shared" si="51"/>
        <v>15.350645913477093</v>
      </c>
      <c r="U332" s="11">
        <f t="shared" si="48"/>
        <v>10041668.68</v>
      </c>
      <c r="V332" s="12">
        <f t="shared" si="49"/>
        <v>17.176571719591927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16752295.92</v>
      </c>
      <c r="E333" s="12">
        <v>16.44729630021363</v>
      </c>
      <c r="F333" s="11">
        <v>3752283.8600000003</v>
      </c>
      <c r="G333" s="12">
        <v>13.782960308605201</v>
      </c>
      <c r="H333" s="11">
        <v>55290.83</v>
      </c>
      <c r="I333" s="12">
        <v>23.6070803675763</v>
      </c>
      <c r="J333" s="11">
        <v>801776.31</v>
      </c>
      <c r="K333" s="12">
        <v>19.071707627280734</v>
      </c>
      <c r="L333" s="11">
        <v>1860519.54</v>
      </c>
      <c r="M333" s="12">
        <v>19.647093432353852</v>
      </c>
      <c r="N333" s="11">
        <v>5587264.84</v>
      </c>
      <c r="O333" s="12">
        <v>18.504660084539676</v>
      </c>
      <c r="P333" s="11">
        <v>4695160.54</v>
      </c>
      <c r="Q333" s="12">
        <v>14.327871919859845</v>
      </c>
      <c r="S333" s="11">
        <f t="shared" si="50"/>
        <v>6469870.54</v>
      </c>
      <c r="T333" s="12">
        <f t="shared" si="51"/>
        <v>16.208651862499234</v>
      </c>
      <c r="U333" s="11">
        <f t="shared" si="48"/>
        <v>10282425.379999999</v>
      </c>
      <c r="V333" s="12">
        <f t="shared" si="49"/>
        <v>16.59745529092281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20118040.82</v>
      </c>
      <c r="E334" s="15">
        <v>16.31542974374479</v>
      </c>
      <c r="F334" s="14">
        <v>4989990.04</v>
      </c>
      <c r="G334" s="15">
        <v>15.088086676261174</v>
      </c>
      <c r="H334" s="14">
        <v>603716.17</v>
      </c>
      <c r="I334" s="15">
        <v>16.43497781614823</v>
      </c>
      <c r="J334" s="14">
        <v>294534.95</v>
      </c>
      <c r="K334" s="15">
        <v>19.71084283342266</v>
      </c>
      <c r="L334" s="14">
        <v>2708359.5900000003</v>
      </c>
      <c r="M334" s="15">
        <v>17.656956010556925</v>
      </c>
      <c r="N334" s="14">
        <v>6708493.71</v>
      </c>
      <c r="O334" s="15">
        <v>17.10422576544385</v>
      </c>
      <c r="P334" s="14">
        <v>4812946.36</v>
      </c>
      <c r="Q334" s="15">
        <v>15.51077088471851</v>
      </c>
      <c r="S334" s="14">
        <f t="shared" si="50"/>
        <v>8596600.75</v>
      </c>
      <c r="T334" s="15">
        <f t="shared" si="51"/>
        <v>16.1503815735772</v>
      </c>
      <c r="U334" s="14">
        <f t="shared" si="48"/>
        <v>11521440.07</v>
      </c>
      <c r="V334" s="15">
        <f t="shared" si="49"/>
        <v>16.438578691691266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12848264.28</v>
      </c>
      <c r="E335" s="12">
        <v>17.099420388152243</v>
      </c>
      <c r="F335" s="11">
        <v>5018161.68</v>
      </c>
      <c r="G335" s="12">
        <v>14.398610576214026</v>
      </c>
      <c r="H335" s="11">
        <v>329531.66</v>
      </c>
      <c r="I335" s="12">
        <v>16.028131763424526</v>
      </c>
      <c r="J335" s="11">
        <v>238407.41</v>
      </c>
      <c r="K335" s="12">
        <v>19.45031977026216</v>
      </c>
      <c r="L335" s="11">
        <v>1332554.02</v>
      </c>
      <c r="M335" s="12">
        <v>20.97883132565238</v>
      </c>
      <c r="N335" s="11">
        <v>3727503.5</v>
      </c>
      <c r="O335" s="12">
        <v>19.253019841859295</v>
      </c>
      <c r="P335" s="11">
        <v>2202106.01</v>
      </c>
      <c r="Q335" s="12">
        <v>17.16689118531582</v>
      </c>
      <c r="S335" s="11">
        <f t="shared" si="50"/>
        <v>6918654.77</v>
      </c>
      <c r="T335" s="12">
        <f t="shared" si="51"/>
        <v>15.917669365586796</v>
      </c>
      <c r="U335" s="11">
        <f t="shared" si="48"/>
        <v>5929609.51</v>
      </c>
      <c r="V335" s="12">
        <f t="shared" si="49"/>
        <v>18.478284769598588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18523069.35</v>
      </c>
      <c r="E336" s="12">
        <v>16.290947000913743</v>
      </c>
      <c r="F336" s="11">
        <v>5794539.58</v>
      </c>
      <c r="G336" s="12">
        <v>13.565233507094286</v>
      </c>
      <c r="H336" s="11">
        <v>378307.57</v>
      </c>
      <c r="I336" s="12">
        <v>16.72295426575791</v>
      </c>
      <c r="J336" s="11">
        <v>320249.24</v>
      </c>
      <c r="K336" s="12">
        <v>19.068910081410323</v>
      </c>
      <c r="L336" s="11">
        <v>1772071.11</v>
      </c>
      <c r="M336" s="12">
        <v>20.72060629322038</v>
      </c>
      <c r="N336" s="11">
        <v>5854272.42</v>
      </c>
      <c r="O336" s="12">
        <v>17.767552424507763</v>
      </c>
      <c r="P336" s="11">
        <v>4403629.43</v>
      </c>
      <c r="Q336" s="12">
        <v>15.892880098678056</v>
      </c>
      <c r="S336" s="11">
        <f t="shared" si="50"/>
        <v>8265167.500000001</v>
      </c>
      <c r="T336" s="12">
        <f t="shared" si="51"/>
        <v>15.457145232132328</v>
      </c>
      <c r="U336" s="11">
        <f>N336+P336</f>
        <v>10257901.85</v>
      </c>
      <c r="V336" s="12">
        <f>(N336*O336+P336*Q336)/(N336+P336)</f>
        <v>16.96277164707907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>
        <v>23074281.249999996</v>
      </c>
      <c r="E337" s="12">
        <v>16.37162862147657</v>
      </c>
      <c r="F337" s="11">
        <v>5601949.51</v>
      </c>
      <c r="G337" s="12">
        <v>13.324112322693871</v>
      </c>
      <c r="H337" s="11">
        <v>331805.01</v>
      </c>
      <c r="I337" s="12">
        <v>12.523146713788318</v>
      </c>
      <c r="J337" s="11">
        <v>852913.8500000001</v>
      </c>
      <c r="K337" s="12">
        <v>16.44459391449675</v>
      </c>
      <c r="L337" s="11">
        <v>2404187.06</v>
      </c>
      <c r="M337" s="12">
        <v>19.887882726895636</v>
      </c>
      <c r="N337" s="11">
        <v>8504949.840000002</v>
      </c>
      <c r="O337" s="12">
        <v>17.678012557896515</v>
      </c>
      <c r="P337" s="11">
        <v>5378475.98</v>
      </c>
      <c r="Q337" s="12">
        <v>16.134067355024236</v>
      </c>
      <c r="S337" s="11">
        <f t="shared" si="50"/>
        <v>9190855.43</v>
      </c>
      <c r="T337" s="12">
        <f t="shared" si="51"/>
        <v>15.301759515109675</v>
      </c>
      <c r="U337" s="11">
        <f>N337+P337</f>
        <v>13883425.820000002</v>
      </c>
      <c r="V337" s="12">
        <f>(N337*O337+P337*Q337)/(N337+P337)</f>
        <v>17.079884091929404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>
        <v>22553409.01</v>
      </c>
      <c r="E338" s="12">
        <v>17.34105047134958</v>
      </c>
      <c r="F338" s="11">
        <v>4139335.7800000003</v>
      </c>
      <c r="G338" s="12">
        <v>18.108065702657225</v>
      </c>
      <c r="H338" s="11">
        <v>102592.51999999999</v>
      </c>
      <c r="I338" s="12">
        <v>19.153211113246858</v>
      </c>
      <c r="J338" s="11">
        <v>759230.7799999999</v>
      </c>
      <c r="K338" s="12">
        <v>16.64279089080135</v>
      </c>
      <c r="L338" s="11">
        <v>2410654.4799999995</v>
      </c>
      <c r="M338" s="12">
        <v>20.545666823393105</v>
      </c>
      <c r="N338" s="11">
        <v>8335274.430000001</v>
      </c>
      <c r="O338" s="12">
        <v>17.585219670385815</v>
      </c>
      <c r="P338" s="11">
        <v>6806321.0200000005</v>
      </c>
      <c r="Q338" s="12">
        <v>15.491130733251824</v>
      </c>
      <c r="S338" s="11">
        <f t="shared" si="50"/>
        <v>7411813.56</v>
      </c>
      <c r="T338" s="12">
        <f t="shared" si="51"/>
        <v>18.765253904416863</v>
      </c>
      <c r="U338" s="11">
        <f>N338+P338</f>
        <v>15141595.450000001</v>
      </c>
      <c r="V338" s="12">
        <f>(N338*O338+P338*Q338)/(N338+P338)</f>
        <v>16.643902647511286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>
        <v>23185663.549999997</v>
      </c>
      <c r="E339" s="12">
        <v>17.959534750378097</v>
      </c>
      <c r="F339" s="11">
        <v>4404899.33</v>
      </c>
      <c r="G339" s="12">
        <v>18.105562182507352</v>
      </c>
      <c r="H339" s="11">
        <v>265111.5</v>
      </c>
      <c r="I339" s="12">
        <v>14.71016236074255</v>
      </c>
      <c r="J339" s="11">
        <v>1022327.3</v>
      </c>
      <c r="K339" s="12">
        <v>16.586222653840892</v>
      </c>
      <c r="L339" s="11">
        <v>2621612.23</v>
      </c>
      <c r="M339" s="12">
        <v>21.21254217405753</v>
      </c>
      <c r="N339" s="11">
        <v>7789445.6</v>
      </c>
      <c r="O339" s="12">
        <v>18.79518641886401</v>
      </c>
      <c r="P339" s="11">
        <v>7082267.589999999</v>
      </c>
      <c r="Q339" s="12">
        <v>16.065338747487235</v>
      </c>
      <c r="S339" s="11">
        <f t="shared" si="50"/>
        <v>8313950.359999999</v>
      </c>
      <c r="T339" s="12">
        <f t="shared" si="51"/>
        <v>18.790179564110364</v>
      </c>
      <c r="U339" s="11">
        <f aca="true" t="shared" si="52" ref="U339:U347">N339+P339</f>
        <v>14871713.189999998</v>
      </c>
      <c r="V339" s="12">
        <f aca="true" t="shared" si="53" ref="V339:V347">(N339*O339+P339*Q339)/(N339+P339)</f>
        <v>17.49516728578734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>
        <v>23913613.080000002</v>
      </c>
      <c r="E340" s="12">
        <v>17.67432418306904</v>
      </c>
      <c r="F340" s="11">
        <v>4264817.9</v>
      </c>
      <c r="G340" s="12">
        <v>18.820822106847764</v>
      </c>
      <c r="H340" s="11">
        <v>330351.98999999993</v>
      </c>
      <c r="I340" s="12">
        <v>14.048220583142244</v>
      </c>
      <c r="J340" s="11">
        <v>656306.32</v>
      </c>
      <c r="K340" s="12">
        <v>15.117488377683141</v>
      </c>
      <c r="L340" s="11">
        <v>2626094.2800000003</v>
      </c>
      <c r="M340" s="12">
        <v>21.414177754806282</v>
      </c>
      <c r="N340" s="11">
        <v>7992881.41</v>
      </c>
      <c r="O340" s="12">
        <v>19.15315657746008</v>
      </c>
      <c r="P340" s="11">
        <v>8043161.18</v>
      </c>
      <c r="Q340" s="12">
        <v>14.733317988338518</v>
      </c>
      <c r="S340" s="11">
        <f t="shared" si="50"/>
        <v>7877570.490000001</v>
      </c>
      <c r="T340" s="12">
        <f t="shared" si="51"/>
        <v>19.176672517112575</v>
      </c>
      <c r="U340" s="11">
        <f t="shared" si="52"/>
        <v>16036042.59</v>
      </c>
      <c r="V340" s="12">
        <f t="shared" si="53"/>
        <v>16.93630825204736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>
        <v>22582508.220000003</v>
      </c>
      <c r="E341" s="12">
        <v>18.492667143216025</v>
      </c>
      <c r="F341" s="11">
        <v>4393690.08</v>
      </c>
      <c r="G341" s="12">
        <v>18.853557188767383</v>
      </c>
      <c r="H341" s="11">
        <v>79780.35</v>
      </c>
      <c r="I341" s="12">
        <v>21.573811709274292</v>
      </c>
      <c r="J341" s="11">
        <v>842254.11</v>
      </c>
      <c r="K341" s="12">
        <v>18.364983846145908</v>
      </c>
      <c r="L341" s="11">
        <v>2885329.76</v>
      </c>
      <c r="M341" s="12">
        <v>21.06664041686522</v>
      </c>
      <c r="N341" s="11">
        <v>8092450.5</v>
      </c>
      <c r="O341" s="12">
        <v>19.09289270330415</v>
      </c>
      <c r="P341" s="11">
        <v>6289003.42</v>
      </c>
      <c r="Q341" s="12">
        <v>16.265292087184122</v>
      </c>
      <c r="S341" s="11">
        <f t="shared" si="50"/>
        <v>8201054.3</v>
      </c>
      <c r="T341" s="12">
        <f t="shared" si="51"/>
        <v>19.608459500688827</v>
      </c>
      <c r="U341" s="11">
        <f t="shared" si="52"/>
        <v>14381453.92</v>
      </c>
      <c r="V341" s="12">
        <f t="shared" si="53"/>
        <v>17.856384208120446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>
        <v>25885678.189999998</v>
      </c>
      <c r="E342" s="12">
        <v>18.095594843910863</v>
      </c>
      <c r="F342" s="11">
        <v>4595513.03</v>
      </c>
      <c r="G342" s="12">
        <v>18.968350786419144</v>
      </c>
      <c r="H342" s="11">
        <v>106227.28</v>
      </c>
      <c r="I342" s="12">
        <v>21.778317108373646</v>
      </c>
      <c r="J342" s="11">
        <v>1376139.22</v>
      </c>
      <c r="K342" s="12">
        <v>16.566665201940854</v>
      </c>
      <c r="L342" s="11">
        <v>3251387.05</v>
      </c>
      <c r="M342" s="12">
        <v>21.07025707523807</v>
      </c>
      <c r="N342" s="11">
        <v>9545004.319999998</v>
      </c>
      <c r="O342" s="12">
        <v>18.817287223448854</v>
      </c>
      <c r="P342" s="11">
        <v>7011407.290000001</v>
      </c>
      <c r="Q342" s="12">
        <v>15.405937662765549</v>
      </c>
      <c r="S342" s="11">
        <f t="shared" si="50"/>
        <v>9329266.58</v>
      </c>
      <c r="T342" s="12">
        <f t="shared" si="51"/>
        <v>19.378624435191117</v>
      </c>
      <c r="U342" s="11">
        <f t="shared" si="52"/>
        <v>16556411.61</v>
      </c>
      <c r="V342" s="12">
        <f t="shared" si="53"/>
        <v>17.372628698284704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>
        <v>23781368.270000003</v>
      </c>
      <c r="E343" s="12">
        <v>18.207404246282252</v>
      </c>
      <c r="F343" s="11">
        <v>4271867.949999999</v>
      </c>
      <c r="G343" s="12">
        <v>19.0688090702804</v>
      </c>
      <c r="H343" s="11">
        <v>355548.22</v>
      </c>
      <c r="I343" s="12">
        <v>6.8388158090061655</v>
      </c>
      <c r="J343" s="11">
        <v>730679.7700000001</v>
      </c>
      <c r="K343" s="12">
        <v>14.404214550513696</v>
      </c>
      <c r="L343" s="11">
        <v>3179948.3899999997</v>
      </c>
      <c r="M343" s="12">
        <v>21.01740076636904</v>
      </c>
      <c r="N343" s="11">
        <v>8410242.34</v>
      </c>
      <c r="O343" s="12">
        <v>19.256840559293554</v>
      </c>
      <c r="P343" s="11">
        <v>6833081.600000001</v>
      </c>
      <c r="Q343" s="12">
        <v>16.06774442904355</v>
      </c>
      <c r="S343" s="11">
        <f aca="true" t="shared" si="54" ref="S343:S354">F343+H343+J343+L343</f>
        <v>8538044.329999998</v>
      </c>
      <c r="T343" s="12">
        <f aca="true" t="shared" si="55" ref="T343:T354">(F343*G343+H343*I343+J343*K343+L343*M343)/(F343+H343+J343+L343)</f>
        <v>18.886067437834463</v>
      </c>
      <c r="U343" s="11">
        <f t="shared" si="52"/>
        <v>15243323.940000001</v>
      </c>
      <c r="V343" s="12">
        <f t="shared" si="53"/>
        <v>17.827273479697492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>
        <v>27901406.7</v>
      </c>
      <c r="E344" s="12">
        <v>15.972663599513059</v>
      </c>
      <c r="F344" s="11">
        <v>6069949.01</v>
      </c>
      <c r="G344" s="12">
        <v>13.995479682110192</v>
      </c>
      <c r="H344" s="11">
        <v>666389.5700000001</v>
      </c>
      <c r="I344" s="12">
        <v>4.172741475230471</v>
      </c>
      <c r="J344" s="11">
        <v>1113329.48</v>
      </c>
      <c r="K344" s="12">
        <v>13.343701936465377</v>
      </c>
      <c r="L344" s="11">
        <v>2910907.7199999997</v>
      </c>
      <c r="M344" s="12">
        <v>22.103280720523873</v>
      </c>
      <c r="N344" s="11">
        <v>8624416.77</v>
      </c>
      <c r="O344" s="12">
        <v>18.40490278717132</v>
      </c>
      <c r="P344" s="11">
        <v>8516414.149999999</v>
      </c>
      <c r="Q344" s="12">
        <v>14.090339214092836</v>
      </c>
      <c r="S344" s="11">
        <f t="shared" si="54"/>
        <v>10760575.780000001</v>
      </c>
      <c r="T344" s="12">
        <f t="shared" si="55"/>
        <v>15.513023659334328</v>
      </c>
      <c r="U344" s="11">
        <f t="shared" si="52"/>
        <v>17140830.919999998</v>
      </c>
      <c r="V344" s="12">
        <f t="shared" si="53"/>
        <v>16.26121381221233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>
        <v>24091734.909999996</v>
      </c>
      <c r="E345" s="12">
        <v>17.057035961458702</v>
      </c>
      <c r="F345" s="11">
        <v>5636376.37</v>
      </c>
      <c r="G345" s="12">
        <v>17.970738351757714</v>
      </c>
      <c r="H345" s="11">
        <v>1592292.55</v>
      </c>
      <c r="I345" s="12">
        <v>1.5652370775709528</v>
      </c>
      <c r="J345" s="11">
        <v>757586.38</v>
      </c>
      <c r="K345" s="12">
        <v>18.85073022352907</v>
      </c>
      <c r="L345" s="11">
        <v>2521840.88</v>
      </c>
      <c r="M345" s="12">
        <v>21.140161821906844</v>
      </c>
      <c r="N345" s="11">
        <v>7107022.6899999995</v>
      </c>
      <c r="O345" s="12">
        <v>19.48977830926271</v>
      </c>
      <c r="P345" s="11">
        <v>6476616.040000001</v>
      </c>
      <c r="Q345" s="12">
        <v>15.601349585207151</v>
      </c>
      <c r="S345" s="11">
        <f t="shared" si="54"/>
        <v>10508096.18</v>
      </c>
      <c r="T345" s="12">
        <f t="shared" si="55"/>
        <v>16.30888584972962</v>
      </c>
      <c r="U345" s="11">
        <f t="shared" si="52"/>
        <v>13583638.73</v>
      </c>
      <c r="V345" s="12">
        <f t="shared" si="53"/>
        <v>17.635793501127655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>
        <v>27438315.460000005</v>
      </c>
      <c r="E346" s="15">
        <v>17.798767987278627</v>
      </c>
      <c r="F346" s="14">
        <v>6202619.1899999995</v>
      </c>
      <c r="G346" s="15">
        <v>18.30279437904681</v>
      </c>
      <c r="H346" s="14">
        <v>304203.05000000005</v>
      </c>
      <c r="I346" s="15">
        <v>11.650981565109214</v>
      </c>
      <c r="J346" s="14">
        <v>593423.45</v>
      </c>
      <c r="K346" s="15">
        <v>20.15612775480982</v>
      </c>
      <c r="L346" s="14">
        <v>4677411.5</v>
      </c>
      <c r="M346" s="15">
        <v>18.83384195234908</v>
      </c>
      <c r="N346" s="14">
        <v>8739201.070000002</v>
      </c>
      <c r="O346" s="15">
        <v>18.6573903422959</v>
      </c>
      <c r="P346" s="14">
        <v>6921457.199999998</v>
      </c>
      <c r="Q346" s="15">
        <v>15.631570994876643</v>
      </c>
      <c r="S346" s="14">
        <f t="shared" si="54"/>
        <v>11777657.19</v>
      </c>
      <c r="T346" s="15">
        <f t="shared" si="55"/>
        <v>18.435268753284195</v>
      </c>
      <c r="U346" s="14">
        <f t="shared" si="52"/>
        <v>15660658.27</v>
      </c>
      <c r="V346" s="15">
        <f t="shared" si="53"/>
        <v>17.320085182639016</v>
      </c>
    </row>
    <row r="347" spans="1:22" s="1" customFormat="1" ht="12.75">
      <c r="A347" s="10" t="s">
        <v>226</v>
      </c>
      <c r="B347" s="10" t="s">
        <v>227</v>
      </c>
      <c r="C347" s="10" t="s">
        <v>228</v>
      </c>
      <c r="D347" s="11">
        <v>20134905.05</v>
      </c>
      <c r="E347" s="12">
        <v>18.48279013289908</v>
      </c>
      <c r="F347" s="11">
        <v>5865527.9</v>
      </c>
      <c r="G347" s="12">
        <v>17.230845555265365</v>
      </c>
      <c r="H347" s="11">
        <v>98148.86000000002</v>
      </c>
      <c r="I347" s="12">
        <v>23.45146767267596</v>
      </c>
      <c r="J347" s="11">
        <v>482160.72</v>
      </c>
      <c r="K347" s="12">
        <v>20.89460587187607</v>
      </c>
      <c r="L347" s="11">
        <v>2731672.62</v>
      </c>
      <c r="M347" s="12">
        <v>21.95516879383592</v>
      </c>
      <c r="N347" s="11">
        <v>5734604.21</v>
      </c>
      <c r="O347" s="12">
        <v>20.588029991506613</v>
      </c>
      <c r="P347" s="11">
        <v>5222790.74</v>
      </c>
      <c r="Q347" s="12">
        <v>15.445073927047657</v>
      </c>
      <c r="S347" s="11">
        <f t="shared" si="54"/>
        <v>9177510.100000001</v>
      </c>
      <c r="T347" s="12">
        <f t="shared" si="55"/>
        <v>18.896043692210153</v>
      </c>
      <c r="U347" s="11">
        <f t="shared" si="52"/>
        <v>10957394.95</v>
      </c>
      <c r="V347" s="12">
        <f t="shared" si="53"/>
        <v>18.136664184921074</v>
      </c>
    </row>
    <row r="348" spans="1:22" s="1" customFormat="1" ht="12.75">
      <c r="A348" s="10" t="s">
        <v>51</v>
      </c>
      <c r="B348" s="10" t="s">
        <v>2</v>
      </c>
      <c r="C348" s="10" t="s">
        <v>52</v>
      </c>
      <c r="D348" s="11">
        <v>23777364.07</v>
      </c>
      <c r="E348" s="12">
        <v>18.847599042848813</v>
      </c>
      <c r="F348" s="11">
        <v>6224935.399999999</v>
      </c>
      <c r="G348" s="12">
        <v>17.954945591403238</v>
      </c>
      <c r="H348" s="11">
        <v>757626.32</v>
      </c>
      <c r="I348" s="12">
        <v>17.654857683270567</v>
      </c>
      <c r="J348" s="11">
        <v>379222.43000000005</v>
      </c>
      <c r="K348" s="12">
        <v>21.92322811733471</v>
      </c>
      <c r="L348" s="11">
        <v>2953017.94</v>
      </c>
      <c r="M348" s="12">
        <v>21.57571231771792</v>
      </c>
      <c r="N348" s="11">
        <v>7395160.41</v>
      </c>
      <c r="O348" s="12">
        <v>19.97235334250173</v>
      </c>
      <c r="P348" s="11">
        <v>6067401.57</v>
      </c>
      <c r="Q348" s="12">
        <v>17.021464576952344</v>
      </c>
      <c r="S348" s="11">
        <f t="shared" si="54"/>
        <v>10314802.09</v>
      </c>
      <c r="T348" s="12">
        <f t="shared" si="55"/>
        <v>19.115384370530364</v>
      </c>
      <c r="U348" s="11">
        <f>N348+P348</f>
        <v>13462561.98</v>
      </c>
      <c r="V348" s="12">
        <f>(N348*O348+P348*Q348)/(N348+P348)</f>
        <v>18.64242615957858</v>
      </c>
    </row>
    <row r="349" spans="1:22" s="1" customFormat="1" ht="12.75">
      <c r="A349" s="10" t="s">
        <v>53</v>
      </c>
      <c r="B349" s="10" t="s">
        <v>3</v>
      </c>
      <c r="C349" s="10" t="s">
        <v>54</v>
      </c>
      <c r="D349" s="11"/>
      <c r="E349" s="12"/>
      <c r="F349" s="11"/>
      <c r="G349" s="12"/>
      <c r="H349" s="11"/>
      <c r="I349" s="12"/>
      <c r="J349" s="11"/>
      <c r="K349" s="12"/>
      <c r="L349" s="11"/>
      <c r="M349" s="12"/>
      <c r="N349" s="11"/>
      <c r="O349" s="12"/>
      <c r="P349" s="11"/>
      <c r="Q349" s="12"/>
      <c r="S349" s="11">
        <f t="shared" si="54"/>
        <v>0</v>
      </c>
      <c r="T349" s="12" t="e">
        <f t="shared" si="55"/>
        <v>#DIV/0!</v>
      </c>
      <c r="U349" s="11">
        <f>N349+P349</f>
        <v>0</v>
      </c>
      <c r="V349" s="12" t="e">
        <f>(N349*O349+P349*Q349)/(N349+P349)</f>
        <v>#DIV/0!</v>
      </c>
    </row>
    <row r="350" spans="1:22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S350" s="11">
        <f t="shared" si="54"/>
        <v>0</v>
      </c>
      <c r="T350" s="12" t="e">
        <f t="shared" si="55"/>
        <v>#DIV/0!</v>
      </c>
      <c r="U350" s="11">
        <f>N350+P350</f>
        <v>0</v>
      </c>
      <c r="V350" s="12" t="e">
        <f>(N350*O350+P350*Q350)/(N350+P350)</f>
        <v>#DIV/0!</v>
      </c>
    </row>
    <row r="351" spans="1:22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S351" s="11">
        <f t="shared" si="54"/>
        <v>0</v>
      </c>
      <c r="T351" s="12" t="e">
        <f t="shared" si="55"/>
        <v>#DIV/0!</v>
      </c>
      <c r="U351" s="11">
        <f aca="true" t="shared" si="56" ref="U351:U358">N351+P351</f>
        <v>0</v>
      </c>
      <c r="V351" s="12" t="e">
        <f aca="true" t="shared" si="57" ref="V351:V358">(N351*O351+P351*Q351)/(N351+P351)</f>
        <v>#DIV/0!</v>
      </c>
    </row>
    <row r="352" spans="1:22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S352" s="11">
        <f t="shared" si="54"/>
        <v>0</v>
      </c>
      <c r="T352" s="12" t="e">
        <f t="shared" si="55"/>
        <v>#DIV/0!</v>
      </c>
      <c r="U352" s="11">
        <f t="shared" si="56"/>
        <v>0</v>
      </c>
      <c r="V352" s="12" t="e">
        <f t="shared" si="57"/>
        <v>#DIV/0!</v>
      </c>
    </row>
    <row r="353" spans="1:22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S353" s="11">
        <f t="shared" si="54"/>
        <v>0</v>
      </c>
      <c r="T353" s="12" t="e">
        <f t="shared" si="55"/>
        <v>#DIV/0!</v>
      </c>
      <c r="U353" s="11">
        <f t="shared" si="56"/>
        <v>0</v>
      </c>
      <c r="V353" s="12" t="e">
        <f t="shared" si="57"/>
        <v>#DIV/0!</v>
      </c>
    </row>
    <row r="354" spans="1:22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S354" s="11">
        <f t="shared" si="54"/>
        <v>0</v>
      </c>
      <c r="T354" s="12" t="e">
        <f t="shared" si="55"/>
        <v>#DIV/0!</v>
      </c>
      <c r="U354" s="11">
        <f t="shared" si="56"/>
        <v>0</v>
      </c>
      <c r="V354" s="12" t="e">
        <f t="shared" si="57"/>
        <v>#DIV/0!</v>
      </c>
    </row>
    <row r="355" spans="1:22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S355" s="11">
        <f aca="true" t="shared" si="58" ref="S355:S358">F355+H355+J355+L355</f>
        <v>0</v>
      </c>
      <c r="T355" s="12" t="e">
        <f aca="true" t="shared" si="59" ref="T355:T358">(F355*G355+H355*I355+J355*K355+L355*M355)/(F355+H355+J355+L355)</f>
        <v>#DIV/0!</v>
      </c>
      <c r="U355" s="11">
        <f t="shared" si="56"/>
        <v>0</v>
      </c>
      <c r="V355" s="12" t="e">
        <f t="shared" si="57"/>
        <v>#DIV/0!</v>
      </c>
    </row>
    <row r="356" spans="1:22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S356" s="11">
        <f t="shared" si="58"/>
        <v>0</v>
      </c>
      <c r="T356" s="12" t="e">
        <f t="shared" si="59"/>
        <v>#DIV/0!</v>
      </c>
      <c r="U356" s="11">
        <f t="shared" si="56"/>
        <v>0</v>
      </c>
      <c r="V356" s="12" t="e">
        <f t="shared" si="57"/>
        <v>#DIV/0!</v>
      </c>
    </row>
    <row r="357" spans="1:22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S357" s="11">
        <f t="shared" si="58"/>
        <v>0</v>
      </c>
      <c r="T357" s="12" t="e">
        <f t="shared" si="59"/>
        <v>#DIV/0!</v>
      </c>
      <c r="U357" s="11">
        <f t="shared" si="56"/>
        <v>0</v>
      </c>
      <c r="V357" s="12" t="e">
        <f t="shared" si="57"/>
        <v>#DIV/0!</v>
      </c>
    </row>
    <row r="358" spans="1:22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S358" s="14">
        <f t="shared" si="58"/>
        <v>0</v>
      </c>
      <c r="T358" s="15" t="e">
        <f t="shared" si="59"/>
        <v>#DIV/0!</v>
      </c>
      <c r="U358" s="14">
        <f t="shared" si="56"/>
        <v>0</v>
      </c>
      <c r="V358" s="15" t="e">
        <f t="shared" si="57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0">
    <mergeCell ref="A5:A10"/>
    <mergeCell ref="B5:B10"/>
    <mergeCell ref="C5:C10"/>
    <mergeCell ref="D5:E5"/>
    <mergeCell ref="F5:G5"/>
    <mergeCell ref="D6:E6"/>
    <mergeCell ref="F6:G6"/>
    <mergeCell ref="D7:E7"/>
    <mergeCell ref="F7:G7"/>
    <mergeCell ref="H5:I5"/>
    <mergeCell ref="J5:K5"/>
    <mergeCell ref="L5:M5"/>
    <mergeCell ref="N5:O5"/>
    <mergeCell ref="P5:Q5"/>
    <mergeCell ref="H6:I6"/>
    <mergeCell ref="J6:K6"/>
    <mergeCell ref="L6:M6"/>
    <mergeCell ref="N6:O6"/>
    <mergeCell ref="P6:Q6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72" t="s">
        <v>45</v>
      </c>
      <c r="B5" s="72" t="s">
        <v>33</v>
      </c>
      <c r="C5" s="72" t="s">
        <v>46</v>
      </c>
      <c r="D5" s="47" t="s">
        <v>166</v>
      </c>
      <c r="E5" s="48"/>
      <c r="F5" s="63" t="s">
        <v>139</v>
      </c>
      <c r="G5" s="64"/>
      <c r="H5" s="71" t="s">
        <v>142</v>
      </c>
      <c r="I5" s="71"/>
      <c r="J5" s="63" t="s">
        <v>145</v>
      </c>
      <c r="K5" s="64"/>
      <c r="L5" s="53" t="s">
        <v>147</v>
      </c>
      <c r="M5" s="64"/>
      <c r="N5" s="71" t="s">
        <v>151</v>
      </c>
      <c r="O5" s="71"/>
      <c r="P5" s="63" t="s">
        <v>154</v>
      </c>
      <c r="Q5" s="64"/>
      <c r="S5" s="63" t="s">
        <v>208</v>
      </c>
      <c r="T5" s="64"/>
      <c r="U5" s="63" t="s">
        <v>209</v>
      </c>
      <c r="V5" s="64"/>
    </row>
    <row r="6" spans="1:22" ht="24" customHeight="1">
      <c r="A6" s="73"/>
      <c r="B6" s="73"/>
      <c r="C6" s="73"/>
      <c r="D6" s="49" t="s">
        <v>168</v>
      </c>
      <c r="E6" s="50"/>
      <c r="F6" s="65" t="s">
        <v>140</v>
      </c>
      <c r="G6" s="66"/>
      <c r="H6" s="70" t="s">
        <v>143</v>
      </c>
      <c r="I6" s="70"/>
      <c r="J6" s="65" t="s">
        <v>148</v>
      </c>
      <c r="K6" s="66"/>
      <c r="L6" s="65" t="s">
        <v>149</v>
      </c>
      <c r="M6" s="66"/>
      <c r="N6" s="70" t="s">
        <v>152</v>
      </c>
      <c r="O6" s="70"/>
      <c r="P6" s="65" t="s">
        <v>155</v>
      </c>
      <c r="Q6" s="66"/>
      <c r="S6" s="65" t="s">
        <v>210</v>
      </c>
      <c r="T6" s="66"/>
      <c r="U6" s="65" t="s">
        <v>211</v>
      </c>
      <c r="V6" s="66"/>
    </row>
    <row r="7" spans="1:22" ht="24" customHeight="1">
      <c r="A7" s="73"/>
      <c r="B7" s="73"/>
      <c r="C7" s="73"/>
      <c r="D7" s="51" t="s">
        <v>167</v>
      </c>
      <c r="E7" s="52"/>
      <c r="F7" s="55" t="s">
        <v>141</v>
      </c>
      <c r="G7" s="56"/>
      <c r="H7" s="69" t="s">
        <v>144</v>
      </c>
      <c r="I7" s="69"/>
      <c r="J7" s="67" t="s">
        <v>146</v>
      </c>
      <c r="K7" s="68"/>
      <c r="L7" s="67" t="s">
        <v>150</v>
      </c>
      <c r="M7" s="68"/>
      <c r="N7" s="69" t="s">
        <v>153</v>
      </c>
      <c r="O7" s="69"/>
      <c r="P7" s="67" t="s">
        <v>156</v>
      </c>
      <c r="Q7" s="68"/>
      <c r="S7" s="67" t="s">
        <v>212</v>
      </c>
      <c r="T7" s="68"/>
      <c r="U7" s="67" t="s">
        <v>213</v>
      </c>
      <c r="V7" s="68"/>
    </row>
    <row r="8" spans="1:22" ht="38.25">
      <c r="A8" s="73"/>
      <c r="B8" s="73"/>
      <c r="C8" s="7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3"/>
      <c r="B9" s="73"/>
      <c r="C9" s="7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74"/>
      <c r="B10" s="74"/>
      <c r="C10" s="7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1250221.9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19.15590232377586</v>
      </c>
      <c r="P301" s="11">
        <v>2345566.5999999996</v>
      </c>
      <c r="Q301" s="12">
        <v>15.025238391866614</v>
      </c>
      <c r="S301" s="11">
        <f aca="true" t="shared" si="24" ref="S301">F301+H301+J301+L301</f>
        <v>2665834.1</v>
      </c>
      <c r="T301" s="12">
        <f>(F301*G301+H301*I301+J301*K301+L301*M301)/(F301+H301+J301+L301)</f>
        <v>18.313975612360878</v>
      </c>
      <c r="U301" s="11">
        <f aca="true" t="shared" si="25" ref="U301">N301+P301</f>
        <v>5543745.1</v>
      </c>
      <c r="V301" s="12">
        <f aca="true" t="shared" si="26" ref="V301">(N301*O301+P301*Q301)/(N301+P301)</f>
        <v>17.408212417450443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aca="true" t="shared" si="27" ref="S302">F302+H302+J302+L302</f>
        <v>1391180.8</v>
      </c>
      <c r="T302" s="12">
        <f>(F302*G302+H302*I302+J302*K302+L302*M302)/(F302+H302+J302+L302)</f>
        <v>14.913483807424624</v>
      </c>
      <c r="U302" s="11">
        <f aca="true" t="shared" si="28" ref="U302">N302+P302</f>
        <v>2638228.0999999996</v>
      </c>
      <c r="V302" s="12">
        <f aca="true" t="shared" si="29" ref="V302">(N302*O302+P302*Q302)/(N302+P302)</f>
        <v>13.62795848395368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aca="true" t="shared" si="30" ref="S303">F303+H303+J303+L303</f>
        <v>2087337.2999999998</v>
      </c>
      <c r="T303" s="12">
        <f aca="true" t="shared" si="31" ref="T303">(F303*G303+H303*I303+J303*K303+L303*M303)/(F303+H303+J303+L303)</f>
        <v>16.410395980563386</v>
      </c>
      <c r="U303" s="11">
        <f aca="true" t="shared" si="32" ref="U303">N303+P303</f>
        <v>3754208.2</v>
      </c>
      <c r="V303" s="12">
        <f aca="true" t="shared" si="33" ref="V303">(N303*O303+P303*Q303)/(N303+P303)</f>
        <v>15.799424034607346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</v>
      </c>
      <c r="L304" s="11">
        <v>922654.6999999998</v>
      </c>
      <c r="M304" s="12">
        <v>23.640499686394055</v>
      </c>
      <c r="N304" s="11">
        <v>5421310.1</v>
      </c>
      <c r="O304" s="12">
        <v>16.788895074273658</v>
      </c>
      <c r="P304" s="11">
        <v>2315430.6</v>
      </c>
      <c r="Q304" s="12">
        <v>14.669253847210982</v>
      </c>
      <c r="S304" s="11">
        <f aca="true" t="shared" si="34" ref="S304">F304+H304+J304+L304</f>
        <v>2444427.8999999994</v>
      </c>
      <c r="T304" s="12">
        <f aca="true" t="shared" si="35" ref="T304">(F304*G304+H304*I304+J304*K304+L304*M304)/(F304+H304+J304+L304)</f>
        <v>18.26127901174751</v>
      </c>
      <c r="U304" s="11">
        <f aca="true" t="shared" si="36" ref="U304">N304+P304</f>
        <v>7736740.699999999</v>
      </c>
      <c r="V304" s="12">
        <f aca="true" t="shared" si="37" ref="V304">(N304*O304+P304*Q304)/(N304+P304)</f>
        <v>16.154534644155785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aca="true" t="shared" si="38" ref="S305">F305+H305+J305+L305</f>
        <v>2252948.6999999997</v>
      </c>
      <c r="T305" s="12">
        <f aca="true" t="shared" si="39" ref="T305">(F305*G305+H305*I305+J305*K305+L305*M305)/(F305+H305+J305+L305)</f>
        <v>16.655648010094506</v>
      </c>
      <c r="U305" s="11">
        <f aca="true" t="shared" si="40" ref="U305">N305+P305</f>
        <v>5043749.9</v>
      </c>
      <c r="V305" s="12">
        <f aca="true" t="shared" si="41" ref="V305">(N305*O305+P305*Q305)/(N305+P305)</f>
        <v>16.013133288984058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aca="true" t="shared" si="42" ref="S306:S317">F306+H306+J306+L306</f>
        <v>2757871.6</v>
      </c>
      <c r="T306" s="12">
        <f aca="true" t="shared" si="43" ref="T306:T312">(F306*G306+H306*I306+J306*K306+L306*M306)/(F306+H306+J306+L306)</f>
        <v>17.107443650386053</v>
      </c>
      <c r="U306" s="11">
        <f aca="true" t="shared" si="44" ref="U306:U317">N306+P306</f>
        <v>6641953.4</v>
      </c>
      <c r="V306" s="12">
        <f aca="true" t="shared" si="45" ref="V306:V317">(N306*O306+P306*Q306)/(N306+P306)</f>
        <v>15.65398026158991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2227939.1999999997</v>
      </c>
      <c r="G307" s="12">
        <v>18.20583772124482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</v>
      </c>
      <c r="V307" s="12">
        <f t="shared" si="45"/>
        <v>15.746392130633353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5866239.300000001</v>
      </c>
      <c r="V308" s="12">
        <f t="shared" si="45"/>
        <v>16.42539221507721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</v>
      </c>
      <c r="U309" s="11">
        <f t="shared" si="44"/>
        <v>4626126.9</v>
      </c>
      <c r="V309" s="12">
        <f t="shared" si="45"/>
        <v>18.076936414995437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1616221.0000000002</v>
      </c>
      <c r="G310" s="15">
        <v>13.42841860302517</v>
      </c>
      <c r="H310" s="14">
        <v>176400.3</v>
      </c>
      <c r="I310" s="15">
        <v>10.460547073899535</v>
      </c>
      <c r="J310" s="14">
        <v>167279.6</v>
      </c>
      <c r="K310" s="15">
        <v>21.201747630912564</v>
      </c>
      <c r="L310" s="14">
        <v>1405817.4000000001</v>
      </c>
      <c r="M310" s="15">
        <v>21.27456953442175</v>
      </c>
      <c r="N310" s="14">
        <v>3524619</v>
      </c>
      <c r="O310" s="15">
        <v>19.222129579963106</v>
      </c>
      <c r="P310" s="14">
        <v>3044345.1999999997</v>
      </c>
      <c r="Q310" s="15">
        <v>14.877812252040274</v>
      </c>
      <c r="S310" s="14">
        <f t="shared" si="42"/>
        <v>3365718.3000000007</v>
      </c>
      <c r="T310" s="15">
        <f t="shared" si="43"/>
        <v>16.936448804108156</v>
      </c>
      <c r="U310" s="14">
        <f t="shared" si="44"/>
        <v>6568964.199999999</v>
      </c>
      <c r="V310" s="15">
        <f t="shared" si="45"/>
        <v>17.2087830002179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6256520.9</v>
      </c>
      <c r="E311" s="12">
        <v>16.644945933290174</v>
      </c>
      <c r="F311" s="11">
        <v>1474762.3</v>
      </c>
      <c r="G311" s="12">
        <v>8.69266566686713</v>
      </c>
      <c r="H311" s="11">
        <v>121267.59999999999</v>
      </c>
      <c r="I311" s="12">
        <v>11.066525040488969</v>
      </c>
      <c r="J311" s="11">
        <v>97091.2</v>
      </c>
      <c r="K311" s="12">
        <v>25.33016827477669</v>
      </c>
      <c r="L311" s="11">
        <v>728702.6000000001</v>
      </c>
      <c r="M311" s="12">
        <v>24.234105344210363</v>
      </c>
      <c r="N311" s="11">
        <v>2337155.9</v>
      </c>
      <c r="O311" s="12">
        <v>19.434899273086575</v>
      </c>
      <c r="P311" s="11">
        <v>1497541.3</v>
      </c>
      <c r="Q311" s="12">
        <v>16.317843159317214</v>
      </c>
      <c r="S311" s="11">
        <f t="shared" si="42"/>
        <v>2421823.7</v>
      </c>
      <c r="T311" s="12">
        <f t="shared" si="43"/>
        <v>14.154795227662522</v>
      </c>
      <c r="U311" s="11">
        <f t="shared" si="44"/>
        <v>3834697.2</v>
      </c>
      <c r="V311" s="12">
        <f t="shared" si="45"/>
        <v>18.217614042642012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1823304.8000000003</v>
      </c>
      <c r="G312" s="12">
        <v>12.698332606813745</v>
      </c>
      <c r="H312" s="11">
        <v>80614.9</v>
      </c>
      <c r="I312" s="12">
        <v>12.989121427924646</v>
      </c>
      <c r="J312" s="11">
        <v>113743.9</v>
      </c>
      <c r="K312" s="12">
        <v>24.49552258187033</v>
      </c>
      <c r="L312" s="11">
        <v>893156.5</v>
      </c>
      <c r="M312" s="12">
        <v>23.465378579229956</v>
      </c>
      <c r="N312" s="11">
        <v>3189714.4999999995</v>
      </c>
      <c r="O312" s="12">
        <v>19.364179628929165</v>
      </c>
      <c r="P312" s="11">
        <v>2301389.4000000004</v>
      </c>
      <c r="Q312" s="12">
        <v>16.063365390924275</v>
      </c>
      <c r="S312" s="11">
        <f t="shared" si="42"/>
        <v>2910820.1</v>
      </c>
      <c r="T312" s="12">
        <f t="shared" si="43"/>
        <v>16.471137873824638</v>
      </c>
      <c r="U312" s="11">
        <f t="shared" si="44"/>
        <v>5491103.9</v>
      </c>
      <c r="V312" s="12">
        <f t="shared" si="45"/>
        <v>17.980767652566172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1892418.2</v>
      </c>
      <c r="G313" s="12">
        <v>6.390018104877663</v>
      </c>
      <c r="H313" s="11">
        <v>56776.5</v>
      </c>
      <c r="I313" s="12">
        <v>19.675931732318794</v>
      </c>
      <c r="J313" s="11">
        <v>470364.89999999997</v>
      </c>
      <c r="K313" s="12">
        <v>14.443526834166416</v>
      </c>
      <c r="L313" s="11">
        <v>1184082.4</v>
      </c>
      <c r="M313" s="12">
        <v>23.686001517293068</v>
      </c>
      <c r="N313" s="11">
        <v>5123445.999999999</v>
      </c>
      <c r="O313" s="12">
        <v>17.491411016921024</v>
      </c>
      <c r="P313" s="11">
        <v>2983504.6999999993</v>
      </c>
      <c r="Q313" s="12">
        <v>16.073297373722916</v>
      </c>
      <c r="S313" s="11">
        <f t="shared" si="42"/>
        <v>3603642</v>
      </c>
      <c r="T313" s="12">
        <f>(F313*G313+H313*I313+J313*K313+L313*M313)/(F313+H313+J313+L313)</f>
        <v>13.33362822278129</v>
      </c>
      <c r="U313" s="11">
        <f t="shared" si="44"/>
        <v>8106950.699999998</v>
      </c>
      <c r="V313" s="12">
        <f t="shared" si="45"/>
        <v>16.969519509721444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1997103.6999999997</v>
      </c>
      <c r="G314" s="12">
        <v>6.547432874917809</v>
      </c>
      <c r="H314" s="11">
        <v>27365.100000000002</v>
      </c>
      <c r="I314" s="12">
        <v>21.40694885090865</v>
      </c>
      <c r="J314" s="11">
        <v>245629.59999999998</v>
      </c>
      <c r="K314" s="12">
        <v>18.70542216817517</v>
      </c>
      <c r="L314" s="11">
        <v>1184784.4</v>
      </c>
      <c r="M314" s="12">
        <v>24.143911151260934</v>
      </c>
      <c r="N314" s="11">
        <v>5053252.799999999</v>
      </c>
      <c r="O314" s="12">
        <v>17.868363875838558</v>
      </c>
      <c r="P314" s="11">
        <v>3054131.7</v>
      </c>
      <c r="Q314" s="12">
        <v>15.40329558086836</v>
      </c>
      <c r="S314" s="11">
        <f t="shared" si="42"/>
        <v>3454882.8</v>
      </c>
      <c r="T314" s="12">
        <f>(F314*G314+H314*I314+J314*K314+L314*M314)/(F314+H314+J314+L314)</f>
        <v>13.56388713620039</v>
      </c>
      <c r="U314" s="11">
        <f t="shared" si="44"/>
        <v>8107384.499999999</v>
      </c>
      <c r="V314" s="12">
        <f t="shared" si="45"/>
        <v>16.939748337457047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2612432.1</v>
      </c>
      <c r="G315" s="12">
        <v>5.259665628821511</v>
      </c>
      <c r="H315" s="11">
        <v>15887.200000000003</v>
      </c>
      <c r="I315" s="12">
        <v>23.14052469912886</v>
      </c>
      <c r="J315" s="11">
        <v>223615.9</v>
      </c>
      <c r="K315" s="12">
        <v>18.735132461510997</v>
      </c>
      <c r="L315" s="11">
        <v>1143792.9</v>
      </c>
      <c r="M315" s="12">
        <v>24.058242521876117</v>
      </c>
      <c r="N315" s="11">
        <v>4023032.2000000007</v>
      </c>
      <c r="O315" s="12">
        <v>19.342440937708616</v>
      </c>
      <c r="P315" s="11">
        <v>2334571.1999999997</v>
      </c>
      <c r="Q315" s="12">
        <v>16.5693264159174</v>
      </c>
      <c r="S315" s="11">
        <f t="shared" si="42"/>
        <v>3995728.1</v>
      </c>
      <c r="T315" s="12">
        <f aca="true" t="shared" si="46" ref="T315:T324">(F315*G315+H315*I315+J315*K315+L315*M315)/(F315+H315+J315+L315)</f>
        <v>11.466064960225895</v>
      </c>
      <c r="U315" s="11">
        <f t="shared" si="44"/>
        <v>6357603.4</v>
      </c>
      <c r="V315" s="12">
        <f t="shared" si="45"/>
        <v>18.32412744918941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2342169.1999999997</v>
      </c>
      <c r="G316" s="12">
        <v>6.10254023364324</v>
      </c>
      <c r="H316" s="11">
        <v>19839</v>
      </c>
      <c r="I316" s="12">
        <v>21.04935914108574</v>
      </c>
      <c r="J316" s="11">
        <v>403709.10000000003</v>
      </c>
      <c r="K316" s="12">
        <v>15.438756996064717</v>
      </c>
      <c r="L316" s="11">
        <v>1128410.0999999999</v>
      </c>
      <c r="M316" s="12">
        <v>25.00750210406661</v>
      </c>
      <c r="N316" s="11">
        <v>4026198.6999999997</v>
      </c>
      <c r="O316" s="12">
        <v>20.275677314435555</v>
      </c>
      <c r="P316" s="11">
        <v>2976457.7</v>
      </c>
      <c r="Q316" s="12">
        <v>16.230973643603264</v>
      </c>
      <c r="S316" s="11">
        <f t="shared" si="42"/>
        <v>3894127.3999999994</v>
      </c>
      <c r="T316" s="12">
        <f t="shared" si="46"/>
        <v>12.624719123211019</v>
      </c>
      <c r="U316" s="11">
        <f t="shared" si="44"/>
        <v>7002656.4</v>
      </c>
      <c r="V316" s="12">
        <f t="shared" si="45"/>
        <v>18.556488381323394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2557317.1999999997</v>
      </c>
      <c r="G317" s="12">
        <v>9.101625895684743</v>
      </c>
      <c r="H317" s="11">
        <v>17586.2</v>
      </c>
      <c r="I317" s="12">
        <v>22.719495115488282</v>
      </c>
      <c r="J317" s="11">
        <v>317529.3</v>
      </c>
      <c r="K317" s="12">
        <v>17.127171760212395</v>
      </c>
      <c r="L317" s="11">
        <v>1101782.8</v>
      </c>
      <c r="M317" s="12">
        <v>24.868900241499492</v>
      </c>
      <c r="N317" s="11">
        <v>3256082.0999999996</v>
      </c>
      <c r="O317" s="12">
        <v>21.51218770036542</v>
      </c>
      <c r="P317" s="11">
        <v>2719514.8</v>
      </c>
      <c r="Q317" s="12">
        <v>16.02463793320779</v>
      </c>
      <c r="S317" s="11">
        <f t="shared" si="42"/>
        <v>3994215.5</v>
      </c>
      <c r="T317" s="12">
        <f t="shared" si="46"/>
        <v>14.148910953102053</v>
      </c>
      <c r="U317" s="11">
        <f t="shared" si="44"/>
        <v>5975596.899999999</v>
      </c>
      <c r="V317" s="12">
        <f t="shared" si="45"/>
        <v>19.014784837143214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2668333.5000000005</v>
      </c>
      <c r="G318" s="12">
        <v>8.831772025498314</v>
      </c>
      <c r="H318" s="11">
        <v>20023.8</v>
      </c>
      <c r="I318" s="12">
        <v>22.83093244039592</v>
      </c>
      <c r="J318" s="11">
        <v>255514.3</v>
      </c>
      <c r="K318" s="12">
        <v>19.674827299294023</v>
      </c>
      <c r="L318" s="11">
        <v>1218261.2000000002</v>
      </c>
      <c r="M318" s="12">
        <v>24.343015235977305</v>
      </c>
      <c r="N318" s="11">
        <v>3329469.3000000003</v>
      </c>
      <c r="O318" s="12">
        <v>21.520339749040474</v>
      </c>
      <c r="P318" s="11">
        <v>2269372.2</v>
      </c>
      <c r="Q318" s="12">
        <v>17.248085838012823</v>
      </c>
      <c r="S318" s="11">
        <f aca="true" t="shared" si="47" ref="S318:S329">F318+H318+J318+L318</f>
        <v>4162132.8000000003</v>
      </c>
      <c r="T318" s="12">
        <f t="shared" si="46"/>
        <v>14.104938185297692</v>
      </c>
      <c r="U318" s="11">
        <f aca="true" t="shared" si="48" ref="U318:U329">N318+P318</f>
        <v>5598841.5</v>
      </c>
      <c r="V318" s="12">
        <f aca="true" t="shared" si="49" ref="V318:V329">(N318*O318+P318*Q318)/(N318+P318)</f>
        <v>19.788671821483064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2760336.3</v>
      </c>
      <c r="G319" s="12">
        <v>9.21926130631257</v>
      </c>
      <c r="H319" s="11">
        <v>18105.6</v>
      </c>
      <c r="I319" s="12">
        <v>23.873863887416036</v>
      </c>
      <c r="J319" s="11">
        <v>420247.0999999999</v>
      </c>
      <c r="K319" s="12">
        <v>16.976631550818556</v>
      </c>
      <c r="L319" s="11">
        <v>1394230</v>
      </c>
      <c r="M319" s="12">
        <v>24.3799422634716</v>
      </c>
      <c r="N319" s="11">
        <v>3675513.5999999996</v>
      </c>
      <c r="O319" s="12">
        <v>21.308765489263866</v>
      </c>
      <c r="P319" s="11">
        <v>2896370.6</v>
      </c>
      <c r="Q319" s="12">
        <v>16.58518509268117</v>
      </c>
      <c r="S319" s="11">
        <f t="shared" si="47"/>
        <v>4592919</v>
      </c>
      <c r="T319" s="12">
        <f t="shared" si="46"/>
        <v>14.589009593245606</v>
      </c>
      <c r="U319" s="11">
        <f t="shared" si="48"/>
        <v>6571884.199999999</v>
      </c>
      <c r="V319" s="12">
        <f t="shared" si="49"/>
        <v>19.226982096397865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2242743.2999999993</v>
      </c>
      <c r="G320" s="12">
        <v>12.72110189694917</v>
      </c>
      <c r="H320" s="11">
        <v>23294.600000000002</v>
      </c>
      <c r="I320" s="12">
        <v>20.895234775441523</v>
      </c>
      <c r="J320" s="11">
        <v>248659.80000000002</v>
      </c>
      <c r="K320" s="12">
        <v>20.78685164630551</v>
      </c>
      <c r="L320" s="11">
        <v>1344106.7</v>
      </c>
      <c r="M320" s="12">
        <v>22.959393470027344</v>
      </c>
      <c r="N320" s="11">
        <v>3280009.7</v>
      </c>
      <c r="O320" s="12">
        <v>21.422231808033978</v>
      </c>
      <c r="P320" s="11">
        <v>3364384.8</v>
      </c>
      <c r="Q320" s="12">
        <v>14.960510007654301</v>
      </c>
      <c r="S320" s="11">
        <f t="shared" si="47"/>
        <v>3858804.3999999994</v>
      </c>
      <c r="T320" s="12">
        <f t="shared" si="46"/>
        <v>16.856423494282332</v>
      </c>
      <c r="U320" s="11">
        <f t="shared" si="48"/>
        <v>6644394.5</v>
      </c>
      <c r="V320" s="12">
        <f t="shared" si="49"/>
        <v>18.150343209753725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2825873.6999999997</v>
      </c>
      <c r="G321" s="12">
        <v>8.960872500423495</v>
      </c>
      <c r="H321" s="11">
        <v>20783.899999999998</v>
      </c>
      <c r="I321" s="12">
        <v>22.825527403422843</v>
      </c>
      <c r="J321" s="11">
        <v>321047</v>
      </c>
      <c r="K321" s="12">
        <v>18.895126722878565</v>
      </c>
      <c r="L321" s="11">
        <v>1246542.9000000001</v>
      </c>
      <c r="M321" s="12">
        <v>23.976448789688668</v>
      </c>
      <c r="N321" s="11">
        <v>3328689.4000000004</v>
      </c>
      <c r="O321" s="12">
        <v>20.53161117495672</v>
      </c>
      <c r="P321" s="11">
        <v>2859752.1999999997</v>
      </c>
      <c r="Q321" s="12">
        <v>16.385506871189747</v>
      </c>
      <c r="S321" s="11">
        <f t="shared" si="47"/>
        <v>4414247.5</v>
      </c>
      <c r="T321" s="12">
        <f t="shared" si="46"/>
        <v>13.98892861399366</v>
      </c>
      <c r="U321" s="11">
        <f t="shared" si="48"/>
        <v>6188441.6</v>
      </c>
      <c r="V321" s="12">
        <f t="shared" si="49"/>
        <v>18.615647242433372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3639030.9</v>
      </c>
      <c r="G322" s="15">
        <v>6.969440598319734</v>
      </c>
      <c r="H322" s="14">
        <v>544713.4999999999</v>
      </c>
      <c r="I322" s="15">
        <v>12.234489492182588</v>
      </c>
      <c r="J322" s="14">
        <v>207352.20000000004</v>
      </c>
      <c r="K322" s="15">
        <v>21.870995113627927</v>
      </c>
      <c r="L322" s="14">
        <v>1387333.7000000002</v>
      </c>
      <c r="M322" s="15">
        <v>24.72416331124947</v>
      </c>
      <c r="N322" s="14">
        <v>4720511.4</v>
      </c>
      <c r="O322" s="15">
        <v>18.907202415611152</v>
      </c>
      <c r="P322" s="14">
        <v>4178412.9000000004</v>
      </c>
      <c r="Q322" s="15">
        <v>15.63400384007047</v>
      </c>
      <c r="S322" s="14">
        <f t="shared" si="47"/>
        <v>5778430.3</v>
      </c>
      <c r="T322" s="15">
        <f t="shared" si="46"/>
        <v>12.263185938921852</v>
      </c>
      <c r="U322" s="14">
        <f t="shared" si="48"/>
        <v>8898924.3</v>
      </c>
      <c r="V322" s="15">
        <f t="shared" si="49"/>
        <v>17.370300348436494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6799482.1</v>
      </c>
      <c r="E323" s="12">
        <v>18.643499825523485</v>
      </c>
      <c r="F323" s="11">
        <v>2051152.0999999996</v>
      </c>
      <c r="G323" s="12">
        <v>14.842864693456931</v>
      </c>
      <c r="H323" s="11">
        <v>26572.6</v>
      </c>
      <c r="I323" s="12">
        <v>19.192201591112656</v>
      </c>
      <c r="J323" s="11">
        <v>119359.1</v>
      </c>
      <c r="K323" s="12">
        <v>23.493386235318468</v>
      </c>
      <c r="L323" s="11">
        <v>827192.8999999999</v>
      </c>
      <c r="M323" s="12">
        <v>24.896678320135496</v>
      </c>
      <c r="N323" s="11">
        <v>2127518.6</v>
      </c>
      <c r="O323" s="12">
        <v>21.25656402815938</v>
      </c>
      <c r="P323" s="11">
        <v>1647686.8000000003</v>
      </c>
      <c r="Q323" s="12">
        <v>16.50128121679434</v>
      </c>
      <c r="S323" s="11">
        <f t="shared" si="47"/>
        <v>3024276.6999999997</v>
      </c>
      <c r="T323" s="12">
        <f t="shared" si="46"/>
        <v>17.972384854533992</v>
      </c>
      <c r="U323" s="11">
        <f t="shared" si="48"/>
        <v>3775205.4000000004</v>
      </c>
      <c r="V323" s="12">
        <f t="shared" si="49"/>
        <v>19.181122856520595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2804096.9</v>
      </c>
      <c r="G324" s="12">
        <v>13.618455612215131</v>
      </c>
      <c r="H324" s="11">
        <v>49302.100000000006</v>
      </c>
      <c r="I324" s="12">
        <v>17.767947207116944</v>
      </c>
      <c r="J324" s="11">
        <v>175493.6</v>
      </c>
      <c r="K324" s="12">
        <v>21.644622538941594</v>
      </c>
      <c r="L324" s="11">
        <v>1194787.5</v>
      </c>
      <c r="M324" s="12">
        <v>23.652133760187493</v>
      </c>
      <c r="N324" s="11">
        <v>3798024.6000000006</v>
      </c>
      <c r="O324" s="12">
        <v>19.975449143747</v>
      </c>
      <c r="P324" s="11">
        <v>2550196.9</v>
      </c>
      <c r="Q324" s="12">
        <v>15.772754266935243</v>
      </c>
      <c r="S324" s="11">
        <f t="shared" si="47"/>
        <v>4223680.1</v>
      </c>
      <c r="T324" s="12">
        <f t="shared" si="46"/>
        <v>16.838688320642483</v>
      </c>
      <c r="U324" s="11">
        <f t="shared" si="48"/>
        <v>6348221.5</v>
      </c>
      <c r="V324" s="12">
        <f t="shared" si="49"/>
        <v>18.28714960245166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2432490.5</v>
      </c>
      <c r="G325" s="12">
        <v>17.70138468248901</v>
      </c>
      <c r="H325" s="11">
        <v>28986.199999999997</v>
      </c>
      <c r="I325" s="12">
        <v>19.976729650661344</v>
      </c>
      <c r="J325" s="11">
        <v>729252.6</v>
      </c>
      <c r="K325" s="12">
        <v>17.929645963552275</v>
      </c>
      <c r="L325" s="11">
        <v>1294009</v>
      </c>
      <c r="M325" s="12">
        <v>25.140893544017075</v>
      </c>
      <c r="N325" s="11">
        <v>5802710.4</v>
      </c>
      <c r="O325" s="12">
        <v>17.425392089358795</v>
      </c>
      <c r="P325" s="11">
        <v>3631935.8</v>
      </c>
      <c r="Q325" s="12">
        <v>14.46307702382845</v>
      </c>
      <c r="S325" s="11">
        <f t="shared" si="47"/>
        <v>4484738.300000001</v>
      </c>
      <c r="T325" s="12">
        <f>(F325*G325+H325*I325+J325*K325+L325*M325)/(F325+H325+J325+L325)</f>
        <v>19.89977497862027</v>
      </c>
      <c r="U325" s="11">
        <f t="shared" si="48"/>
        <v>9434646.2</v>
      </c>
      <c r="V325" s="12">
        <f t="shared" si="49"/>
        <v>16.285027320049377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2469244.7499999995</v>
      </c>
      <c r="G326" s="12">
        <v>18.527326279665086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1738196.2000000002</v>
      </c>
      <c r="M326" s="12">
        <v>24.374963839179944</v>
      </c>
      <c r="N326" s="11">
        <v>5712139.0600000005</v>
      </c>
      <c r="O326" s="12">
        <v>19.78233574364346</v>
      </c>
      <c r="P326" s="11">
        <v>3611155.5100000002</v>
      </c>
      <c r="Q326" s="12">
        <v>17.161235421927323</v>
      </c>
      <c r="S326" s="11">
        <f t="shared" si="47"/>
        <v>4482212.56</v>
      </c>
      <c r="T326" s="12">
        <f>(F326*G326+H326*I326+J326*K326+L326*M326)/(F326+H326+J326+L326)</f>
        <v>20.93909702220817</v>
      </c>
      <c r="U326" s="11">
        <f t="shared" si="48"/>
        <v>9323294.57</v>
      </c>
      <c r="V326" s="12">
        <f t="shared" si="49"/>
        <v>18.76711512630025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1851171.78</v>
      </c>
      <c r="G327" s="12">
        <v>17.818030739535146</v>
      </c>
      <c r="H327" s="11">
        <v>29474.899999999994</v>
      </c>
      <c r="I327" s="12">
        <v>22.240471601260754</v>
      </c>
      <c r="J327" s="11">
        <v>370768.37</v>
      </c>
      <c r="K327" s="12">
        <v>11.83209981234375</v>
      </c>
      <c r="L327" s="11">
        <v>1248026.25</v>
      </c>
      <c r="M327" s="12">
        <v>25.366430750474986</v>
      </c>
      <c r="N327" s="11">
        <v>4157396.9</v>
      </c>
      <c r="O327" s="12">
        <v>20.555845797907825</v>
      </c>
      <c r="P327" s="11">
        <v>2871762.6799999997</v>
      </c>
      <c r="Q327" s="12">
        <v>17.23850743289832</v>
      </c>
      <c r="S327" s="11">
        <f t="shared" si="47"/>
        <v>3499441.3</v>
      </c>
      <c r="T327" s="12">
        <f aca="true" t="shared" si="50" ref="T327:T336">(F327*G327+H327*I327+J327*K327+L327*M327)/(F327+H327+J327+L327)</f>
        <v>19.91309617426644</v>
      </c>
      <c r="U327" s="11">
        <f t="shared" si="48"/>
        <v>7029159.58</v>
      </c>
      <c r="V327" s="12">
        <f t="shared" si="49"/>
        <v>19.20054742900004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3307984.05</v>
      </c>
      <c r="G328" s="12">
        <v>18.038835203573598</v>
      </c>
      <c r="H328" s="11">
        <v>27405.68</v>
      </c>
      <c r="I328" s="12">
        <v>20.3916194380143</v>
      </c>
      <c r="J328" s="11">
        <v>811397.78</v>
      </c>
      <c r="K328" s="12">
        <v>17.797116893393497</v>
      </c>
      <c r="L328" s="11">
        <v>1641694.91</v>
      </c>
      <c r="M328" s="12">
        <v>24.999071514450897</v>
      </c>
      <c r="N328" s="11">
        <v>4846670.58</v>
      </c>
      <c r="O328" s="12">
        <v>20.987432209122797</v>
      </c>
      <c r="P328" s="11">
        <v>4077558.57</v>
      </c>
      <c r="Q328" s="12">
        <v>15.7705553823351</v>
      </c>
      <c r="S328" s="11">
        <f t="shared" si="47"/>
        <v>5788482.42</v>
      </c>
      <c r="T328" s="12">
        <f t="shared" si="50"/>
        <v>19.990112525676455</v>
      </c>
      <c r="U328" s="11">
        <f t="shared" si="48"/>
        <v>8924229.15</v>
      </c>
      <c r="V328" s="12">
        <f t="shared" si="49"/>
        <v>18.603795431519146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3861281.1799999997</v>
      </c>
      <c r="G329" s="12">
        <v>17.786219556276897</v>
      </c>
      <c r="H329" s="11">
        <v>27593.219999999998</v>
      </c>
      <c r="I329" s="12">
        <v>19.1640379412044</v>
      </c>
      <c r="J329" s="11">
        <v>272932.68</v>
      </c>
      <c r="K329" s="12">
        <v>18.923103895803166</v>
      </c>
      <c r="L329" s="11">
        <v>1434037.9</v>
      </c>
      <c r="M329" s="12">
        <v>25.062054715081096</v>
      </c>
      <c r="N329" s="11">
        <v>4323655</v>
      </c>
      <c r="O329" s="12">
        <v>20.90537060144717</v>
      </c>
      <c r="P329" s="11">
        <v>3074398.0999999996</v>
      </c>
      <c r="Q329" s="12">
        <v>16.774215546581285</v>
      </c>
      <c r="S329" s="11">
        <f t="shared" si="47"/>
        <v>5595844.98</v>
      </c>
      <c r="T329" s="12">
        <f t="shared" si="50"/>
        <v>19.71303038571664</v>
      </c>
      <c r="U329" s="11">
        <f t="shared" si="48"/>
        <v>7398053.1</v>
      </c>
      <c r="V329" s="12">
        <f t="shared" si="49"/>
        <v>19.18859254108355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3845007.0700000003</v>
      </c>
      <c r="G330" s="12">
        <v>17.6007578462268</v>
      </c>
      <c r="H330" s="11">
        <v>45915.58</v>
      </c>
      <c r="I330" s="12">
        <v>21.18548135948626</v>
      </c>
      <c r="J330" s="11">
        <v>651315.61</v>
      </c>
      <c r="K330" s="12">
        <v>17.526618956207756</v>
      </c>
      <c r="L330" s="11">
        <v>1728220.24</v>
      </c>
      <c r="M330" s="12">
        <v>25.67138925580458</v>
      </c>
      <c r="N330" s="11">
        <v>5109087.06</v>
      </c>
      <c r="O330" s="12">
        <v>21.370751146409326</v>
      </c>
      <c r="P330" s="11">
        <v>2882733.0700000003</v>
      </c>
      <c r="Q330" s="12">
        <v>17.72966401859745</v>
      </c>
      <c r="S330" s="11">
        <f aca="true" t="shared" si="51" ref="S330:S341">F330+H330+J330+L330</f>
        <v>6270458.500000001</v>
      </c>
      <c r="T330" s="12">
        <f t="shared" si="50"/>
        <v>19.843677625455943</v>
      </c>
      <c r="U330" s="11">
        <f aca="true" t="shared" si="52" ref="U330:U341">N330+P330</f>
        <v>7991820.13</v>
      </c>
      <c r="V330" s="12">
        <f aca="true" t="shared" si="53" ref="V330:V341">(N330*O330+P330*Q330)/(N330+P330)</f>
        <v>20.057372954288454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3251494.059999999</v>
      </c>
      <c r="G331" s="12">
        <v>15.71052991626868</v>
      </c>
      <c r="H331" s="11">
        <v>40551.96</v>
      </c>
      <c r="I331" s="12">
        <v>20.34892866337411</v>
      </c>
      <c r="J331" s="11">
        <v>803585.1799999999</v>
      </c>
      <c r="K331" s="12">
        <v>19.555724483993096</v>
      </c>
      <c r="L331" s="11">
        <v>1857637.77</v>
      </c>
      <c r="M331" s="12">
        <v>22.296445563173506</v>
      </c>
      <c r="N331" s="11">
        <v>5006672.249999999</v>
      </c>
      <c r="O331" s="12">
        <v>21.301860995314804</v>
      </c>
      <c r="P331" s="11">
        <v>3681778.0399999996</v>
      </c>
      <c r="Q331" s="12">
        <v>16.628486764563362</v>
      </c>
      <c r="S331" s="11">
        <f t="shared" si="51"/>
        <v>5953268.969999999</v>
      </c>
      <c r="T331" s="12">
        <f t="shared" si="50"/>
        <v>18.316204758643714</v>
      </c>
      <c r="U331" s="11">
        <f t="shared" si="52"/>
        <v>8688450.29</v>
      </c>
      <c r="V331" s="12">
        <f t="shared" si="53"/>
        <v>19.32149326100363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13927588.54</v>
      </c>
      <c r="E332" s="12">
        <v>18.088606995141745</v>
      </c>
      <c r="F332" s="11">
        <v>3412965.1199999996</v>
      </c>
      <c r="G332" s="12">
        <v>14.626553605329581</v>
      </c>
      <c r="H332" s="11">
        <v>40917.240000000005</v>
      </c>
      <c r="I332" s="12">
        <v>21.103193512074604</v>
      </c>
      <c r="J332" s="11">
        <v>303705.45</v>
      </c>
      <c r="K332" s="12">
        <v>19.89929218919185</v>
      </c>
      <c r="L332" s="11">
        <v>1623684.6399999997</v>
      </c>
      <c r="M332" s="12">
        <v>21.89718000898255</v>
      </c>
      <c r="N332" s="11">
        <v>4682048.570000001</v>
      </c>
      <c r="O332" s="12">
        <v>21.118006183626576</v>
      </c>
      <c r="P332" s="11">
        <v>3864267.52</v>
      </c>
      <c r="Q332" s="12">
        <v>15.701321008282568</v>
      </c>
      <c r="S332" s="11">
        <f t="shared" si="51"/>
        <v>5381272.449999999</v>
      </c>
      <c r="T332" s="12">
        <f t="shared" si="50"/>
        <v>17.16713675097423</v>
      </c>
      <c r="U332" s="11">
        <f t="shared" si="52"/>
        <v>8546316.090000002</v>
      </c>
      <c r="V332" s="12">
        <f t="shared" si="53"/>
        <v>18.66881984781585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14183653.93</v>
      </c>
      <c r="E333" s="12">
        <v>17.922384638525934</v>
      </c>
      <c r="F333" s="11">
        <v>3468835.5700000003</v>
      </c>
      <c r="G333" s="12">
        <v>14.302716143042806</v>
      </c>
      <c r="H333" s="11">
        <v>55290.83</v>
      </c>
      <c r="I333" s="12">
        <v>23.6070803675763</v>
      </c>
      <c r="J333" s="11">
        <v>801776.31</v>
      </c>
      <c r="K333" s="12">
        <v>19.071707627280734</v>
      </c>
      <c r="L333" s="11">
        <v>1603530.5599999998</v>
      </c>
      <c r="M333" s="12">
        <v>21.396232615984577</v>
      </c>
      <c r="N333" s="11">
        <v>4708782.859999999</v>
      </c>
      <c r="O333" s="12">
        <v>20.3464435419942</v>
      </c>
      <c r="P333" s="11">
        <v>3545437.8</v>
      </c>
      <c r="Q333" s="12">
        <v>16.324679252108155</v>
      </c>
      <c r="S333" s="11">
        <f t="shared" si="51"/>
        <v>5929433.2700000005</v>
      </c>
      <c r="T333" s="12">
        <f t="shared" si="50"/>
        <v>16.952679494005015</v>
      </c>
      <c r="U333" s="11">
        <f t="shared" si="52"/>
        <v>8254220.659999999</v>
      </c>
      <c r="V333" s="12">
        <f t="shared" si="53"/>
        <v>18.618973957233653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16989976.259999998</v>
      </c>
      <c r="E334" s="15">
        <v>17.817446480969952</v>
      </c>
      <c r="F334" s="14">
        <v>4676780.279999999</v>
      </c>
      <c r="G334" s="15">
        <v>15.664596810778537</v>
      </c>
      <c r="H334" s="14">
        <v>586580.17</v>
      </c>
      <c r="I334" s="15">
        <v>16.447684996238408</v>
      </c>
      <c r="J334" s="14">
        <v>294277.95</v>
      </c>
      <c r="K334" s="15">
        <v>19.719541876650975</v>
      </c>
      <c r="L334" s="14">
        <v>1936511.5500000003</v>
      </c>
      <c r="M334" s="15">
        <v>21.581737668644415</v>
      </c>
      <c r="N334" s="14">
        <v>5689043.03</v>
      </c>
      <c r="O334" s="15">
        <v>18.69048498167186</v>
      </c>
      <c r="P334" s="14">
        <v>3806783.2800000003</v>
      </c>
      <c r="Q334" s="15">
        <v>17.30672345245773</v>
      </c>
      <c r="S334" s="14">
        <f t="shared" si="51"/>
        <v>7494149.949999999</v>
      </c>
      <c r="T334" s="15">
        <f t="shared" si="50"/>
        <v>17.41412632700256</v>
      </c>
      <c r="U334" s="14">
        <f t="shared" si="52"/>
        <v>9495826.31</v>
      </c>
      <c r="V334" s="15">
        <f t="shared" si="53"/>
        <v>18.13574860792709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11659695.61</v>
      </c>
      <c r="E335" s="12">
        <v>17.980929194728787</v>
      </c>
      <c r="F335" s="11">
        <v>4679421</v>
      </c>
      <c r="G335" s="12">
        <v>14.952136313915748</v>
      </c>
      <c r="H335" s="11">
        <v>277841.66</v>
      </c>
      <c r="I335" s="12">
        <v>16.777530290813882</v>
      </c>
      <c r="J335" s="11">
        <v>238407.41</v>
      </c>
      <c r="K335" s="12">
        <v>19.45031977026216</v>
      </c>
      <c r="L335" s="11">
        <v>1316532.52</v>
      </c>
      <c r="M335" s="12">
        <v>21.17221780355262</v>
      </c>
      <c r="N335" s="11">
        <v>3302284.96</v>
      </c>
      <c r="O335" s="12">
        <v>20.602388707060594</v>
      </c>
      <c r="P335" s="11">
        <v>1845208.06</v>
      </c>
      <c r="Q335" s="12">
        <v>18.6848044009736</v>
      </c>
      <c r="S335" s="11">
        <f t="shared" si="51"/>
        <v>6512202.59</v>
      </c>
      <c r="T335" s="12">
        <f t="shared" si="50"/>
        <v>16.45216801338792</v>
      </c>
      <c r="U335" s="11">
        <f t="shared" si="52"/>
        <v>5147493.02</v>
      </c>
      <c r="V335" s="12">
        <f t="shared" si="53"/>
        <v>19.914997387912923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16461947.84</v>
      </c>
      <c r="E336" s="12">
        <v>17.207554241448744</v>
      </c>
      <c r="F336" s="11">
        <v>5324297.29</v>
      </c>
      <c r="G336" s="12">
        <v>14.110106519296172</v>
      </c>
      <c r="H336" s="11">
        <v>334599.06999999995</v>
      </c>
      <c r="I336" s="12">
        <v>16.817393400107214</v>
      </c>
      <c r="J336" s="11">
        <v>320249.24</v>
      </c>
      <c r="K336" s="12">
        <v>19.068910081410323</v>
      </c>
      <c r="L336" s="11">
        <v>1701388.8399999999</v>
      </c>
      <c r="M336" s="12">
        <v>21.250494602574232</v>
      </c>
      <c r="N336" s="11">
        <v>5069282.039999999</v>
      </c>
      <c r="O336" s="12">
        <v>19.12623715998646</v>
      </c>
      <c r="P336" s="11">
        <v>3712131.3600000003</v>
      </c>
      <c r="Q336" s="12">
        <v>17.05163942056728</v>
      </c>
      <c r="S336" s="11">
        <f t="shared" si="51"/>
        <v>7680534.44</v>
      </c>
      <c r="T336" s="12">
        <f t="shared" si="50"/>
        <v>16.016547465191753</v>
      </c>
      <c r="U336" s="11">
        <f t="shared" si="52"/>
        <v>8781413.399999999</v>
      </c>
      <c r="V336" s="12">
        <f t="shared" si="53"/>
        <v>18.249250850711572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>
        <v>20491168.000000004</v>
      </c>
      <c r="E337" s="12">
        <v>17.381147791633946</v>
      </c>
      <c r="F337" s="11">
        <v>5160792.1</v>
      </c>
      <c r="G337" s="12">
        <v>13.871056005860012</v>
      </c>
      <c r="H337" s="11">
        <v>306715.51</v>
      </c>
      <c r="I337" s="12">
        <v>13.547547108393704</v>
      </c>
      <c r="J337" s="11">
        <v>710856.3500000001</v>
      </c>
      <c r="K337" s="12">
        <v>17.847773544261077</v>
      </c>
      <c r="L337" s="11">
        <v>2174260.46</v>
      </c>
      <c r="M337" s="12">
        <v>21.233666016628003</v>
      </c>
      <c r="N337" s="11">
        <v>7447836.719999999</v>
      </c>
      <c r="O337" s="12">
        <v>18.945942252087935</v>
      </c>
      <c r="P337" s="11">
        <v>4690706.859999999</v>
      </c>
      <c r="Q337" s="12">
        <v>17.152666913553425</v>
      </c>
      <c r="S337" s="11">
        <f t="shared" si="51"/>
        <v>8352624.419999999</v>
      </c>
      <c r="T337" s="12">
        <f>(F337*G337+H337*I337+J337*K337+L337*M337)/(F337+H337+J337+L337)</f>
        <v>16.1141691406735</v>
      </c>
      <c r="U337" s="11">
        <f t="shared" si="52"/>
        <v>12138543.579999998</v>
      </c>
      <c r="V337" s="12">
        <f t="shared" si="53"/>
        <v>18.252965464807442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>
        <v>19123811.919999998</v>
      </c>
      <c r="E338" s="12">
        <v>18.9478605961473</v>
      </c>
      <c r="F338" s="11">
        <v>3765075.6799999997</v>
      </c>
      <c r="G338" s="12">
        <v>19.20113880133216</v>
      </c>
      <c r="H338" s="11">
        <v>70542.72</v>
      </c>
      <c r="I338" s="12">
        <v>20.99647411100679</v>
      </c>
      <c r="J338" s="11">
        <v>672235.88</v>
      </c>
      <c r="K338" s="12">
        <v>17.961566570055748</v>
      </c>
      <c r="L338" s="11">
        <v>2372623.8200000003</v>
      </c>
      <c r="M338" s="12">
        <v>20.746971969370158</v>
      </c>
      <c r="N338" s="11">
        <v>7070431.12</v>
      </c>
      <c r="O338" s="12">
        <v>19.15307132818798</v>
      </c>
      <c r="P338" s="11">
        <v>5172902.7</v>
      </c>
      <c r="Q338" s="12">
        <v>17.75807463853901</v>
      </c>
      <c r="S338" s="11">
        <f t="shared" si="51"/>
        <v>6880478.100000001</v>
      </c>
      <c r="T338" s="12">
        <f>(F338*G338+H338*I338+J338*K338+L338*M338)/(F338+H338+J338+L338)</f>
        <v>19.631493125484987</v>
      </c>
      <c r="U338" s="11">
        <f t="shared" si="52"/>
        <v>12243333.82</v>
      </c>
      <c r="V338" s="12">
        <f t="shared" si="53"/>
        <v>18.56367449816867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>
        <v>20084606.419999998</v>
      </c>
      <c r="E339" s="12">
        <v>19.381381483366887</v>
      </c>
      <c r="F339" s="11">
        <v>3984216.13</v>
      </c>
      <c r="G339" s="12">
        <v>19.273259023726688</v>
      </c>
      <c r="H339" s="11">
        <v>76793</v>
      </c>
      <c r="I339" s="12">
        <v>21.124717600562562</v>
      </c>
      <c r="J339" s="11">
        <v>957510.7000000001</v>
      </c>
      <c r="K339" s="12">
        <v>17.161730984207267</v>
      </c>
      <c r="L339" s="11">
        <v>2546070.13</v>
      </c>
      <c r="M339" s="12">
        <v>21.559847765426642</v>
      </c>
      <c r="N339" s="11">
        <v>6956913.46</v>
      </c>
      <c r="O339" s="12">
        <v>19.96242772662001</v>
      </c>
      <c r="P339" s="11">
        <v>5563103</v>
      </c>
      <c r="Q339" s="12">
        <v>18.093148995120174</v>
      </c>
      <c r="S339" s="11">
        <f t="shared" si="51"/>
        <v>7564589.96</v>
      </c>
      <c r="T339" s="12">
        <f aca="true" t="shared" si="54" ref="T339:T348">(F339*G339+H339*I339+J339*K339+L339*M339)/(F339+H339+J339+L339)</f>
        <v>19.794395487564525</v>
      </c>
      <c r="U339" s="11">
        <f t="shared" si="52"/>
        <v>12520016.46</v>
      </c>
      <c r="V339" s="12">
        <f t="shared" si="53"/>
        <v>19.131838553493402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>
        <v>20053289.61</v>
      </c>
      <c r="E340" s="12">
        <v>19.42772821079803</v>
      </c>
      <c r="F340" s="11">
        <v>3963733.7</v>
      </c>
      <c r="G340" s="12">
        <v>19.600484100886998</v>
      </c>
      <c r="H340" s="11">
        <v>330351.98999999993</v>
      </c>
      <c r="I340" s="12">
        <v>14.048220583142244</v>
      </c>
      <c r="J340" s="11">
        <v>455248.81999999995</v>
      </c>
      <c r="K340" s="12">
        <v>18.60863623940858</v>
      </c>
      <c r="L340" s="11">
        <v>2600503.7800000003</v>
      </c>
      <c r="M340" s="12">
        <v>21.520524388855137</v>
      </c>
      <c r="N340" s="11">
        <v>6845181.629999999</v>
      </c>
      <c r="O340" s="12">
        <v>20.784619607076827</v>
      </c>
      <c r="P340" s="11">
        <v>5858269.69</v>
      </c>
      <c r="Q340" s="12">
        <v>17.163368634775154</v>
      </c>
      <c r="S340" s="11">
        <f t="shared" si="51"/>
        <v>7349838.290000001</v>
      </c>
      <c r="T340" s="12">
        <f t="shared" si="54"/>
        <v>19.968836852218686</v>
      </c>
      <c r="U340" s="11">
        <f t="shared" si="52"/>
        <v>12703451.32</v>
      </c>
      <c r="V340" s="12">
        <f t="shared" si="53"/>
        <v>19.114658879355634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>
        <v>19459425.090000004</v>
      </c>
      <c r="E341" s="12">
        <v>20.055428554266697</v>
      </c>
      <c r="F341" s="11">
        <v>3965639.8800000004</v>
      </c>
      <c r="G341" s="12">
        <v>19.97773583641687</v>
      </c>
      <c r="H341" s="11">
        <v>79780.35</v>
      </c>
      <c r="I341" s="12">
        <v>21.573811709274292</v>
      </c>
      <c r="J341" s="11">
        <v>833008.11</v>
      </c>
      <c r="K341" s="12">
        <v>18.46404885121706</v>
      </c>
      <c r="L341" s="11">
        <v>2717133.54</v>
      </c>
      <c r="M341" s="12">
        <v>21.813466492338833</v>
      </c>
      <c r="N341" s="11">
        <v>6976315.629999999</v>
      </c>
      <c r="O341" s="12">
        <v>20.69713093882766</v>
      </c>
      <c r="P341" s="11">
        <v>4887547.58</v>
      </c>
      <c r="Q341" s="12">
        <v>18.471618740620016</v>
      </c>
      <c r="S341" s="11">
        <f t="shared" si="51"/>
        <v>7595561.880000001</v>
      </c>
      <c r="T341" s="12">
        <f t="shared" si="54"/>
        <v>20.485183126504907</v>
      </c>
      <c r="U341" s="11">
        <f t="shared" si="52"/>
        <v>11863863.209999999</v>
      </c>
      <c r="V341" s="12">
        <f t="shared" si="53"/>
        <v>19.780288206736664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>
        <v>20804729.009999998</v>
      </c>
      <c r="E342" s="12">
        <v>20.337996640336907</v>
      </c>
      <c r="F342" s="11">
        <v>4216327.53</v>
      </c>
      <c r="G342" s="12">
        <v>19.846802815055508</v>
      </c>
      <c r="H342" s="11">
        <v>105344.78</v>
      </c>
      <c r="I342" s="12">
        <v>21.851855302180113</v>
      </c>
      <c r="J342" s="11">
        <v>981289.22</v>
      </c>
      <c r="K342" s="12">
        <v>18.03088314065043</v>
      </c>
      <c r="L342" s="11">
        <v>3059254.63</v>
      </c>
      <c r="M342" s="12">
        <v>21.87697732391761</v>
      </c>
      <c r="N342" s="11">
        <v>7540170.1</v>
      </c>
      <c r="O342" s="12">
        <v>21.482375555174805</v>
      </c>
      <c r="P342" s="11">
        <v>4902342.75</v>
      </c>
      <c r="Q342" s="12">
        <v>18.469207904282083</v>
      </c>
      <c r="S342" s="11">
        <f aca="true" t="shared" si="55" ref="S342:S353">F342+H342+J342+L342</f>
        <v>8362216.16</v>
      </c>
      <c r="T342" s="12">
        <f t="shared" si="54"/>
        <v>20.401691625560655</v>
      </c>
      <c r="U342" s="11">
        <f aca="true" t="shared" si="56" ref="U342:U353">N342+P342</f>
        <v>12442512.85</v>
      </c>
      <c r="V342" s="12">
        <f aca="true" t="shared" si="57" ref="V342:V353">(N342*O342+P342*Q342)/(N342+P342)</f>
        <v>20.29518927166709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>
        <v>19944779.1</v>
      </c>
      <c r="E343" s="12">
        <v>19.9486716918765</v>
      </c>
      <c r="F343" s="11">
        <v>3838155.8500000006</v>
      </c>
      <c r="G343" s="12">
        <v>20.156841356767714</v>
      </c>
      <c r="H343" s="11">
        <v>244660.72000000003</v>
      </c>
      <c r="I343" s="12">
        <v>8.451776761713127</v>
      </c>
      <c r="J343" s="11">
        <v>396420.47</v>
      </c>
      <c r="K343" s="12">
        <v>19.590389201647437</v>
      </c>
      <c r="L343" s="11">
        <v>3099839.4899999998</v>
      </c>
      <c r="M343" s="12">
        <v>21.34017807096199</v>
      </c>
      <c r="N343" s="11">
        <v>6842816.78</v>
      </c>
      <c r="O343" s="12">
        <v>21.48139990835762</v>
      </c>
      <c r="P343" s="11">
        <v>5522885.79</v>
      </c>
      <c r="Q343" s="12">
        <v>17.658973194247437</v>
      </c>
      <c r="S343" s="11">
        <f t="shared" si="55"/>
        <v>7579076.530000001</v>
      </c>
      <c r="T343" s="12">
        <f t="shared" si="54"/>
        <v>20.233345547389522</v>
      </c>
      <c r="U343" s="11">
        <f t="shared" si="56"/>
        <v>12365702.57</v>
      </c>
      <c r="V343" s="12">
        <f t="shared" si="57"/>
        <v>19.774191922141636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>
        <v>21172710.2</v>
      </c>
      <c r="E344" s="12">
        <v>18.327330528663257</v>
      </c>
      <c r="F344" s="11">
        <v>5344949.61</v>
      </c>
      <c r="G344" s="12">
        <v>14.621913549508658</v>
      </c>
      <c r="H344" s="11">
        <v>666389.5700000001</v>
      </c>
      <c r="I344" s="12">
        <v>4.172741475230471</v>
      </c>
      <c r="J344" s="11">
        <v>625957.6799999999</v>
      </c>
      <c r="K344" s="12">
        <v>17.398034317911065</v>
      </c>
      <c r="L344" s="11">
        <v>2812717</v>
      </c>
      <c r="M344" s="12">
        <v>22.501482277918473</v>
      </c>
      <c r="N344" s="11">
        <v>6456204.32</v>
      </c>
      <c r="O344" s="12">
        <v>21.48515847179694</v>
      </c>
      <c r="P344" s="11">
        <v>5266492.02</v>
      </c>
      <c r="Q344" s="12">
        <v>17.888926305389145</v>
      </c>
      <c r="S344" s="11">
        <f t="shared" si="55"/>
        <v>9450013.86</v>
      </c>
      <c r="T344" s="12">
        <f t="shared" si="54"/>
        <v>16.414240205971513</v>
      </c>
      <c r="U344" s="11">
        <f t="shared" si="56"/>
        <v>11722696.34</v>
      </c>
      <c r="V344" s="12">
        <f t="shared" si="57"/>
        <v>19.869529485329995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>
        <v>18085721.17</v>
      </c>
      <c r="E345" s="12">
        <v>20.362312472209812</v>
      </c>
      <c r="F345" s="11">
        <v>4684366.470000001</v>
      </c>
      <c r="G345" s="12">
        <v>19.691989236550885</v>
      </c>
      <c r="H345" s="11">
        <v>86178.95000000001</v>
      </c>
      <c r="I345" s="12">
        <v>23.851032828782433</v>
      </c>
      <c r="J345" s="11">
        <v>751225.58</v>
      </c>
      <c r="K345" s="12">
        <v>18.907713007323288</v>
      </c>
      <c r="L345" s="11">
        <v>2318598.98</v>
      </c>
      <c r="M345" s="12">
        <v>22.23821847441684</v>
      </c>
      <c r="N345" s="11">
        <v>5521149.319999999</v>
      </c>
      <c r="O345" s="12">
        <v>22.20859269225488</v>
      </c>
      <c r="P345" s="11">
        <v>4724201.870000001</v>
      </c>
      <c r="Q345" s="12">
        <v>18.11623047613332</v>
      </c>
      <c r="S345" s="11">
        <f t="shared" si="55"/>
        <v>7840369.98</v>
      </c>
      <c r="T345" s="12">
        <f>(F345*G345+H345*I345+J345*K345+L345*M345)/(F345+H345+J345+L345)</f>
        <v>20.41554414184672</v>
      </c>
      <c r="U345" s="11">
        <f t="shared" si="56"/>
        <v>10245351.190000001</v>
      </c>
      <c r="V345" s="12">
        <f t="shared" si="57"/>
        <v>20.321576339610083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>
        <v>22128317.86</v>
      </c>
      <c r="E346" s="15">
        <v>19.912041080396882</v>
      </c>
      <c r="F346" s="14">
        <v>5287163.289999999</v>
      </c>
      <c r="G346" s="15">
        <v>19.95876558544873</v>
      </c>
      <c r="H346" s="14">
        <v>114896.75</v>
      </c>
      <c r="I346" s="15">
        <v>21.027286616897328</v>
      </c>
      <c r="J346" s="14">
        <v>562674.15</v>
      </c>
      <c r="K346" s="15">
        <v>20.266354386282</v>
      </c>
      <c r="L346" s="14">
        <v>4244491.76</v>
      </c>
      <c r="M346" s="15">
        <v>19.896094354180114</v>
      </c>
      <c r="N346" s="14">
        <v>6949479.260000002</v>
      </c>
      <c r="O346" s="15">
        <v>21.034417848295003</v>
      </c>
      <c r="P346" s="14">
        <v>4969612.65</v>
      </c>
      <c r="Q346" s="15">
        <v>18.2405246019325</v>
      </c>
      <c r="S346" s="14">
        <f t="shared" si="55"/>
        <v>10209225.95</v>
      </c>
      <c r="T346" s="15">
        <f t="shared" si="54"/>
        <v>19.961687877140175</v>
      </c>
      <c r="U346" s="14">
        <f t="shared" si="56"/>
        <v>11919091.910000002</v>
      </c>
      <c r="V346" s="15">
        <f t="shared" si="57"/>
        <v>19.869516417488548</v>
      </c>
    </row>
    <row r="347" spans="1:22" s="1" customFormat="1" ht="12.75">
      <c r="A347" s="10" t="s">
        <v>226</v>
      </c>
      <c r="B347" s="10" t="s">
        <v>227</v>
      </c>
      <c r="C347" s="10" t="s">
        <v>228</v>
      </c>
      <c r="D347" s="11">
        <v>16288362.43</v>
      </c>
      <c r="E347" s="12">
        <v>20.685663458066838</v>
      </c>
      <c r="F347" s="11">
        <v>4733929.2</v>
      </c>
      <c r="G347" s="12">
        <v>19.342733745574407</v>
      </c>
      <c r="H347" s="11">
        <v>92700.36000000002</v>
      </c>
      <c r="I347" s="12">
        <v>24.20564221541317</v>
      </c>
      <c r="J347" s="11">
        <v>472317.62</v>
      </c>
      <c r="K347" s="12">
        <v>21.082464887293412</v>
      </c>
      <c r="L347" s="11">
        <v>2646365.6799999997</v>
      </c>
      <c r="M347" s="12">
        <v>22.359457748333543</v>
      </c>
      <c r="N347" s="11">
        <v>4684028.53</v>
      </c>
      <c r="O347" s="12">
        <v>22.990919201745356</v>
      </c>
      <c r="P347" s="11">
        <v>3659021.04</v>
      </c>
      <c r="Q347" s="12">
        <v>18.121113880449276</v>
      </c>
      <c r="S347" s="11">
        <f t="shared" si="55"/>
        <v>7945312.86</v>
      </c>
      <c r="T347" s="12">
        <f t="shared" si="54"/>
        <v>20.507678923709495</v>
      </c>
      <c r="U347" s="11">
        <f t="shared" si="56"/>
        <v>8343049.57</v>
      </c>
      <c r="V347" s="12">
        <f t="shared" si="57"/>
        <v>20.85516296755025</v>
      </c>
    </row>
    <row r="348" spans="1:22" s="1" customFormat="1" ht="12.75">
      <c r="A348" s="10" t="s">
        <v>51</v>
      </c>
      <c r="B348" s="10" t="s">
        <v>2</v>
      </c>
      <c r="C348" s="10" t="s">
        <v>52</v>
      </c>
      <c r="D348" s="11">
        <v>20189523.240000002</v>
      </c>
      <c r="E348" s="12">
        <v>20.581088735040375</v>
      </c>
      <c r="F348" s="11">
        <v>5424704.399999999</v>
      </c>
      <c r="G348" s="12">
        <v>19.51517785098115</v>
      </c>
      <c r="H348" s="11">
        <v>625234.0199999999</v>
      </c>
      <c r="I348" s="12">
        <v>18.481722254492823</v>
      </c>
      <c r="J348" s="11">
        <v>375645.23</v>
      </c>
      <c r="K348" s="12">
        <v>21.94154266274057</v>
      </c>
      <c r="L348" s="11">
        <v>2862257.94</v>
      </c>
      <c r="M348" s="12">
        <v>21.9952677600049</v>
      </c>
      <c r="N348" s="11">
        <v>6128184.130000001</v>
      </c>
      <c r="O348" s="12">
        <v>22.11325243877749</v>
      </c>
      <c r="P348" s="11">
        <v>4773497.52</v>
      </c>
      <c r="Q348" s="12">
        <v>19.145385117388734</v>
      </c>
      <c r="S348" s="11">
        <f t="shared" si="55"/>
        <v>9287841.589999998</v>
      </c>
      <c r="T348" s="12">
        <f t="shared" si="54"/>
        <v>20.308037821013272</v>
      </c>
      <c r="U348" s="11">
        <f t="shared" si="56"/>
        <v>10901681.65</v>
      </c>
      <c r="V348" s="12">
        <f t="shared" si="57"/>
        <v>20.813718316137038</v>
      </c>
    </row>
    <row r="349" spans="1:22" s="1" customFormat="1" ht="12.75">
      <c r="A349" s="10" t="s">
        <v>53</v>
      </c>
      <c r="B349" s="10" t="s">
        <v>3</v>
      </c>
      <c r="C349" s="10" t="s">
        <v>54</v>
      </c>
      <c r="D349" s="11"/>
      <c r="E349" s="12"/>
      <c r="F349" s="11"/>
      <c r="G349" s="12"/>
      <c r="H349" s="11"/>
      <c r="I349" s="12"/>
      <c r="J349" s="11"/>
      <c r="K349" s="12"/>
      <c r="L349" s="11"/>
      <c r="M349" s="12"/>
      <c r="N349" s="11"/>
      <c r="O349" s="12"/>
      <c r="P349" s="11"/>
      <c r="Q349" s="12"/>
      <c r="S349" s="11">
        <f t="shared" si="55"/>
        <v>0</v>
      </c>
      <c r="T349" s="12" t="e">
        <f>(F349*G349+H349*I349+J349*K349+L349*M349)/(F349+H349+J349+L349)</f>
        <v>#DIV/0!</v>
      </c>
      <c r="U349" s="11">
        <f t="shared" si="56"/>
        <v>0</v>
      </c>
      <c r="V349" s="12" t="e">
        <f t="shared" si="57"/>
        <v>#DIV/0!</v>
      </c>
    </row>
    <row r="350" spans="1:22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S350" s="11">
        <f t="shared" si="55"/>
        <v>0</v>
      </c>
      <c r="T350" s="12" t="e">
        <f>(F350*G350+H350*I350+J350*K350+L350*M350)/(F350+H350+J350+L350)</f>
        <v>#DIV/0!</v>
      </c>
      <c r="U350" s="11">
        <f t="shared" si="56"/>
        <v>0</v>
      </c>
      <c r="V350" s="12" t="e">
        <f t="shared" si="57"/>
        <v>#DIV/0!</v>
      </c>
    </row>
    <row r="351" spans="1:22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S351" s="11">
        <f t="shared" si="55"/>
        <v>0</v>
      </c>
      <c r="T351" s="12" t="e">
        <f aca="true" t="shared" si="58" ref="T351:T356">(F351*G351+H351*I351+J351*K351+L351*M351)/(F351+H351+J351+L351)</f>
        <v>#DIV/0!</v>
      </c>
      <c r="U351" s="11">
        <f t="shared" si="56"/>
        <v>0</v>
      </c>
      <c r="V351" s="12" t="e">
        <f t="shared" si="57"/>
        <v>#DIV/0!</v>
      </c>
    </row>
    <row r="352" spans="1:22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S352" s="11">
        <f t="shared" si="55"/>
        <v>0</v>
      </c>
      <c r="T352" s="12" t="e">
        <f t="shared" si="58"/>
        <v>#DIV/0!</v>
      </c>
      <c r="U352" s="11">
        <f t="shared" si="56"/>
        <v>0</v>
      </c>
      <c r="V352" s="12" t="e">
        <f t="shared" si="57"/>
        <v>#DIV/0!</v>
      </c>
    </row>
    <row r="353" spans="1:22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S353" s="11">
        <f t="shared" si="55"/>
        <v>0</v>
      </c>
      <c r="T353" s="12" t="e">
        <f t="shared" si="58"/>
        <v>#DIV/0!</v>
      </c>
      <c r="U353" s="11">
        <f t="shared" si="56"/>
        <v>0</v>
      </c>
      <c r="V353" s="12" t="e">
        <f t="shared" si="57"/>
        <v>#DIV/0!</v>
      </c>
    </row>
    <row r="354" spans="1:22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S354" s="11">
        <f aca="true" t="shared" si="59" ref="S354:S358">F354+H354+J354+L354</f>
        <v>0</v>
      </c>
      <c r="T354" s="12" t="e">
        <f t="shared" si="58"/>
        <v>#DIV/0!</v>
      </c>
      <c r="U354" s="11">
        <f aca="true" t="shared" si="60" ref="U354:U358">N354+P354</f>
        <v>0</v>
      </c>
      <c r="V354" s="12" t="e">
        <f aca="true" t="shared" si="61" ref="V354:V358">(N354*O354+P354*Q354)/(N354+P354)</f>
        <v>#DIV/0!</v>
      </c>
    </row>
    <row r="355" spans="1:22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S355" s="11">
        <f t="shared" si="59"/>
        <v>0</v>
      </c>
      <c r="T355" s="12" t="e">
        <f t="shared" si="58"/>
        <v>#DIV/0!</v>
      </c>
      <c r="U355" s="11">
        <f t="shared" si="60"/>
        <v>0</v>
      </c>
      <c r="V355" s="12" t="e">
        <f t="shared" si="61"/>
        <v>#DIV/0!</v>
      </c>
    </row>
    <row r="356" spans="1:22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S356" s="11">
        <f t="shared" si="59"/>
        <v>0</v>
      </c>
      <c r="T356" s="12" t="e">
        <f t="shared" si="58"/>
        <v>#DIV/0!</v>
      </c>
      <c r="U356" s="11">
        <f t="shared" si="60"/>
        <v>0</v>
      </c>
      <c r="V356" s="12" t="e">
        <f t="shared" si="61"/>
        <v>#DIV/0!</v>
      </c>
    </row>
    <row r="357" spans="1:22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S357" s="11">
        <f t="shared" si="59"/>
        <v>0</v>
      </c>
      <c r="T357" s="12" t="e">
        <f>(F357*G357+H357*I357+J357*K357+L357*M357)/(F357+H357+J357+L357)</f>
        <v>#DIV/0!</v>
      </c>
      <c r="U357" s="11">
        <f t="shared" si="60"/>
        <v>0</v>
      </c>
      <c r="V357" s="12" t="e">
        <f t="shared" si="61"/>
        <v>#DIV/0!</v>
      </c>
    </row>
    <row r="358" spans="1:22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S358" s="14">
        <f t="shared" si="59"/>
        <v>0</v>
      </c>
      <c r="T358" s="15" t="e">
        <f aca="true" t="shared" si="62" ref="T358">(F358*G358+H358*I358+J358*K358+L358*M358)/(F358+H358+J358+L358)</f>
        <v>#DIV/0!</v>
      </c>
      <c r="U358" s="14">
        <f t="shared" si="60"/>
        <v>0</v>
      </c>
      <c r="V358" s="15" t="e">
        <f t="shared" si="61"/>
        <v>#DIV/0!</v>
      </c>
    </row>
    <row r="359" ht="5.1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0"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  <mergeCell ref="D5:E5"/>
    <mergeCell ref="P5:Q5"/>
    <mergeCell ref="F7:G7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72" t="s">
        <v>45</v>
      </c>
      <c r="B5" s="72" t="s">
        <v>33</v>
      </c>
      <c r="C5" s="72" t="s">
        <v>46</v>
      </c>
      <c r="D5" s="47" t="s">
        <v>157</v>
      </c>
      <c r="E5" s="48"/>
      <c r="F5" s="63" t="s">
        <v>139</v>
      </c>
      <c r="G5" s="64"/>
      <c r="H5" s="71" t="s">
        <v>142</v>
      </c>
      <c r="I5" s="71"/>
      <c r="J5" s="63" t="s">
        <v>145</v>
      </c>
      <c r="K5" s="64"/>
      <c r="L5" s="53" t="s">
        <v>147</v>
      </c>
      <c r="M5" s="64"/>
      <c r="N5" s="71" t="s">
        <v>151</v>
      </c>
      <c r="O5" s="71"/>
      <c r="P5" s="63" t="s">
        <v>154</v>
      </c>
      <c r="Q5" s="64"/>
      <c r="S5" s="63" t="s">
        <v>208</v>
      </c>
      <c r="T5" s="64"/>
      <c r="U5" s="63" t="s">
        <v>209</v>
      </c>
      <c r="V5" s="64"/>
    </row>
    <row r="6" spans="1:22" ht="24" customHeight="1">
      <c r="A6" s="73"/>
      <c r="B6" s="73"/>
      <c r="C6" s="73"/>
      <c r="D6" s="49" t="s">
        <v>158</v>
      </c>
      <c r="E6" s="50"/>
      <c r="F6" s="65" t="s">
        <v>140</v>
      </c>
      <c r="G6" s="66"/>
      <c r="H6" s="70" t="s">
        <v>143</v>
      </c>
      <c r="I6" s="70"/>
      <c r="J6" s="65" t="s">
        <v>148</v>
      </c>
      <c r="K6" s="66"/>
      <c r="L6" s="65" t="s">
        <v>149</v>
      </c>
      <c r="M6" s="66"/>
      <c r="N6" s="70" t="s">
        <v>152</v>
      </c>
      <c r="O6" s="70"/>
      <c r="P6" s="65" t="s">
        <v>155</v>
      </c>
      <c r="Q6" s="66"/>
      <c r="S6" s="65" t="s">
        <v>210</v>
      </c>
      <c r="T6" s="66"/>
      <c r="U6" s="65" t="s">
        <v>211</v>
      </c>
      <c r="V6" s="66"/>
    </row>
    <row r="7" spans="1:22" ht="24" customHeight="1">
      <c r="A7" s="73"/>
      <c r="B7" s="73"/>
      <c r="C7" s="73"/>
      <c r="D7" s="51" t="s">
        <v>159</v>
      </c>
      <c r="E7" s="52"/>
      <c r="F7" s="55" t="s">
        <v>141</v>
      </c>
      <c r="G7" s="56"/>
      <c r="H7" s="69" t="s">
        <v>144</v>
      </c>
      <c r="I7" s="69"/>
      <c r="J7" s="67" t="s">
        <v>146</v>
      </c>
      <c r="K7" s="68"/>
      <c r="L7" s="67" t="s">
        <v>150</v>
      </c>
      <c r="M7" s="68"/>
      <c r="N7" s="69" t="s">
        <v>153</v>
      </c>
      <c r="O7" s="69"/>
      <c r="P7" s="67" t="s">
        <v>156</v>
      </c>
      <c r="Q7" s="68"/>
      <c r="S7" s="67" t="s">
        <v>212</v>
      </c>
      <c r="T7" s="68"/>
      <c r="U7" s="67" t="s">
        <v>213</v>
      </c>
      <c r="V7" s="68"/>
    </row>
    <row r="8" spans="1:22" ht="38.25">
      <c r="A8" s="73"/>
      <c r="B8" s="73"/>
      <c r="C8" s="7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3"/>
      <c r="B9" s="73"/>
      <c r="C9" s="7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74"/>
      <c r="B10" s="74"/>
      <c r="C10" s="7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442990.0999999999</v>
      </c>
      <c r="G296" s="12">
        <v>6.751912550641652</v>
      </c>
      <c r="H296" s="11">
        <v>69.8</v>
      </c>
      <c r="I296" s="12">
        <v>21.5</v>
      </c>
      <c r="J296" s="11">
        <v>40358.7</v>
      </c>
      <c r="K296" s="12">
        <v>7.694559537348826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629309.7999999999</v>
      </c>
      <c r="T296" s="12">
        <f t="shared" si="17"/>
        <v>7.564760815738133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491620.99999999994</v>
      </c>
      <c r="G297" s="12">
        <v>6.518306307094287</v>
      </c>
      <c r="H297" s="11">
        <v>3632.7</v>
      </c>
      <c r="I297" s="12">
        <v>10.961928317780163</v>
      </c>
      <c r="J297" s="11">
        <v>8442.800000000001</v>
      </c>
      <c r="K297" s="12">
        <v>10.112142890984034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768948.3999999999</v>
      </c>
      <c r="T297" s="12">
        <f t="shared" si="17"/>
        <v>7.927852467083617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377656</v>
      </c>
      <c r="G300" s="12">
        <v>6.644046971317818</v>
      </c>
      <c r="H300" s="11">
        <v>97485.1</v>
      </c>
      <c r="I300" s="12">
        <v>7.198174900574552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548596.2</v>
      </c>
      <c r="T300" s="12">
        <f t="shared" si="17"/>
        <v>7.027757206484481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327599.60000000003</v>
      </c>
      <c r="G301" s="12">
        <v>6.621473548807748</v>
      </c>
      <c r="H301" s="11">
        <v>97834.3</v>
      </c>
      <c r="I301" s="12">
        <v>7.474737387603325</v>
      </c>
      <c r="J301" s="11">
        <v>5737.3</v>
      </c>
      <c r="K301" s="12">
        <v>10.551986474474056</v>
      </c>
      <c r="L301" s="11">
        <v>40148.29999999999</v>
      </c>
      <c r="M301" s="12">
        <v>8.981931588635138</v>
      </c>
      <c r="N301" s="11">
        <v>589694.5000000001</v>
      </c>
      <c r="O301" s="12">
        <v>10.210978376091347</v>
      </c>
      <c r="P301" s="11">
        <v>1258245</v>
      </c>
      <c r="Q301" s="12">
        <v>9.007788634169017</v>
      </c>
      <c r="S301" s="11">
        <f aca="true" t="shared" si="20" ref="S301">F301+H301+J301+L301</f>
        <v>471319.5</v>
      </c>
      <c r="T301" s="12">
        <f aca="true" t="shared" si="21" ref="T301">(F301*G301+H301*I301+J301*K301+L301*M301)/(F301+H301+J301+L301)</f>
        <v>7.047505952968206</v>
      </c>
      <c r="U301" s="11">
        <f aca="true" t="shared" si="22" ref="U301">N301+P301</f>
        <v>1847939.5</v>
      </c>
      <c r="V301" s="12">
        <f aca="true" t="shared" si="23" ref="V301">(N301*O301+P301*Q301)/(N301+P301)</f>
        <v>9.391737553096299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222840.69999999998</v>
      </c>
      <c r="G302" s="12">
        <v>6.017740412770203</v>
      </c>
      <c r="H302" s="11"/>
      <c r="I302" s="12"/>
      <c r="J302" s="11"/>
      <c r="K302" s="12"/>
      <c r="L302" s="11">
        <v>21794</v>
      </c>
      <c r="M302" s="12">
        <v>8.164350188125171</v>
      </c>
      <c r="N302" s="11">
        <v>387890.99999999994</v>
      </c>
      <c r="O302" s="12">
        <v>9.474698933463273</v>
      </c>
      <c r="P302" s="11">
        <v>508581.6</v>
      </c>
      <c r="Q302" s="12">
        <v>9.320441832736398</v>
      </c>
      <c r="S302" s="11">
        <f aca="true" t="shared" si="24" ref="S302">F302+H302+J302+L302</f>
        <v>244634.69999999998</v>
      </c>
      <c r="T302" s="12">
        <f aca="true" t="shared" si="25" ref="T302">(F302*G302+H302*I302+J302*K302+L302*M302)/(F302+H302+J302+L302)</f>
        <v>6.208977442693129</v>
      </c>
      <c r="U302" s="11">
        <f aca="true" t="shared" si="26" ref="U302">N302+P302</f>
        <v>896472.5999999999</v>
      </c>
      <c r="V302" s="12">
        <f aca="true" t="shared" si="27" ref="V302">(N302*O302+P302*Q302)/(N302+P302)</f>
        <v>9.38718669594588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172113.3</v>
      </c>
      <c r="G303" s="12">
        <v>5.47965297278014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</v>
      </c>
      <c r="P303" s="11">
        <v>397988.10000000003</v>
      </c>
      <c r="Q303" s="12">
        <v>9.907267146932272</v>
      </c>
      <c r="S303" s="11">
        <f aca="true" t="shared" si="28" ref="S303">F303+H303+J303+L303</f>
        <v>178072</v>
      </c>
      <c r="T303" s="12">
        <f aca="true" t="shared" si="29" ref="T303">(F303*G303+H303*I303+J303*K303+L303*M303)/(F303+H303+J303+L303)</f>
        <v>5.701504694730221</v>
      </c>
      <c r="U303" s="11">
        <f aca="true" t="shared" si="30" ref="U303">N303+P303</f>
        <v>616960.9000000001</v>
      </c>
      <c r="V303" s="12">
        <f aca="true" t="shared" si="31" ref="V303">(N303*O303+P303*Q303)/(N303+P303)</f>
        <v>9.671027713425591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302704.2</v>
      </c>
      <c r="G304" s="12">
        <v>6.089466208265362</v>
      </c>
      <c r="H304" s="11">
        <v>121961.9</v>
      </c>
      <c r="I304" s="12">
        <v>6.8934577109736725</v>
      </c>
      <c r="J304" s="11">
        <v>4408.299999999999</v>
      </c>
      <c r="K304" s="12">
        <v>4.1525304539164765</v>
      </c>
      <c r="L304" s="11">
        <v>44471.99999999999</v>
      </c>
      <c r="M304" s="12">
        <v>10.131960312106491</v>
      </c>
      <c r="N304" s="11">
        <v>600638.3</v>
      </c>
      <c r="O304" s="12">
        <v>9.307109763063732</v>
      </c>
      <c r="P304" s="11">
        <v>1712029.4000000001</v>
      </c>
      <c r="Q304" s="12">
        <v>8.998717497491569</v>
      </c>
      <c r="S304" s="11">
        <f aca="true" t="shared" si="32" ref="S304">F304+H304+J304+L304</f>
        <v>473546.39999999997</v>
      </c>
      <c r="T304" s="12">
        <f aca="true" t="shared" si="33" ref="T304">(F304*G304+H304*I304+J304*K304+L304*M304)/(F304+H304+J304+L304)</f>
        <v>6.658144452159282</v>
      </c>
      <c r="U304" s="11">
        <f aca="true" t="shared" si="34" ref="U304">N304+P304</f>
        <v>2312667.7</v>
      </c>
      <c r="V304" s="12">
        <f aca="true" t="shared" si="35" ref="V304">(N304*O304+P304*Q304)/(N304+P304)</f>
        <v>9.078812102577468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218961.3</v>
      </c>
      <c r="G305" s="12">
        <v>5.994002045110254</v>
      </c>
      <c r="H305" s="11">
        <v>151207.9</v>
      </c>
      <c r="I305" s="12">
        <v>7.000000000000001</v>
      </c>
      <c r="J305" s="11"/>
      <c r="K305" s="12"/>
      <c r="L305" s="11">
        <v>59401.899999999994</v>
      </c>
      <c r="M305" s="12">
        <v>7.459488568547472</v>
      </c>
      <c r="N305" s="11">
        <v>247083.39999999994</v>
      </c>
      <c r="O305" s="12">
        <v>9.779289758033121</v>
      </c>
      <c r="P305" s="11">
        <v>948283.6</v>
      </c>
      <c r="Q305" s="12">
        <v>9.109037826869512</v>
      </c>
      <c r="S305" s="11">
        <f aca="true" t="shared" si="36" ref="S305:S306">F305+H305+J305+L305</f>
        <v>429571.1</v>
      </c>
      <c r="T305" s="12">
        <f aca="true" t="shared" si="37" ref="T305:T306">(F305*G305+H305*I305+J305*K305+L305*M305)/(F305+H305+J305+L305)</f>
        <v>6.550760919438017</v>
      </c>
      <c r="U305" s="11">
        <f aca="true" t="shared" si="38" ref="U305:U306">N305+P305</f>
        <v>1195367</v>
      </c>
      <c r="V305" s="12">
        <f aca="true" t="shared" si="39" ref="V305:V306">(N305*O305+P305*Q305)/(N305+P305)</f>
        <v>9.247579484794208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186487.9</v>
      </c>
      <c r="G306" s="12">
        <v>6.227741923202527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</v>
      </c>
      <c r="O306" s="12">
        <v>9.161923205851371</v>
      </c>
      <c r="P306" s="11">
        <v>1047524.8000000002</v>
      </c>
      <c r="Q306" s="12">
        <v>8.852262734018327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158360.5</v>
      </c>
      <c r="G307" s="12">
        <v>4.614999586386758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5.568432863977303</v>
      </c>
      <c r="N307" s="11">
        <v>829664.7000000002</v>
      </c>
      <c r="O307" s="12">
        <v>9.443368099185129</v>
      </c>
      <c r="P307" s="11">
        <v>810626.3</v>
      </c>
      <c r="Q307" s="12">
        <v>9.007846787107697</v>
      </c>
      <c r="S307" s="11">
        <f aca="true" t="shared" si="40" ref="S307:S318">F307+H307+J307+L307</f>
        <v>179855.8</v>
      </c>
      <c r="T307" s="12">
        <f aca="true" t="shared" si="41" ref="T307:T318">(F307*G307+H307*I307+J307*K307+L307*M307)/(F307+H307+J307+L307)</f>
        <v>4.785838827549628</v>
      </c>
      <c r="U307" s="11">
        <f aca="true" t="shared" si="42" ref="U307:U318">N307+P307</f>
        <v>1640291.0000000002</v>
      </c>
      <c r="V307" s="12">
        <f aca="true" t="shared" si="43" ref="V307:V318">(N307*O307+P307*Q307)/(N307+P307)</f>
        <v>9.228134930326389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9.294597066836472</v>
      </c>
      <c r="N308" s="11">
        <v>339085.10000000003</v>
      </c>
      <c r="O308" s="12">
        <v>9.796115550344144</v>
      </c>
      <c r="P308" s="11">
        <v>651733</v>
      </c>
      <c r="Q308" s="12">
        <v>9.354649258208505</v>
      </c>
      <c r="S308" s="11">
        <f t="shared" si="40"/>
        <v>567539.5</v>
      </c>
      <c r="T308" s="12">
        <f t="shared" si="41"/>
        <v>7.89903509271161</v>
      </c>
      <c r="U308" s="11">
        <f t="shared" si="42"/>
        <v>990818.1000000001</v>
      </c>
      <c r="V308" s="12">
        <f t="shared" si="43"/>
        <v>9.505731118557485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5.71005662128509</v>
      </c>
      <c r="H309" s="11"/>
      <c r="I309" s="12"/>
      <c r="J309" s="11"/>
      <c r="K309" s="12"/>
      <c r="L309" s="11">
        <v>143228.1</v>
      </c>
      <c r="M309" s="12">
        <v>9.905167561393329</v>
      </c>
      <c r="N309" s="11">
        <v>241273.60000000003</v>
      </c>
      <c r="O309" s="12">
        <v>9.559547530272683</v>
      </c>
      <c r="P309" s="11">
        <v>667123.2</v>
      </c>
      <c r="Q309" s="12">
        <v>8.793071817919094</v>
      </c>
      <c r="S309" s="11">
        <f t="shared" si="40"/>
        <v>401064</v>
      </c>
      <c r="T309" s="12">
        <f t="shared" si="41"/>
        <v>7.208215940598009</v>
      </c>
      <c r="U309" s="11">
        <f t="shared" si="42"/>
        <v>908396.8</v>
      </c>
      <c r="V309" s="12">
        <f t="shared" si="43"/>
        <v>8.996650644299939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331816.00000000006</v>
      </c>
      <c r="G310" s="15">
        <v>6.3863855028087855</v>
      </c>
      <c r="H310" s="14">
        <v>4235.8</v>
      </c>
      <c r="I310" s="15">
        <v>0</v>
      </c>
      <c r="J310" s="14">
        <v>111.7</v>
      </c>
      <c r="K310" s="15">
        <v>0</v>
      </c>
      <c r="L310" s="14">
        <v>134968.2</v>
      </c>
      <c r="M310" s="15">
        <v>8.332198377099196</v>
      </c>
      <c r="N310" s="14">
        <v>1039605.8</v>
      </c>
      <c r="O310" s="15">
        <v>8.304442325158249</v>
      </c>
      <c r="P310" s="14">
        <v>756942.8</v>
      </c>
      <c r="Q310" s="15">
        <v>8.926227111216326</v>
      </c>
      <c r="S310" s="14">
        <f t="shared" si="40"/>
        <v>471131.70000000007</v>
      </c>
      <c r="T310" s="15">
        <f t="shared" si="41"/>
        <v>6.884883163242889</v>
      </c>
      <c r="U310" s="14">
        <f t="shared" si="42"/>
        <v>1796548.6</v>
      </c>
      <c r="V310" s="15">
        <f t="shared" si="43"/>
        <v>8.566419939878053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1490711.4999999998</v>
      </c>
      <c r="E311" s="12">
        <v>7.729938176501623</v>
      </c>
      <c r="F311" s="11">
        <v>317744.5</v>
      </c>
      <c r="G311" s="12">
        <v>2.1240496058940423</v>
      </c>
      <c r="H311" s="11">
        <v>151.8</v>
      </c>
      <c r="I311" s="12">
        <v>0</v>
      </c>
      <c r="J311" s="11">
        <v>682.7</v>
      </c>
      <c r="K311" s="12">
        <v>0</v>
      </c>
      <c r="L311" s="11">
        <v>8752.5</v>
      </c>
      <c r="M311" s="12">
        <v>0.7662067980576978</v>
      </c>
      <c r="N311" s="11">
        <v>437362.20000000007</v>
      </c>
      <c r="O311" s="12">
        <v>9.512033044922486</v>
      </c>
      <c r="P311" s="11">
        <v>726017.7999999999</v>
      </c>
      <c r="Q311" s="12">
        <v>9.202656918329</v>
      </c>
      <c r="S311" s="11">
        <f t="shared" si="40"/>
        <v>327331.5</v>
      </c>
      <c r="T311" s="12">
        <f t="shared" si="41"/>
        <v>2.082327258452057</v>
      </c>
      <c r="U311" s="11">
        <f t="shared" si="42"/>
        <v>1163380</v>
      </c>
      <c r="V311" s="12">
        <f t="shared" si="43"/>
        <v>9.318964077945296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396393</v>
      </c>
      <c r="G312" s="12">
        <v>6.638125229254801</v>
      </c>
      <c r="H312" s="11">
        <v>2750</v>
      </c>
      <c r="I312" s="12">
        <v>3.335990909090909</v>
      </c>
      <c r="J312" s="11"/>
      <c r="K312" s="12"/>
      <c r="L312" s="11">
        <v>13253.5</v>
      </c>
      <c r="M312" s="12">
        <v>11.823654657260356</v>
      </c>
      <c r="N312" s="11">
        <v>768469.5000000001</v>
      </c>
      <c r="O312" s="12">
        <v>9.288506428687146</v>
      </c>
      <c r="P312" s="11">
        <v>767653.7</v>
      </c>
      <c r="Q312" s="12">
        <v>8.274579686126703</v>
      </c>
      <c r="S312" s="11">
        <f t="shared" si="40"/>
        <v>412396.5</v>
      </c>
      <c r="T312" s="12">
        <f t="shared" si="41"/>
        <v>6.78275677897363</v>
      </c>
      <c r="U312" s="11">
        <f t="shared" si="42"/>
        <v>1536123.2000000002</v>
      </c>
      <c r="V312" s="12">
        <f t="shared" si="43"/>
        <v>8.781812294092035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315875.1</v>
      </c>
      <c r="G313" s="12">
        <v>0.0667862962291108</v>
      </c>
      <c r="H313" s="11">
        <v>127168.8</v>
      </c>
      <c r="I313" s="12">
        <v>7</v>
      </c>
      <c r="J313" s="11">
        <v>39846.2</v>
      </c>
      <c r="K313" s="12">
        <v>9.934998795368193</v>
      </c>
      <c r="L313" s="11">
        <v>94316.7</v>
      </c>
      <c r="M313" s="12">
        <v>8.340969245107175</v>
      </c>
      <c r="N313" s="11">
        <v>829215.0000000002</v>
      </c>
      <c r="O313" s="12">
        <v>9.352980637108585</v>
      </c>
      <c r="P313" s="11">
        <v>1316666.6000000003</v>
      </c>
      <c r="Q313" s="12">
        <v>9.117122033018836</v>
      </c>
      <c r="S313" s="11">
        <f t="shared" si="40"/>
        <v>577206.7999999999</v>
      </c>
      <c r="T313" s="12">
        <f t="shared" si="41"/>
        <v>3.627542799218582</v>
      </c>
      <c r="U313" s="11">
        <f t="shared" si="42"/>
        <v>2145881.6000000006</v>
      </c>
      <c r="V313" s="12">
        <f t="shared" si="43"/>
        <v>9.208262892043996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418343.1</v>
      </c>
      <c r="G314" s="12">
        <v>0.43266314419910357</v>
      </c>
      <c r="H314" s="11">
        <v>62692.5</v>
      </c>
      <c r="I314" s="12">
        <v>8.4965562068828</v>
      </c>
      <c r="J314" s="11">
        <v>34581.4</v>
      </c>
      <c r="K314" s="12">
        <v>9.95561602479946</v>
      </c>
      <c r="L314" s="11">
        <v>6919.299999999999</v>
      </c>
      <c r="M314" s="12">
        <v>11.89113089474366</v>
      </c>
      <c r="N314" s="11">
        <v>910451.1</v>
      </c>
      <c r="O314" s="12">
        <v>9.072789977407899</v>
      </c>
      <c r="P314" s="11">
        <v>1177948.6</v>
      </c>
      <c r="Q314" s="12">
        <v>9.105722884682752</v>
      </c>
      <c r="S314" s="11">
        <f t="shared" si="40"/>
        <v>522536.3</v>
      </c>
      <c r="T314" s="12">
        <f t="shared" si="41"/>
        <v>2.1821056891167174</v>
      </c>
      <c r="U314" s="11">
        <f t="shared" si="42"/>
        <v>2088399.7000000002</v>
      </c>
      <c r="V314" s="12">
        <f t="shared" si="43"/>
        <v>9.091365574798735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399271.5</v>
      </c>
      <c r="G315" s="12">
        <v>0.05367468502009286</v>
      </c>
      <c r="H315" s="11">
        <v>83625.6</v>
      </c>
      <c r="I315" s="12">
        <v>7.871000411357287</v>
      </c>
      <c r="J315" s="11">
        <v>88128.8</v>
      </c>
      <c r="K315" s="12">
        <v>7.6529806374306695</v>
      </c>
      <c r="L315" s="11">
        <v>61754.399999999994</v>
      </c>
      <c r="M315" s="12">
        <v>8.850812816576635</v>
      </c>
      <c r="N315" s="11">
        <v>773935.2000000001</v>
      </c>
      <c r="O315" s="12">
        <v>9.302257713565684</v>
      </c>
      <c r="P315" s="11">
        <v>1691646.1999999997</v>
      </c>
      <c r="Q315" s="12">
        <v>8.659794160859407</v>
      </c>
      <c r="S315" s="11">
        <f t="shared" si="40"/>
        <v>632780.3</v>
      </c>
      <c r="T315" s="12">
        <f t="shared" si="41"/>
        <v>3.0036847528281148</v>
      </c>
      <c r="U315" s="11">
        <f t="shared" si="42"/>
        <v>2465581.4</v>
      </c>
      <c r="V315" s="12">
        <f t="shared" si="43"/>
        <v>8.861460655486777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362615.7</v>
      </c>
      <c r="G316" s="12">
        <v>0.20088245489646483</v>
      </c>
      <c r="H316" s="11">
        <v>71964.40000000001</v>
      </c>
      <c r="I316" s="12">
        <v>8</v>
      </c>
      <c r="J316" s="11">
        <v>14816.199999999999</v>
      </c>
      <c r="K316" s="12">
        <v>8.942869966658119</v>
      </c>
      <c r="L316" s="11">
        <v>66853.4</v>
      </c>
      <c r="M316" s="12">
        <v>9.134698728860464</v>
      </c>
      <c r="N316" s="11">
        <v>800292.3000000002</v>
      </c>
      <c r="O316" s="12">
        <v>9.410874776628487</v>
      </c>
      <c r="P316" s="11">
        <v>1349296.5</v>
      </c>
      <c r="Q316" s="12">
        <v>9.18192888145786</v>
      </c>
      <c r="S316" s="11">
        <f t="shared" si="40"/>
        <v>516249.70000000007</v>
      </c>
      <c r="T316" s="12">
        <f t="shared" si="41"/>
        <v>2.695872462492472</v>
      </c>
      <c r="U316" s="11">
        <f t="shared" si="42"/>
        <v>2149588.8000000003</v>
      </c>
      <c r="V316" s="12">
        <f t="shared" si="43"/>
        <v>9.267165479741989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259585.30000000002</v>
      </c>
      <c r="G317" s="12">
        <v>0.582983366161335</v>
      </c>
      <c r="H317" s="11"/>
      <c r="I317" s="12"/>
      <c r="J317" s="11">
        <v>3145.7</v>
      </c>
      <c r="K317" s="12">
        <v>5.399656674190165</v>
      </c>
      <c r="L317" s="11">
        <v>43736.8</v>
      </c>
      <c r="M317" s="12">
        <v>11.75251541036381</v>
      </c>
      <c r="N317" s="11">
        <v>746500.3</v>
      </c>
      <c r="O317" s="12">
        <v>9.808662238983697</v>
      </c>
      <c r="P317" s="11">
        <v>1360164.1</v>
      </c>
      <c r="Q317" s="12">
        <v>9.196632769531256</v>
      </c>
      <c r="S317" s="11">
        <f t="shared" si="40"/>
        <v>306467.8</v>
      </c>
      <c r="T317" s="12">
        <f t="shared" si="41"/>
        <v>2.226455856047519</v>
      </c>
      <c r="U317" s="11">
        <f t="shared" si="42"/>
        <v>2106664.4000000004</v>
      </c>
      <c r="V317" s="12">
        <f t="shared" si="43"/>
        <v>9.41350650725383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270171.2</v>
      </c>
      <c r="G318" s="12">
        <v>0.24490262470611227</v>
      </c>
      <c r="H318" s="11"/>
      <c r="I318" s="12"/>
      <c r="J318" s="11">
        <v>2884.6000000000004</v>
      </c>
      <c r="K318" s="12">
        <v>12.222844068501699</v>
      </c>
      <c r="L318" s="11">
        <v>148219.2</v>
      </c>
      <c r="M318" s="12">
        <v>8.85916605271112</v>
      </c>
      <c r="N318" s="11">
        <v>662477.7</v>
      </c>
      <c r="O318" s="12">
        <v>9.786234656653342</v>
      </c>
      <c r="P318" s="11">
        <v>1200326.5999999999</v>
      </c>
      <c r="Q318" s="12">
        <v>9.498707221018021</v>
      </c>
      <c r="S318" s="11">
        <f t="shared" si="40"/>
        <v>421275</v>
      </c>
      <c r="T318" s="12">
        <f t="shared" si="41"/>
        <v>3.357716828674856</v>
      </c>
      <c r="U318" s="11">
        <f t="shared" si="42"/>
        <v>1862804.2999999998</v>
      </c>
      <c r="V318" s="12">
        <f t="shared" si="43"/>
        <v>9.600961931427799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267177.9</v>
      </c>
      <c r="G319" s="12">
        <v>0.1593606806550991</v>
      </c>
      <c r="H319" s="11">
        <v>80127.3</v>
      </c>
      <c r="I319" s="12">
        <v>7.952385766149615</v>
      </c>
      <c r="J319" s="11">
        <v>9407</v>
      </c>
      <c r="K319" s="12">
        <v>7.985765918996491</v>
      </c>
      <c r="L319" s="11">
        <v>31056.000000000004</v>
      </c>
      <c r="M319" s="12">
        <v>10.43676394255538</v>
      </c>
      <c r="N319" s="11">
        <v>1135537.1</v>
      </c>
      <c r="O319" s="12">
        <v>9.086996135132882</v>
      </c>
      <c r="P319" s="11">
        <v>1019674.3</v>
      </c>
      <c r="Q319" s="12">
        <v>9.530638306761285</v>
      </c>
      <c r="S319" s="11">
        <f aca="true" t="shared" si="44" ref="S319:S330">F319+H319+J319+L319</f>
        <v>387768.2</v>
      </c>
      <c r="T319" s="12">
        <f aca="true" t="shared" si="45" ref="T319:T330">(F319*G319+H319*I319+J319*K319+L319*M319)/(F319+H319+J319+L319)</f>
        <v>2.782660086618758</v>
      </c>
      <c r="U319" s="11">
        <f aca="true" t="shared" si="46" ref="U319:U330">N319+P319</f>
        <v>2155211.4000000004</v>
      </c>
      <c r="V319" s="12">
        <f aca="true" t="shared" si="47" ref="V319:V330">(N319*O319+P319*Q319)/(N319+P319)</f>
        <v>9.296892259849773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284676.3</v>
      </c>
      <c r="G320" s="12">
        <v>0.1184852655454634</v>
      </c>
      <c r="H320" s="11"/>
      <c r="I320" s="12"/>
      <c r="J320" s="11">
        <v>3052.8</v>
      </c>
      <c r="K320" s="12">
        <v>9.430555555555555</v>
      </c>
      <c r="L320" s="11">
        <v>168205.1</v>
      </c>
      <c r="M320" s="12">
        <v>8.334149499628726</v>
      </c>
      <c r="N320" s="11">
        <v>1124754.2</v>
      </c>
      <c r="O320" s="12">
        <v>9.571148768326456</v>
      </c>
      <c r="P320" s="11">
        <v>725755.8999999999</v>
      </c>
      <c r="Q320" s="12">
        <v>9.427719226257754</v>
      </c>
      <c r="S320" s="11">
        <f t="shared" si="44"/>
        <v>455934.19999999995</v>
      </c>
      <c r="T320" s="12">
        <f t="shared" si="45"/>
        <v>3.2117923967976085</v>
      </c>
      <c r="U320" s="11">
        <f t="shared" si="46"/>
        <v>1850510.0999999999</v>
      </c>
      <c r="V320" s="12">
        <f t="shared" si="47"/>
        <v>9.51489679953652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455765.89999999997</v>
      </c>
      <c r="G321" s="12">
        <v>0.15577928932375154</v>
      </c>
      <c r="H321" s="11">
        <v>11872</v>
      </c>
      <c r="I321" s="12">
        <v>9.18</v>
      </c>
      <c r="J321" s="11"/>
      <c r="K321" s="12"/>
      <c r="L321" s="11">
        <v>506019.30000000005</v>
      </c>
      <c r="M321" s="12">
        <v>9.268434445089346</v>
      </c>
      <c r="N321" s="11">
        <v>1045381</v>
      </c>
      <c r="O321" s="12">
        <v>8.884689487373505</v>
      </c>
      <c r="P321" s="11">
        <v>1271695.2000000002</v>
      </c>
      <c r="Q321" s="12">
        <v>8.640921706710849</v>
      </c>
      <c r="S321" s="11">
        <f t="shared" si="44"/>
        <v>973657.2</v>
      </c>
      <c r="T321" s="12">
        <f t="shared" si="45"/>
        <v>5.001750675699826</v>
      </c>
      <c r="U321" s="11">
        <f t="shared" si="46"/>
        <v>2317076.2</v>
      </c>
      <c r="V321" s="12">
        <f t="shared" si="47"/>
        <v>8.750900915127435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1953728.0999999999</v>
      </c>
      <c r="G322" s="15">
        <v>0.16455540000678703</v>
      </c>
      <c r="H322" s="14">
        <v>43650.700000000004</v>
      </c>
      <c r="I322" s="15">
        <v>8.57281670167947</v>
      </c>
      <c r="J322" s="14">
        <v>2543.5</v>
      </c>
      <c r="K322" s="15">
        <v>2.5</v>
      </c>
      <c r="L322" s="14">
        <v>196426.6</v>
      </c>
      <c r="M322" s="15">
        <v>6.085779767098754</v>
      </c>
      <c r="N322" s="14">
        <v>1536330.5</v>
      </c>
      <c r="O322" s="15">
        <v>9.049272750231804</v>
      </c>
      <c r="P322" s="14">
        <v>1195857.2999999998</v>
      </c>
      <c r="Q322" s="15">
        <v>8.356128213625492</v>
      </c>
      <c r="S322" s="14">
        <f t="shared" si="44"/>
        <v>2196348.9</v>
      </c>
      <c r="T322" s="15">
        <f t="shared" si="45"/>
        <v>0.8639218190698209</v>
      </c>
      <c r="U322" s="14">
        <f t="shared" si="46"/>
        <v>2732187.8</v>
      </c>
      <c r="V322" s="15">
        <f t="shared" si="47"/>
        <v>8.745888790294725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1928019.3000000003</v>
      </c>
      <c r="E323" s="12">
        <v>8.4579927436411</v>
      </c>
      <c r="F323" s="11">
        <v>29384</v>
      </c>
      <c r="G323" s="12">
        <v>9.400727130411104</v>
      </c>
      <c r="H323" s="11">
        <v>1111.9</v>
      </c>
      <c r="I323" s="12">
        <v>10</v>
      </c>
      <c r="J323" s="11">
        <v>35217.1</v>
      </c>
      <c r="K323" s="12">
        <v>8.638462565060722</v>
      </c>
      <c r="L323" s="11">
        <v>188803.9</v>
      </c>
      <c r="M323" s="12">
        <v>7.86131160426241</v>
      </c>
      <c r="N323" s="11">
        <v>705651.6</v>
      </c>
      <c r="O323" s="12">
        <v>8.510816333442731</v>
      </c>
      <c r="P323" s="11">
        <v>967850.8</v>
      </c>
      <c r="Q323" s="12">
        <v>8.498917632759097</v>
      </c>
      <c r="S323" s="11">
        <f t="shared" si="44"/>
        <v>254516.9</v>
      </c>
      <c r="T323" s="12">
        <f t="shared" si="45"/>
        <v>8.155913638740687</v>
      </c>
      <c r="U323" s="11">
        <f t="shared" si="46"/>
        <v>1673502.4</v>
      </c>
      <c r="V323" s="12">
        <f t="shared" si="47"/>
        <v>8.503934857219205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33326.6</v>
      </c>
      <c r="G324" s="12">
        <v>2.3851306463905715</v>
      </c>
      <c r="H324" s="11">
        <v>67960</v>
      </c>
      <c r="I324" s="12">
        <v>11.085463772807534</v>
      </c>
      <c r="J324" s="11">
        <v>111910.4</v>
      </c>
      <c r="K324" s="12">
        <v>8.34076457594647</v>
      </c>
      <c r="L324" s="11">
        <v>161500.09999999998</v>
      </c>
      <c r="M324" s="12">
        <v>7.832119447604058</v>
      </c>
      <c r="N324" s="11">
        <v>897285.8</v>
      </c>
      <c r="O324" s="12">
        <v>8.99617080533315</v>
      </c>
      <c r="P324" s="11">
        <v>1324213</v>
      </c>
      <c r="Q324" s="12">
        <v>8.276464916142645</v>
      </c>
      <c r="S324" s="11">
        <f t="shared" si="44"/>
        <v>374697.1</v>
      </c>
      <c r="T324" s="12">
        <f t="shared" si="45"/>
        <v>8.089635033204154</v>
      </c>
      <c r="U324" s="11">
        <f t="shared" si="46"/>
        <v>2221498.8</v>
      </c>
      <c r="V324" s="12">
        <f t="shared" si="47"/>
        <v>8.567161393019886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35051.7</v>
      </c>
      <c r="G325" s="12">
        <v>1.1089786230054464</v>
      </c>
      <c r="H325" s="11">
        <v>4998.5</v>
      </c>
      <c r="I325" s="12">
        <v>8</v>
      </c>
      <c r="J325" s="11">
        <v>5730.6</v>
      </c>
      <c r="K325" s="12">
        <v>20</v>
      </c>
      <c r="L325" s="11">
        <v>86010.1</v>
      </c>
      <c r="M325" s="12">
        <v>7.5288029429101915</v>
      </c>
      <c r="N325" s="11">
        <v>686384.7000000001</v>
      </c>
      <c r="O325" s="12">
        <v>8.380950449507397</v>
      </c>
      <c r="P325" s="11">
        <v>1346760.1</v>
      </c>
      <c r="Q325" s="12">
        <v>8.12259750344549</v>
      </c>
      <c r="S325" s="11">
        <f t="shared" si="44"/>
        <v>131790.9</v>
      </c>
      <c r="T325" s="12">
        <f t="shared" si="45"/>
        <v>6.381507979686003</v>
      </c>
      <c r="U325" s="11">
        <f t="shared" si="46"/>
        <v>2033144.8000000003</v>
      </c>
      <c r="V325" s="12">
        <f t="shared" si="47"/>
        <v>8.209816824655086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374301.38</v>
      </c>
      <c r="G326" s="12">
        <v>7.664075088902958</v>
      </c>
      <c r="H326" s="11"/>
      <c r="I326" s="12"/>
      <c r="J326" s="11"/>
      <c r="K326" s="12"/>
      <c r="L326" s="11">
        <v>108280.29</v>
      </c>
      <c r="M326" s="12">
        <v>7.4877536715130715</v>
      </c>
      <c r="N326" s="11">
        <v>1150893.72</v>
      </c>
      <c r="O326" s="12">
        <v>8.5894288063367</v>
      </c>
      <c r="P326" s="11">
        <v>1445267.6</v>
      </c>
      <c r="Q326" s="12">
        <v>7.743228502804598</v>
      </c>
      <c r="S326" s="11">
        <f t="shared" si="44"/>
        <v>482581.67</v>
      </c>
      <c r="T326" s="12">
        <f t="shared" si="45"/>
        <v>7.624512595349922</v>
      </c>
      <c r="U326" s="11">
        <f t="shared" si="46"/>
        <v>2596161.3200000003</v>
      </c>
      <c r="V326" s="12">
        <f t="shared" si="47"/>
        <v>8.118354119111519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234881.53</v>
      </c>
      <c r="G327" s="12">
        <v>7.720645352574124</v>
      </c>
      <c r="H327" s="11">
        <v>173392.8</v>
      </c>
      <c r="I327" s="12">
        <v>7.500000000000001</v>
      </c>
      <c r="J327" s="11">
        <v>528435.2</v>
      </c>
      <c r="K327" s="12">
        <v>7.5</v>
      </c>
      <c r="L327" s="11">
        <v>132408.83999999997</v>
      </c>
      <c r="M327" s="12">
        <v>7.94646560607283</v>
      </c>
      <c r="N327" s="11">
        <v>1050664.1099999999</v>
      </c>
      <c r="O327" s="12">
        <v>8.643359560268985</v>
      </c>
      <c r="P327" s="11">
        <v>913958.56</v>
      </c>
      <c r="Q327" s="12">
        <v>7.917681087422604</v>
      </c>
      <c r="S327" s="11">
        <f t="shared" si="44"/>
        <v>1069118.3699999999</v>
      </c>
      <c r="T327" s="12">
        <f t="shared" si="45"/>
        <v>7.603769156075767</v>
      </c>
      <c r="U327" s="11">
        <f t="shared" si="46"/>
        <v>1964622.67</v>
      </c>
      <c r="V327" s="12">
        <f t="shared" si="47"/>
        <v>8.305767990043606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</v>
      </c>
      <c r="F328" s="11">
        <v>426321.22</v>
      </c>
      <c r="G328" s="12">
        <v>7.52225257283698</v>
      </c>
      <c r="H328" s="11"/>
      <c r="I328" s="12"/>
      <c r="J328" s="11">
        <v>139800.8</v>
      </c>
      <c r="K328" s="12">
        <v>7.505886518532079</v>
      </c>
      <c r="L328" s="11">
        <v>42556.81</v>
      </c>
      <c r="M328" s="12">
        <v>8.764606275705349</v>
      </c>
      <c r="N328" s="11">
        <v>678287.34</v>
      </c>
      <c r="O328" s="12">
        <v>8.81023092366725</v>
      </c>
      <c r="P328" s="11">
        <v>1831071.34</v>
      </c>
      <c r="Q328" s="12">
        <v>8.305115836174899</v>
      </c>
      <c r="S328" s="11">
        <f t="shared" si="44"/>
        <v>608678.8300000001</v>
      </c>
      <c r="T328" s="12">
        <f t="shared" si="45"/>
        <v>7.605354892990116</v>
      </c>
      <c r="U328" s="11">
        <f>N328+P328</f>
        <v>2509358.68</v>
      </c>
      <c r="V328" s="12">
        <f t="shared" si="47"/>
        <v>8.441649992021066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</v>
      </c>
      <c r="F329" s="11">
        <v>469319.3</v>
      </c>
      <c r="G329" s="12">
        <v>6.656999890692754</v>
      </c>
      <c r="H329" s="11">
        <v>208841.19</v>
      </c>
      <c r="I329" s="12">
        <v>8.874017024610904</v>
      </c>
      <c r="J329" s="11">
        <v>816.02</v>
      </c>
      <c r="K329" s="12">
        <v>12.35397416729982</v>
      </c>
      <c r="L329" s="11">
        <v>115638.12999999999</v>
      </c>
      <c r="M329" s="12">
        <v>7.93763171369167</v>
      </c>
      <c r="N329" s="11">
        <v>532734.43</v>
      </c>
      <c r="O329" s="12">
        <v>9.269102944970152</v>
      </c>
      <c r="P329" s="11">
        <v>1186411.2499999998</v>
      </c>
      <c r="Q329" s="12">
        <v>7.995797438030027</v>
      </c>
      <c r="S329" s="11">
        <f t="shared" si="44"/>
        <v>794614.64</v>
      </c>
      <c r="T329" s="12">
        <f t="shared" si="45"/>
        <v>7.431895267245518</v>
      </c>
      <c r="U329" s="11">
        <f t="shared" si="46"/>
        <v>1719145.6799999997</v>
      </c>
      <c r="V329" s="12">
        <f t="shared" si="47"/>
        <v>8.39037347154896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</v>
      </c>
      <c r="F330" s="11">
        <v>496559.56</v>
      </c>
      <c r="G330" s="12">
        <v>7.08575269762201</v>
      </c>
      <c r="H330" s="11">
        <v>30262.13</v>
      </c>
      <c r="I330" s="12">
        <v>8</v>
      </c>
      <c r="J330" s="11">
        <v>403.5</v>
      </c>
      <c r="K330" s="12">
        <v>9</v>
      </c>
      <c r="L330" s="11">
        <v>70084.20999999999</v>
      </c>
      <c r="M330" s="12">
        <v>7.5011134319699115</v>
      </c>
      <c r="N330" s="11">
        <v>505873.45</v>
      </c>
      <c r="O330" s="12">
        <v>9.081871759429161</v>
      </c>
      <c r="P330" s="11">
        <v>817959.83</v>
      </c>
      <c r="Q330" s="12">
        <v>8.350607869093034</v>
      </c>
      <c r="S330" s="11">
        <f t="shared" si="44"/>
        <v>597309.3999999999</v>
      </c>
      <c r="T330" s="12">
        <f t="shared" si="45"/>
        <v>7.182100919222097</v>
      </c>
      <c r="U330" s="11">
        <f t="shared" si="46"/>
        <v>1323833.28</v>
      </c>
      <c r="V330" s="12">
        <f t="shared" si="47"/>
        <v>8.630044103740918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</v>
      </c>
      <c r="F331" s="11">
        <v>297894.99</v>
      </c>
      <c r="G331" s="12">
        <v>6.921300785555341</v>
      </c>
      <c r="H331" s="11"/>
      <c r="I331" s="12"/>
      <c r="J331" s="11"/>
      <c r="K331" s="12"/>
      <c r="L331" s="11">
        <v>327684.80000000005</v>
      </c>
      <c r="M331" s="12">
        <v>8.34396683947501</v>
      </c>
      <c r="N331" s="11">
        <v>1127563.81</v>
      </c>
      <c r="O331" s="12">
        <v>8.342107063102707</v>
      </c>
      <c r="P331" s="11">
        <v>873585.29</v>
      </c>
      <c r="Q331" s="12">
        <v>7.763840815130939</v>
      </c>
      <c r="S331" s="11">
        <f aca="true" t="shared" si="48" ref="S331:S342">F331+H331+J331+L331</f>
        <v>625579.79</v>
      </c>
      <c r="T331" s="12">
        <f aca="true" t="shared" si="49" ref="T331:T342">(F331*G331+H331*I331+J331*K331+L331*M331)/(F331+H331+J331+L331)</f>
        <v>7.666507150590657</v>
      </c>
      <c r="U331" s="11">
        <f aca="true" t="shared" si="50" ref="U331:U339">N331+P331</f>
        <v>2001149.1</v>
      </c>
      <c r="V331" s="12">
        <f aca="true" t="shared" si="51" ref="V331:V342">(N331*O331+P331*Q331)/(N331+P331)</f>
        <v>8.08966965704854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8.35770295190987</v>
      </c>
      <c r="F332" s="11">
        <v>275416.98</v>
      </c>
      <c r="G332" s="12">
        <v>7.353241839700661</v>
      </c>
      <c r="H332" s="11"/>
      <c r="I332" s="12"/>
      <c r="J332" s="11">
        <v>42140.200000000004</v>
      </c>
      <c r="K332" s="12">
        <v>9.244559826483975</v>
      </c>
      <c r="L332" s="11">
        <v>1018209.1899999998</v>
      </c>
      <c r="M332" s="12">
        <v>8.16636629335471</v>
      </c>
      <c r="N332" s="11">
        <v>749620.8700000001</v>
      </c>
      <c r="O332" s="12">
        <v>8.56030789444269</v>
      </c>
      <c r="P332" s="11">
        <v>745731.72</v>
      </c>
      <c r="Q332" s="12">
        <v>8.736146248948614</v>
      </c>
      <c r="S332" s="11">
        <f t="shared" si="48"/>
        <v>1335766.3699999999</v>
      </c>
      <c r="T332" s="12">
        <f t="shared" si="49"/>
        <v>8.032725415523077</v>
      </c>
      <c r="U332" s="11">
        <f t="shared" si="50"/>
        <v>1495352.59</v>
      </c>
      <c r="V332" s="12">
        <f t="shared" si="51"/>
        <v>8.647998409324986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>
        <v>2568641.9899999998</v>
      </c>
      <c r="E333" s="12">
        <v>8.302080817381633</v>
      </c>
      <c r="F333" s="11">
        <v>283448.29</v>
      </c>
      <c r="G333" s="12">
        <v>7.4221968472626845</v>
      </c>
      <c r="H333" s="11"/>
      <c r="I333" s="12"/>
      <c r="J333" s="11"/>
      <c r="K333" s="12"/>
      <c r="L333" s="11">
        <v>256988.98</v>
      </c>
      <c r="M333" s="12">
        <v>8.733014024570238</v>
      </c>
      <c r="N333" s="11">
        <v>878481.9799999999</v>
      </c>
      <c r="O333" s="12">
        <v>8.632450325275881</v>
      </c>
      <c r="P333" s="11">
        <v>1149722.74</v>
      </c>
      <c r="Q333" s="12">
        <v>8.170251522554036</v>
      </c>
      <c r="S333" s="11">
        <f t="shared" si="48"/>
        <v>540437.27</v>
      </c>
      <c r="T333" s="12">
        <f t="shared" si="49"/>
        <v>8.045517236255744</v>
      </c>
      <c r="U333" s="11">
        <f t="shared" si="50"/>
        <v>2028204.7199999997</v>
      </c>
      <c r="V333" s="12">
        <f t="shared" si="51"/>
        <v>8.370444982003592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>
        <v>3128064.56</v>
      </c>
      <c r="E334" s="15">
        <v>8.157276924936612</v>
      </c>
      <c r="F334" s="14">
        <v>313209.76</v>
      </c>
      <c r="G334" s="15">
        <v>6.479762247511062</v>
      </c>
      <c r="H334" s="14">
        <v>17136</v>
      </c>
      <c r="I334" s="15">
        <v>16</v>
      </c>
      <c r="J334" s="14">
        <v>257</v>
      </c>
      <c r="K334" s="15">
        <v>9.75</v>
      </c>
      <c r="L334" s="14">
        <v>771848.0399999999</v>
      </c>
      <c r="M334" s="15">
        <v>7.809959428024203</v>
      </c>
      <c r="N334" s="14">
        <v>1019450.68</v>
      </c>
      <c r="O334" s="15">
        <v>8.252108527310023</v>
      </c>
      <c r="P334" s="14">
        <v>1006163.0800000001</v>
      </c>
      <c r="Q334" s="15">
        <v>8.71584634172822</v>
      </c>
      <c r="S334" s="14">
        <f t="shared" si="48"/>
        <v>1102450.7999999998</v>
      </c>
      <c r="T334" s="15">
        <f t="shared" si="49"/>
        <v>7.559800768796215</v>
      </c>
      <c r="U334" s="14">
        <f t="shared" si="50"/>
        <v>2025613.7600000002</v>
      </c>
      <c r="V334" s="15">
        <f t="shared" si="51"/>
        <v>8.4824564232818</v>
      </c>
    </row>
    <row r="335" spans="1:22" s="1" customFormat="1" ht="12.75">
      <c r="A335" s="10" t="s">
        <v>223</v>
      </c>
      <c r="B335" s="10" t="s">
        <v>224</v>
      </c>
      <c r="C335" s="10" t="s">
        <v>225</v>
      </c>
      <c r="D335" s="11">
        <v>1188568.67</v>
      </c>
      <c r="E335" s="12">
        <v>8.451939917194675</v>
      </c>
      <c r="F335" s="11">
        <v>338740.68</v>
      </c>
      <c r="G335" s="12">
        <v>6.7521124908883055</v>
      </c>
      <c r="H335" s="11">
        <v>51690</v>
      </c>
      <c r="I335" s="12">
        <v>12</v>
      </c>
      <c r="J335" s="11"/>
      <c r="K335" s="12"/>
      <c r="L335" s="11">
        <v>16021.500000000004</v>
      </c>
      <c r="M335" s="12">
        <v>5.0877108260774575</v>
      </c>
      <c r="N335" s="11">
        <v>425218.54</v>
      </c>
      <c r="O335" s="12">
        <v>8.773701350604325</v>
      </c>
      <c r="P335" s="11">
        <v>356897.95</v>
      </c>
      <c r="Q335" s="12">
        <v>9.319085671408311</v>
      </c>
      <c r="S335" s="11">
        <f t="shared" si="48"/>
        <v>406452.18</v>
      </c>
      <c r="T335" s="12">
        <f t="shared" si="49"/>
        <v>7.3538981525452725</v>
      </c>
      <c r="U335" s="11">
        <f t="shared" si="50"/>
        <v>782116.49</v>
      </c>
      <c r="V335" s="12">
        <f t="shared" si="51"/>
        <v>9.022572904325287</v>
      </c>
    </row>
    <row r="336" spans="1:22" s="1" customFormat="1" ht="12.75">
      <c r="A336" s="10" t="s">
        <v>51</v>
      </c>
      <c r="B336" s="10" t="s">
        <v>2</v>
      </c>
      <c r="C336" s="10" t="s">
        <v>52</v>
      </c>
      <c r="D336" s="11">
        <v>2061121.5099999998</v>
      </c>
      <c r="E336" s="12">
        <v>8.970107103680654</v>
      </c>
      <c r="F336" s="11">
        <v>470242.29000000004</v>
      </c>
      <c r="G336" s="12">
        <v>7.395933203923452</v>
      </c>
      <c r="H336" s="11">
        <v>43708.5</v>
      </c>
      <c r="I336" s="12">
        <v>16</v>
      </c>
      <c r="J336" s="11"/>
      <c r="K336" s="12"/>
      <c r="L336" s="11">
        <v>70682.26999999999</v>
      </c>
      <c r="M336" s="12">
        <v>7.96569539433298</v>
      </c>
      <c r="N336" s="11">
        <v>784990.3800000001</v>
      </c>
      <c r="O336" s="12">
        <v>8.993488049879033</v>
      </c>
      <c r="P336" s="11">
        <v>691498.0700000001</v>
      </c>
      <c r="Q336" s="12">
        <v>9.67237565464211</v>
      </c>
      <c r="S336" s="11">
        <f t="shared" si="48"/>
        <v>584633.06</v>
      </c>
      <c r="T336" s="12">
        <f t="shared" si="49"/>
        <v>8.10807722556778</v>
      </c>
      <c r="U336" s="11">
        <f t="shared" si="50"/>
        <v>1476488.4500000002</v>
      </c>
      <c r="V336" s="12">
        <f t="shared" si="51"/>
        <v>9.31143802669097</v>
      </c>
    </row>
    <row r="337" spans="1:22" s="1" customFormat="1" ht="12.75">
      <c r="A337" s="10" t="s">
        <v>53</v>
      </c>
      <c r="B337" s="10" t="s">
        <v>3</v>
      </c>
      <c r="C337" s="10" t="s">
        <v>54</v>
      </c>
      <c r="D337" s="11">
        <v>2583113.25</v>
      </c>
      <c r="E337" s="12">
        <v>8.363374660905786</v>
      </c>
      <c r="F337" s="11">
        <v>441157.41000000003</v>
      </c>
      <c r="G337" s="12">
        <v>6.925800574448021</v>
      </c>
      <c r="H337" s="11">
        <v>25089.5</v>
      </c>
      <c r="I337" s="12">
        <v>0</v>
      </c>
      <c r="J337" s="11">
        <v>142057.5</v>
      </c>
      <c r="K337" s="12">
        <v>9.423076923076923</v>
      </c>
      <c r="L337" s="11">
        <v>229926.6</v>
      </c>
      <c r="M337" s="12">
        <v>7.161719705332046</v>
      </c>
      <c r="N337" s="11">
        <v>1057113.12</v>
      </c>
      <c r="O337" s="12">
        <v>8.744878386997975</v>
      </c>
      <c r="P337" s="11">
        <v>687769.1200000001</v>
      </c>
      <c r="Q337" s="12">
        <v>9.187038478843</v>
      </c>
      <c r="S337" s="11">
        <f t="shared" si="48"/>
        <v>838231.01</v>
      </c>
      <c r="T337" s="12">
        <f t="shared" si="49"/>
        <v>7.206434483496383</v>
      </c>
      <c r="U337" s="11">
        <f t="shared" si="50"/>
        <v>1744882.2400000002</v>
      </c>
      <c r="V337" s="12">
        <f t="shared" si="51"/>
        <v>8.91916181443854</v>
      </c>
    </row>
    <row r="338" spans="1:22" s="1" customFormat="1" ht="12.75">
      <c r="A338" s="10" t="s">
        <v>55</v>
      </c>
      <c r="B338" s="10" t="s">
        <v>4</v>
      </c>
      <c r="C338" s="10" t="s">
        <v>56</v>
      </c>
      <c r="D338" s="11">
        <v>3429597.09</v>
      </c>
      <c r="E338" s="12">
        <v>8.38129986175723</v>
      </c>
      <c r="F338" s="11">
        <v>374260.10000000003</v>
      </c>
      <c r="G338" s="12">
        <v>7.111694622002184</v>
      </c>
      <c r="H338" s="11">
        <v>32049.8</v>
      </c>
      <c r="I338" s="12">
        <v>15.09612540483872</v>
      </c>
      <c r="J338" s="11">
        <v>86994.9</v>
      </c>
      <c r="K338" s="12">
        <v>6.45221271591783</v>
      </c>
      <c r="L338" s="11">
        <v>38030.66</v>
      </c>
      <c r="M338" s="12">
        <v>7.986816032117244</v>
      </c>
      <c r="N338" s="11">
        <v>1264843.3099999998</v>
      </c>
      <c r="O338" s="12">
        <v>8.820982183239764</v>
      </c>
      <c r="P338" s="11">
        <v>1633418.3199999996</v>
      </c>
      <c r="Q338" s="12">
        <v>8.311904135371769</v>
      </c>
      <c r="S338" s="11">
        <f t="shared" si="48"/>
        <v>531335.4600000001</v>
      </c>
      <c r="T338" s="12">
        <f t="shared" si="49"/>
        <v>7.54797134262411</v>
      </c>
      <c r="U338" s="11">
        <f t="shared" si="50"/>
        <v>2898261.6299999994</v>
      </c>
      <c r="V338" s="12">
        <f t="shared" si="51"/>
        <v>8.534073161262539</v>
      </c>
    </row>
    <row r="339" spans="1:22" s="1" customFormat="1" ht="12.75">
      <c r="A339" s="10" t="s">
        <v>57</v>
      </c>
      <c r="B339" s="10" t="s">
        <v>5</v>
      </c>
      <c r="C339" s="10" t="s">
        <v>58</v>
      </c>
      <c r="D339" s="11">
        <v>3101057.13</v>
      </c>
      <c r="E339" s="12">
        <v>8.750664734609387</v>
      </c>
      <c r="F339" s="11">
        <v>420683.2</v>
      </c>
      <c r="G339" s="12">
        <v>7.046512071316375</v>
      </c>
      <c r="H339" s="11">
        <v>188318.5</v>
      </c>
      <c r="I339" s="12">
        <v>12.094418604651166</v>
      </c>
      <c r="J339" s="11">
        <v>64816.6</v>
      </c>
      <c r="K339" s="12">
        <v>8.08445945945946</v>
      </c>
      <c r="L339" s="11">
        <v>75542.1</v>
      </c>
      <c r="M339" s="12">
        <v>9.506958239180538</v>
      </c>
      <c r="N339" s="11">
        <v>832532.14</v>
      </c>
      <c r="O339" s="12">
        <v>9.041332633716689</v>
      </c>
      <c r="P339" s="11">
        <v>1519164.59</v>
      </c>
      <c r="Q339" s="12">
        <v>8.639601374265839</v>
      </c>
      <c r="S339" s="11">
        <f t="shared" si="48"/>
        <v>749360.3999999999</v>
      </c>
      <c r="T339" s="12">
        <f t="shared" si="49"/>
        <v>8.652892229159695</v>
      </c>
      <c r="U339" s="11">
        <f t="shared" si="50"/>
        <v>2351696.73</v>
      </c>
      <c r="V339" s="12">
        <f t="shared" si="51"/>
        <v>8.781819620721244</v>
      </c>
    </row>
    <row r="340" spans="1:22" s="1" customFormat="1" ht="12.75">
      <c r="A340" s="10" t="s">
        <v>59</v>
      </c>
      <c r="B340" s="10" t="s">
        <v>6</v>
      </c>
      <c r="C340" s="10" t="s">
        <v>60</v>
      </c>
      <c r="D340" s="11">
        <v>3860323.47</v>
      </c>
      <c r="E340" s="12">
        <v>8.565885720685479</v>
      </c>
      <c r="F340" s="11">
        <v>301084.19999999995</v>
      </c>
      <c r="G340" s="12">
        <v>8.556674999883754</v>
      </c>
      <c r="H340" s="11"/>
      <c r="I340" s="12"/>
      <c r="J340" s="11">
        <v>201057.5</v>
      </c>
      <c r="K340" s="12">
        <v>7.212580853735871</v>
      </c>
      <c r="L340" s="11">
        <v>25590.499999999996</v>
      </c>
      <c r="M340" s="12">
        <v>10.607244563412202</v>
      </c>
      <c r="N340" s="11">
        <v>1147699.78</v>
      </c>
      <c r="O340" s="12">
        <v>9.422684414821424</v>
      </c>
      <c r="P340" s="11">
        <v>2184891.4899999998</v>
      </c>
      <c r="Q340" s="12">
        <v>8.217712013240533</v>
      </c>
      <c r="S340" s="11">
        <f t="shared" si="48"/>
        <v>527732.2</v>
      </c>
      <c r="T340" s="12">
        <f t="shared" si="49"/>
        <v>8.14403179112436</v>
      </c>
      <c r="U340" s="11">
        <f>N340+P340</f>
        <v>3332591.2699999996</v>
      </c>
      <c r="V340" s="12">
        <f t="shared" si="51"/>
        <v>8.63268836292066</v>
      </c>
    </row>
    <row r="341" spans="1:22" s="1" customFormat="1" ht="12.75">
      <c r="A341" s="10" t="s">
        <v>61</v>
      </c>
      <c r="B341" s="10" t="s">
        <v>7</v>
      </c>
      <c r="C341" s="10" t="s">
        <v>62</v>
      </c>
      <c r="D341" s="11">
        <v>3123083.1299999994</v>
      </c>
      <c r="E341" s="12">
        <v>8.755353935071206</v>
      </c>
      <c r="F341" s="11">
        <v>428050.19999999995</v>
      </c>
      <c r="G341" s="12">
        <v>8.438686041964239</v>
      </c>
      <c r="H341" s="11"/>
      <c r="I341" s="12"/>
      <c r="J341" s="11">
        <v>9246</v>
      </c>
      <c r="K341" s="12">
        <v>9.43983214362968</v>
      </c>
      <c r="L341" s="11">
        <v>168196.21999999997</v>
      </c>
      <c r="M341" s="12">
        <v>9.002004373225512</v>
      </c>
      <c r="N341" s="11">
        <v>1116134.87</v>
      </c>
      <c r="O341" s="12">
        <v>9.065724322903735</v>
      </c>
      <c r="P341" s="11">
        <v>1401455.8399999999</v>
      </c>
      <c r="Q341" s="12">
        <v>8.570774580524779</v>
      </c>
      <c r="S341" s="11">
        <f t="shared" si="48"/>
        <v>605492.4199999999</v>
      </c>
      <c r="T341" s="12">
        <f t="shared" si="49"/>
        <v>8.610454684139565</v>
      </c>
      <c r="U341" s="11">
        <f aca="true" t="shared" si="52" ref="U341:U351">N341+P341</f>
        <v>2517590.71</v>
      </c>
      <c r="V341" s="12">
        <f t="shared" si="51"/>
        <v>8.790202887188125</v>
      </c>
    </row>
    <row r="342" spans="1:22" s="1" customFormat="1" ht="12.75">
      <c r="A342" s="10" t="s">
        <v>63</v>
      </c>
      <c r="B342" s="10" t="s">
        <v>8</v>
      </c>
      <c r="C342" s="10" t="s">
        <v>64</v>
      </c>
      <c r="D342" s="11">
        <v>5080949.180000001</v>
      </c>
      <c r="E342" s="12">
        <v>8.913735302819925</v>
      </c>
      <c r="F342" s="11">
        <v>379185.5</v>
      </c>
      <c r="G342" s="12">
        <v>9.200462847339889</v>
      </c>
      <c r="H342" s="11">
        <v>882.5</v>
      </c>
      <c r="I342" s="12">
        <v>13</v>
      </c>
      <c r="J342" s="11">
        <v>394850</v>
      </c>
      <c r="K342" s="12">
        <v>12.92776111434722</v>
      </c>
      <c r="L342" s="11">
        <v>192132.42000000004</v>
      </c>
      <c r="M342" s="12">
        <v>8.225144023064924</v>
      </c>
      <c r="N342" s="11">
        <v>2004834.2200000002</v>
      </c>
      <c r="O342" s="12">
        <v>8.793905164088839</v>
      </c>
      <c r="P342" s="11">
        <v>2109064.54</v>
      </c>
      <c r="Q342" s="12">
        <v>8.285624189670365</v>
      </c>
      <c r="S342" s="11">
        <f t="shared" si="48"/>
        <v>967050.42</v>
      </c>
      <c r="T342" s="12">
        <f t="shared" si="49"/>
        <v>10.53202366325429</v>
      </c>
      <c r="U342" s="11">
        <f t="shared" si="52"/>
        <v>4113898.7600000002</v>
      </c>
      <c r="V342" s="12">
        <f t="shared" si="51"/>
        <v>8.533325737602746</v>
      </c>
    </row>
    <row r="343" spans="1:22" s="1" customFormat="1" ht="12.75">
      <c r="A343" s="10" t="s">
        <v>65</v>
      </c>
      <c r="B343" s="10" t="s">
        <v>9</v>
      </c>
      <c r="C343" s="10" t="s">
        <v>66</v>
      </c>
      <c r="D343" s="11">
        <v>3836589.17</v>
      </c>
      <c r="E343" s="12">
        <v>9.155302752600958</v>
      </c>
      <c r="F343" s="11">
        <v>433712.1</v>
      </c>
      <c r="G343" s="12">
        <v>9.440215619993078</v>
      </c>
      <c r="H343" s="11">
        <v>110887.5</v>
      </c>
      <c r="I343" s="12">
        <v>3.28</v>
      </c>
      <c r="J343" s="11">
        <v>334259.3</v>
      </c>
      <c r="K343" s="12">
        <v>8.253583011751655</v>
      </c>
      <c r="L343" s="11">
        <v>80108.9</v>
      </c>
      <c r="M343" s="12">
        <v>8.527429798686537</v>
      </c>
      <c r="N343" s="11">
        <v>1567425.56</v>
      </c>
      <c r="O343" s="12">
        <v>9.54521378074249</v>
      </c>
      <c r="P343" s="11">
        <v>1310195.81</v>
      </c>
      <c r="Q343" s="12">
        <v>9.360216692419439</v>
      </c>
      <c r="S343" s="11">
        <f aca="true" t="shared" si="53" ref="S343:S354">F343+H343+J343+L343</f>
        <v>958967.7999999999</v>
      </c>
      <c r="T343" s="12">
        <f aca="true" t="shared" si="54" ref="T343:T354">(F343*G343+H343*I343+J343*K343+L343*M343)/(F343+H343+J343+L343)</f>
        <v>8.23803118519725</v>
      </c>
      <c r="U343" s="11">
        <f t="shared" si="52"/>
        <v>2877621.37</v>
      </c>
      <c r="V343" s="12">
        <f aca="true" t="shared" si="55" ref="V343:V354">(N343*O343+P343*Q343)/(N343+P343)</f>
        <v>9.46098365494833</v>
      </c>
    </row>
    <row r="344" spans="1:22" s="1" customFormat="1" ht="12.75">
      <c r="A344" s="10" t="s">
        <v>67</v>
      </c>
      <c r="B344" s="10" t="s">
        <v>10</v>
      </c>
      <c r="C344" s="10" t="s">
        <v>68</v>
      </c>
      <c r="D344" s="11">
        <v>6728696.500000001</v>
      </c>
      <c r="E344" s="12">
        <v>8.563400823517602</v>
      </c>
      <c r="F344" s="11">
        <v>724999.4</v>
      </c>
      <c r="G344" s="12">
        <v>9.377189714915628</v>
      </c>
      <c r="H344" s="11"/>
      <c r="I344" s="12"/>
      <c r="J344" s="11">
        <v>487371.8</v>
      </c>
      <c r="K344" s="12">
        <v>8.136505928328223</v>
      </c>
      <c r="L344" s="11">
        <v>98190.72</v>
      </c>
      <c r="M344" s="12">
        <v>10.696619379102218</v>
      </c>
      <c r="N344" s="11">
        <v>2168212.45</v>
      </c>
      <c r="O344" s="12">
        <v>9.232941774870815</v>
      </c>
      <c r="P344" s="11">
        <v>3249922.1300000004</v>
      </c>
      <c r="Q344" s="12">
        <v>7.934736770908414</v>
      </c>
      <c r="S344" s="11">
        <f t="shared" si="53"/>
        <v>1310561.92</v>
      </c>
      <c r="T344" s="12">
        <f t="shared" si="54"/>
        <v>9.014659311480681</v>
      </c>
      <c r="U344" s="11">
        <f t="shared" si="52"/>
        <v>5418134.58</v>
      </c>
      <c r="V344" s="12">
        <f t="shared" si="55"/>
        <v>8.454248460897404</v>
      </c>
    </row>
    <row r="345" spans="1:22" s="1" customFormat="1" ht="12.75">
      <c r="A345" s="10" t="s">
        <v>69</v>
      </c>
      <c r="B345" s="10" t="s">
        <v>11</v>
      </c>
      <c r="C345" s="10" t="s">
        <v>106</v>
      </c>
      <c r="D345" s="11">
        <v>6006013.739999999</v>
      </c>
      <c r="E345" s="12">
        <v>7.103960269161822</v>
      </c>
      <c r="F345" s="11">
        <v>952009.9</v>
      </c>
      <c r="G345" s="12">
        <v>9.501320196355099</v>
      </c>
      <c r="H345" s="11">
        <v>1506113.6</v>
      </c>
      <c r="I345" s="12">
        <v>0.29005672082105893</v>
      </c>
      <c r="J345" s="11">
        <v>6360.8</v>
      </c>
      <c r="K345" s="12">
        <v>12.120928185133948</v>
      </c>
      <c r="L345" s="11">
        <v>203241.90000000002</v>
      </c>
      <c r="M345" s="12">
        <v>8.613448410490154</v>
      </c>
      <c r="N345" s="11">
        <v>1585873.37</v>
      </c>
      <c r="O345" s="12">
        <v>10.024344015562844</v>
      </c>
      <c r="P345" s="11">
        <v>1752414.1700000002</v>
      </c>
      <c r="Q345" s="12">
        <v>8.82167089330258</v>
      </c>
      <c r="S345" s="11">
        <f t="shared" si="53"/>
        <v>2667726.1999999997</v>
      </c>
      <c r="T345" s="12">
        <f t="shared" si="54"/>
        <v>4.239536157233826</v>
      </c>
      <c r="U345" s="11">
        <f t="shared" si="52"/>
        <v>3338287.54</v>
      </c>
      <c r="V345" s="12">
        <f t="shared" si="55"/>
        <v>9.39300792001278</v>
      </c>
    </row>
    <row r="346" spans="1:22" s="1" customFormat="1" ht="13.5" thickBot="1">
      <c r="A346" s="13" t="s">
        <v>71</v>
      </c>
      <c r="B346" s="13" t="s">
        <v>0</v>
      </c>
      <c r="C346" s="13" t="s">
        <v>72</v>
      </c>
      <c r="D346" s="14">
        <v>5309997.600000001</v>
      </c>
      <c r="E346" s="15">
        <v>8.992139010740797</v>
      </c>
      <c r="F346" s="14">
        <v>915455.9</v>
      </c>
      <c r="G346" s="15">
        <v>8.73882721057344</v>
      </c>
      <c r="H346" s="14">
        <v>189306.3</v>
      </c>
      <c r="I346" s="15">
        <v>5.960167379532535</v>
      </c>
      <c r="J346" s="14">
        <v>30749.3</v>
      </c>
      <c r="K346" s="15">
        <v>18.139116760381533</v>
      </c>
      <c r="L346" s="14">
        <v>432919.74</v>
      </c>
      <c r="M346" s="15">
        <v>8.419159622058354</v>
      </c>
      <c r="N346" s="14">
        <v>1789721.8100000003</v>
      </c>
      <c r="O346" s="15">
        <v>9.42740651961994</v>
      </c>
      <c r="P346" s="14">
        <v>1951844.5500000003</v>
      </c>
      <c r="Q346" s="15">
        <v>8.988885823617458</v>
      </c>
      <c r="S346" s="14">
        <f t="shared" si="53"/>
        <v>1568431.24</v>
      </c>
      <c r="T346" s="15">
        <f t="shared" si="54"/>
        <v>8.49950789082727</v>
      </c>
      <c r="U346" s="14">
        <f t="shared" si="52"/>
        <v>3741566.3600000003</v>
      </c>
      <c r="V346" s="15">
        <f t="shared" si="55"/>
        <v>9.198645581499187</v>
      </c>
    </row>
    <row r="347" spans="1:22" s="1" customFormat="1" ht="12.75">
      <c r="A347" s="10" t="s">
        <v>226</v>
      </c>
      <c r="B347" s="10" t="s">
        <v>227</v>
      </c>
      <c r="C347" s="10" t="s">
        <v>228</v>
      </c>
      <c r="D347" s="11">
        <v>3846542.62</v>
      </c>
      <c r="E347" s="12">
        <v>9.154621267396752</v>
      </c>
      <c r="F347" s="11">
        <v>1131598.7</v>
      </c>
      <c r="G347" s="12">
        <v>8.395973995905084</v>
      </c>
      <c r="H347" s="11">
        <v>5448.5</v>
      </c>
      <c r="I347" s="12">
        <v>10.62</v>
      </c>
      <c r="J347" s="11">
        <v>9843.1</v>
      </c>
      <c r="K347" s="12">
        <v>11.880258455161483</v>
      </c>
      <c r="L347" s="11">
        <v>85306.94</v>
      </c>
      <c r="M347" s="12">
        <v>9.413441075251322</v>
      </c>
      <c r="N347" s="11">
        <v>1050575.68</v>
      </c>
      <c r="O347" s="12">
        <v>9.874664139379275</v>
      </c>
      <c r="P347" s="11">
        <v>1563769.6999999997</v>
      </c>
      <c r="Q347" s="12">
        <v>9.183482790336713</v>
      </c>
      <c r="S347" s="11">
        <f t="shared" si="53"/>
        <v>1232197.24</v>
      </c>
      <c r="T347" s="12">
        <f t="shared" si="54"/>
        <v>8.504082312341488</v>
      </c>
      <c r="U347" s="11">
        <f t="shared" si="52"/>
        <v>2614345.38</v>
      </c>
      <c r="V347" s="12">
        <f t="shared" si="55"/>
        <v>9.461234276933984</v>
      </c>
    </row>
    <row r="348" spans="1:22" s="1" customFormat="1" ht="12.75">
      <c r="A348" s="10" t="s">
        <v>51</v>
      </c>
      <c r="B348" s="10" t="s">
        <v>2</v>
      </c>
      <c r="C348" s="10" t="s">
        <v>52</v>
      </c>
      <c r="D348" s="11">
        <v>3587840.8299999996</v>
      </c>
      <c r="E348" s="12">
        <v>9.092893612730306</v>
      </c>
      <c r="F348" s="11">
        <v>800231</v>
      </c>
      <c r="G348" s="12">
        <v>7.378251107492715</v>
      </c>
      <c r="H348" s="11">
        <v>132392.3</v>
      </c>
      <c r="I348" s="12">
        <v>13.749918650858096</v>
      </c>
      <c r="J348" s="11">
        <v>3577.2</v>
      </c>
      <c r="K348" s="12">
        <v>20</v>
      </c>
      <c r="L348" s="11">
        <v>90760</v>
      </c>
      <c r="M348" s="12">
        <v>8.344378074041428</v>
      </c>
      <c r="N348" s="11">
        <v>1266976.28</v>
      </c>
      <c r="O348" s="12">
        <v>9.617128802916493</v>
      </c>
      <c r="P348" s="11">
        <v>1293904.0499999998</v>
      </c>
      <c r="Q348" s="12">
        <v>9.185853093666413</v>
      </c>
      <c r="S348" s="11">
        <f t="shared" si="53"/>
        <v>1026960.5</v>
      </c>
      <c r="T348" s="12">
        <f t="shared" si="54"/>
        <v>8.32901398934039</v>
      </c>
      <c r="U348" s="11">
        <f t="shared" si="52"/>
        <v>2560880.33</v>
      </c>
      <c r="V348" s="12">
        <f t="shared" si="55"/>
        <v>9.39922350670716</v>
      </c>
    </row>
    <row r="349" spans="1:22" s="1" customFormat="1" ht="12.75">
      <c r="A349" s="10" t="s">
        <v>53</v>
      </c>
      <c r="B349" s="10" t="s">
        <v>3</v>
      </c>
      <c r="C349" s="10" t="s">
        <v>54</v>
      </c>
      <c r="D349" s="11"/>
      <c r="E349" s="12"/>
      <c r="F349" s="11"/>
      <c r="G349" s="12"/>
      <c r="H349" s="11"/>
      <c r="I349" s="12"/>
      <c r="J349" s="11"/>
      <c r="K349" s="12"/>
      <c r="L349" s="11"/>
      <c r="M349" s="12"/>
      <c r="N349" s="11"/>
      <c r="O349" s="12"/>
      <c r="P349" s="11"/>
      <c r="Q349" s="12"/>
      <c r="S349" s="11">
        <f t="shared" si="53"/>
        <v>0</v>
      </c>
      <c r="T349" s="12" t="e">
        <f t="shared" si="54"/>
        <v>#DIV/0!</v>
      </c>
      <c r="U349" s="11">
        <f t="shared" si="52"/>
        <v>0</v>
      </c>
      <c r="V349" s="12" t="e">
        <f t="shared" si="55"/>
        <v>#DIV/0!</v>
      </c>
    </row>
    <row r="350" spans="1:22" s="1" customFormat="1" ht="12.75">
      <c r="A350" s="10" t="s">
        <v>55</v>
      </c>
      <c r="B350" s="10" t="s">
        <v>4</v>
      </c>
      <c r="C350" s="10" t="s">
        <v>56</v>
      </c>
      <c r="D350" s="11"/>
      <c r="E350" s="12"/>
      <c r="F350" s="11"/>
      <c r="G350" s="12"/>
      <c r="H350" s="11"/>
      <c r="I350" s="12"/>
      <c r="J350" s="11"/>
      <c r="K350" s="12"/>
      <c r="L350" s="11"/>
      <c r="M350" s="12"/>
      <c r="N350" s="11"/>
      <c r="O350" s="12"/>
      <c r="P350" s="11"/>
      <c r="Q350" s="12"/>
      <c r="S350" s="11">
        <f t="shared" si="53"/>
        <v>0</v>
      </c>
      <c r="T350" s="12" t="e">
        <f t="shared" si="54"/>
        <v>#DIV/0!</v>
      </c>
      <c r="U350" s="11">
        <f t="shared" si="52"/>
        <v>0</v>
      </c>
      <c r="V350" s="12" t="e">
        <f t="shared" si="55"/>
        <v>#DIV/0!</v>
      </c>
    </row>
    <row r="351" spans="1:22" s="1" customFormat="1" ht="12.75">
      <c r="A351" s="10" t="s">
        <v>57</v>
      </c>
      <c r="B351" s="10" t="s">
        <v>5</v>
      </c>
      <c r="C351" s="10" t="s">
        <v>58</v>
      </c>
      <c r="D351" s="11"/>
      <c r="E351" s="12"/>
      <c r="F351" s="11"/>
      <c r="G351" s="12"/>
      <c r="H351" s="11"/>
      <c r="I351" s="12"/>
      <c r="J351" s="11"/>
      <c r="K351" s="12"/>
      <c r="L351" s="11"/>
      <c r="M351" s="12"/>
      <c r="N351" s="11"/>
      <c r="O351" s="12"/>
      <c r="P351" s="11"/>
      <c r="Q351" s="12"/>
      <c r="S351" s="11">
        <f t="shared" si="53"/>
        <v>0</v>
      </c>
      <c r="T351" s="12" t="e">
        <f t="shared" si="54"/>
        <v>#DIV/0!</v>
      </c>
      <c r="U351" s="11">
        <f t="shared" si="52"/>
        <v>0</v>
      </c>
      <c r="V351" s="12" t="e">
        <f t="shared" si="55"/>
        <v>#DIV/0!</v>
      </c>
    </row>
    <row r="352" spans="1:22" s="1" customFormat="1" ht="12.75">
      <c r="A352" s="10" t="s">
        <v>59</v>
      </c>
      <c r="B352" s="10" t="s">
        <v>6</v>
      </c>
      <c r="C352" s="10" t="s">
        <v>60</v>
      </c>
      <c r="D352" s="11"/>
      <c r="E352" s="12"/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S352" s="11">
        <f t="shared" si="53"/>
        <v>0</v>
      </c>
      <c r="T352" s="12" t="e">
        <f t="shared" si="54"/>
        <v>#DIV/0!</v>
      </c>
      <c r="U352" s="11">
        <f>N352+P352</f>
        <v>0</v>
      </c>
      <c r="V352" s="12" t="e">
        <f t="shared" si="55"/>
        <v>#DIV/0!</v>
      </c>
    </row>
    <row r="353" spans="1:22" s="1" customFormat="1" ht="12.75">
      <c r="A353" s="10" t="s">
        <v>61</v>
      </c>
      <c r="B353" s="10" t="s">
        <v>7</v>
      </c>
      <c r="C353" s="10" t="s">
        <v>62</v>
      </c>
      <c r="D353" s="11"/>
      <c r="E353" s="12"/>
      <c r="F353" s="11"/>
      <c r="G353" s="12"/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S353" s="11">
        <f t="shared" si="53"/>
        <v>0</v>
      </c>
      <c r="T353" s="12" t="e">
        <f t="shared" si="54"/>
        <v>#DIV/0!</v>
      </c>
      <c r="U353" s="11">
        <f aca="true" t="shared" si="56" ref="U353:U358">N353+P353</f>
        <v>0</v>
      </c>
      <c r="V353" s="12" t="e">
        <f t="shared" si="55"/>
        <v>#DIV/0!</v>
      </c>
    </row>
    <row r="354" spans="1:22" s="1" customFormat="1" ht="12.75">
      <c r="A354" s="10" t="s">
        <v>63</v>
      </c>
      <c r="B354" s="10" t="s">
        <v>8</v>
      </c>
      <c r="C354" s="10" t="s">
        <v>64</v>
      </c>
      <c r="D354" s="11"/>
      <c r="E354" s="12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S354" s="11">
        <f t="shared" si="53"/>
        <v>0</v>
      </c>
      <c r="T354" s="12" t="e">
        <f t="shared" si="54"/>
        <v>#DIV/0!</v>
      </c>
      <c r="U354" s="11">
        <f t="shared" si="56"/>
        <v>0</v>
      </c>
      <c r="V354" s="12" t="e">
        <f t="shared" si="55"/>
        <v>#DIV/0!</v>
      </c>
    </row>
    <row r="355" spans="1:22" s="1" customFormat="1" ht="12.75">
      <c r="A355" s="10" t="s">
        <v>65</v>
      </c>
      <c r="B355" s="10" t="s">
        <v>9</v>
      </c>
      <c r="C355" s="10" t="s">
        <v>66</v>
      </c>
      <c r="D355" s="11"/>
      <c r="E355" s="12"/>
      <c r="F355" s="11"/>
      <c r="G355" s="12"/>
      <c r="H355" s="11"/>
      <c r="I355" s="12"/>
      <c r="J355" s="11"/>
      <c r="K355" s="12"/>
      <c r="L355" s="11"/>
      <c r="M355" s="12"/>
      <c r="N355" s="11"/>
      <c r="O355" s="12"/>
      <c r="P355" s="11"/>
      <c r="Q355" s="12"/>
      <c r="S355" s="11">
        <f aca="true" t="shared" si="57" ref="S355:S358">F355+H355+J355+L355</f>
        <v>0</v>
      </c>
      <c r="T355" s="12" t="e">
        <f aca="true" t="shared" si="58" ref="T355:T358">(F355*G355+H355*I355+J355*K355+L355*M355)/(F355+H355+J355+L355)</f>
        <v>#DIV/0!</v>
      </c>
      <c r="U355" s="11">
        <f t="shared" si="56"/>
        <v>0</v>
      </c>
      <c r="V355" s="12" t="e">
        <f aca="true" t="shared" si="59" ref="V355:V358">(N355*O355+P355*Q355)/(N355+P355)</f>
        <v>#DIV/0!</v>
      </c>
    </row>
    <row r="356" spans="1:22" s="1" customFormat="1" ht="12.75">
      <c r="A356" s="10" t="s">
        <v>67</v>
      </c>
      <c r="B356" s="10" t="s">
        <v>10</v>
      </c>
      <c r="C356" s="10" t="s">
        <v>68</v>
      </c>
      <c r="D356" s="11"/>
      <c r="E356" s="12"/>
      <c r="F356" s="11"/>
      <c r="G356" s="12"/>
      <c r="H356" s="11"/>
      <c r="I356" s="12"/>
      <c r="J356" s="11"/>
      <c r="K356" s="12"/>
      <c r="L356" s="11"/>
      <c r="M356" s="12"/>
      <c r="N356" s="11"/>
      <c r="O356" s="12"/>
      <c r="P356" s="11"/>
      <c r="Q356" s="12"/>
      <c r="S356" s="11">
        <f t="shared" si="57"/>
        <v>0</v>
      </c>
      <c r="T356" s="12" t="e">
        <f t="shared" si="58"/>
        <v>#DIV/0!</v>
      </c>
      <c r="U356" s="11">
        <f t="shared" si="56"/>
        <v>0</v>
      </c>
      <c r="V356" s="12" t="e">
        <f t="shared" si="59"/>
        <v>#DIV/0!</v>
      </c>
    </row>
    <row r="357" spans="1:22" s="1" customFormat="1" ht="12.75">
      <c r="A357" s="10" t="s">
        <v>69</v>
      </c>
      <c r="B357" s="10" t="s">
        <v>11</v>
      </c>
      <c r="C357" s="10" t="s">
        <v>106</v>
      </c>
      <c r="D357" s="11"/>
      <c r="E357" s="12"/>
      <c r="F357" s="11"/>
      <c r="G357" s="12"/>
      <c r="H357" s="11"/>
      <c r="I357" s="12"/>
      <c r="J357" s="11"/>
      <c r="K357" s="12"/>
      <c r="L357" s="11"/>
      <c r="M357" s="12"/>
      <c r="N357" s="11"/>
      <c r="O357" s="12"/>
      <c r="P357" s="11"/>
      <c r="Q357" s="12"/>
      <c r="S357" s="11">
        <f t="shared" si="57"/>
        <v>0</v>
      </c>
      <c r="T357" s="12" t="e">
        <f t="shared" si="58"/>
        <v>#DIV/0!</v>
      </c>
      <c r="U357" s="11">
        <f t="shared" si="56"/>
        <v>0</v>
      </c>
      <c r="V357" s="12" t="e">
        <f t="shared" si="59"/>
        <v>#DIV/0!</v>
      </c>
    </row>
    <row r="358" spans="1:22" s="1" customFormat="1" ht="13.5" thickBot="1">
      <c r="A358" s="13" t="s">
        <v>71</v>
      </c>
      <c r="B358" s="13" t="s">
        <v>0</v>
      </c>
      <c r="C358" s="13" t="s">
        <v>72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S358" s="14">
        <f t="shared" si="57"/>
        <v>0</v>
      </c>
      <c r="T358" s="15" t="e">
        <f t="shared" si="58"/>
        <v>#DIV/0!</v>
      </c>
      <c r="U358" s="14">
        <f t="shared" si="56"/>
        <v>0</v>
      </c>
      <c r="V358" s="15" t="e">
        <f t="shared" si="59"/>
        <v>#DIV/0!</v>
      </c>
    </row>
    <row r="359" ht="10.5" customHeight="1"/>
    <row r="360" spans="1:3" ht="12.75">
      <c r="A360" s="3" t="s">
        <v>214</v>
      </c>
      <c r="B360" s="3" t="s">
        <v>215</v>
      </c>
      <c r="C360" s="3" t="s">
        <v>216</v>
      </c>
    </row>
  </sheetData>
  <mergeCells count="30">
    <mergeCell ref="N6:O6"/>
    <mergeCell ref="A5:A10"/>
    <mergeCell ref="B5:B10"/>
    <mergeCell ref="C5:C10"/>
    <mergeCell ref="F7:G7"/>
    <mergeCell ref="H7:I7"/>
    <mergeCell ref="H5:I5"/>
    <mergeCell ref="H6:I6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S5:T5"/>
    <mergeCell ref="U5:V5"/>
    <mergeCell ref="S6:T6"/>
    <mergeCell ref="U6:V6"/>
    <mergeCell ref="S7:T7"/>
    <mergeCell ref="U7:V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Атаназарова Назик Абдималиковна</cp:lastModifiedBy>
  <dcterms:created xsi:type="dcterms:W3CDTF">2016-12-29T09:26:59Z</dcterms:created>
  <dcterms:modified xsi:type="dcterms:W3CDTF">2024-03-25T11:08:02Z</dcterms:modified>
  <cp:category/>
  <cp:version/>
  <cp:contentType/>
  <cp:contentStatus/>
</cp:coreProperties>
</file>