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'1.3.'!$A$3:$M$39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<sst xmlns="http://schemas.openxmlformats.org/spreadsheetml/2006/main" count="441" uniqueCount="70">
  <si>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</si>
  <si>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</si>
  <si>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</si>
  <si>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</si>
  <si>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</si>
  <si>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</si>
  <si>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</si>
  <si>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</si>
  <si>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</si>
  <si>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</si>
  <si>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</si>
  <si>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</si>
  <si>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</si>
  <si>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</si>
  <si>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</si>
  <si>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</si>
  <si>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</si>
  <si>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</si>
  <si>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</si>
  <si>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</si>
  <si>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</si>
  <si>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</si>
  <si>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</si>
  <si>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</si>
  <si>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</si>
  <si>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</si>
  <si>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</si>
  <si>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</si>
  <si>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</si>
  <si>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</si>
  <si>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</si>
  <si>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</si>
  <si>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</si>
  <si>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</si>
  <si>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</si>
  <si>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</si>
  <si>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</si>
  <si>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</si>
  <si>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</si>
  <si>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</si>
  <si>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</si>
  <si>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</si>
  <si>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</si>
  <si>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</si>
  <si>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</si>
  <si>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</si>
  <si>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</si>
  <si>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</si>
  <si>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</si>
  <si>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</si>
  <si>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</si>
  <si>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</si>
  <si>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</si>
  <si>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</si>
  <si>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</si>
  <si>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</si>
  <si>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* - the resolution of the Board of the NBKR No. 2/2 on January 18, 2012 approved the quarterly periodicity of the submission of the PRR from the 3rd quarter of 2012</t>
  </si>
  <si>
    <t>** - the resolution of the Board of the NBKR No. 2/2 on January 18, 2012 approved the quarterly periodicity of the submission of the PRR from the 3rd quarter of 2012</t>
  </si>
  <si>
    <t>* - according to the resolution of the Board of the NBKR No. 2/2 on January 18, 2012, information on loans issued by microfinance organizations is provided starting from the 2nd quarter of 2010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</si>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</sst>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1">
      <alignment/>
      <protection hidden="1"/>
    </xf>
    <xf numFmtId="0" fontId="43" fillId="30" borderId="1" applyNumberFormat="0" applyFont="0" applyBorder="0" applyAlignment="0" applyProtection="0"/>
    <xf numFmtId="0" fontId="42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4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210" fontId="44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7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9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50" fillId="0" borderId="0">
      <alignment/>
      <protection/>
    </xf>
    <xf numFmtId="0" fontId="51" fillId="0" borderId="1" applyNumberFormat="0" applyFill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208" fontId="48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30" borderId="1">
      <alignment/>
      <protection/>
    </xf>
    <xf numFmtId="0" fontId="44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4" fillId="44" borderId="2" applyNumberFormat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5" fillId="0" borderId="15" applyNumberFormat="0" applyFill="0" applyAlignment="0" applyProtection="0"/>
    <xf numFmtId="0" fontId="77" fillId="0" borderId="16" applyNumberFormat="0" applyFill="0" applyAlignment="0" applyProtection="0"/>
    <xf numFmtId="0" fontId="56" fillId="0" borderId="17" applyNumberFormat="0" applyFill="0" applyAlignment="0" applyProtection="0"/>
    <xf numFmtId="0" fontId="78" fillId="0" borderId="18" applyNumberFormat="0" applyFill="0" applyAlignment="0" applyProtection="0"/>
    <xf numFmtId="0" fontId="5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9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1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1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2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1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90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0" fillId="0" borderId="0" xfId="0" applyFont="1" applyAlignment="1">
      <alignment horizontal="left" vertical="top" wrapText="1" readingOrder="1"/>
    </xf>
    <xf numFmtId="4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center"/>
      <protection/>
    </xf>
    <xf numFmtId="4" fontId="69" fillId="0" borderId="0" xfId="272" applyNumberFormat="1" applyAlignment="1">
      <alignment vertical="top"/>
      <protection/>
    </xf>
    <xf numFmtId="4" fontId="69" fillId="0" borderId="0" xfId="272" applyNumberFormat="1" applyBorder="1" applyAlignment="1">
      <alignment vertical="center"/>
      <protection/>
    </xf>
    <xf numFmtId="4" fontId="69" fillId="0" borderId="0" xfId="272" applyNumberFormat="1" applyBorder="1">
      <alignment/>
      <protection/>
    </xf>
    <xf numFmtId="0" fontId="69" fillId="0" borderId="0" xfId="272">
      <alignment/>
      <protection/>
    </xf>
    <xf numFmtId="0" fontId="79" fillId="0" borderId="0" xfId="272" applyFont="1">
      <alignment/>
      <protection/>
    </xf>
    <xf numFmtId="4" fontId="69" fillId="0" borderId="0" xfId="272" applyNumberFormat="1">
      <alignment/>
      <protection/>
    </xf>
    <xf numFmtId="4" fontId="79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4" fillId="0" borderId="26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3" fillId="0" borderId="0" xfId="0" applyNumberFormat="1" applyFont="1" applyAlignment="1">
      <alignment horizontal="right" vertical="top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4" fillId="0" borderId="0" xfId="0" applyFont="1" applyFill="1" applyAlignment="1">
      <alignment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5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0" t="s">
        <v>12</v>
      </c>
      <c r="B1" s="130"/>
    </row>
    <row r="2" spans="1:2" ht="15.75">
      <c r="A2" s="97"/>
      <c r="B2" s="97"/>
    </row>
    <row r="3" spans="1:2" ht="15">
      <c r="A3" s="98" t="s">
        <v>9</v>
      </c>
      <c r="B3" s="2" t="s">
        <v>13</v>
      </c>
    </row>
    <row r="4" ht="15">
      <c r="A4" s="99"/>
    </row>
    <row r="5" spans="1:2" ht="15">
      <c r="A5" s="100" t="s">
        <v>2</v>
      </c>
      <c r="B5" s="11" t="s">
        <v>14</v>
      </c>
    </row>
    <row r="6" spans="1:2" ht="15">
      <c r="A6" s="100" t="s">
        <v>1</v>
      </c>
      <c r="B6" s="11" t="s">
        <v>15</v>
      </c>
    </row>
    <row r="7" spans="1:2" ht="15">
      <c r="A7" s="100" t="s">
        <v>3</v>
      </c>
      <c r="B7" s="11" t="s">
        <v>16</v>
      </c>
    </row>
    <row r="8" spans="1:2" ht="15">
      <c r="A8" s="100" t="s">
        <v>4</v>
      </c>
      <c r="B8" s="11" t="s">
        <v>17</v>
      </c>
    </row>
    <row r="9" spans="1:2" ht="15">
      <c r="A9" s="100"/>
      <c r="B9" s="11"/>
    </row>
    <row r="10" ht="15">
      <c r="A10" s="99"/>
    </row>
    <row r="11" spans="1:2" ht="15">
      <c r="A11" s="98" t="s">
        <v>10</v>
      </c>
      <c r="B11" s="2" t="s">
        <v>18</v>
      </c>
    </row>
    <row r="12" ht="15">
      <c r="A12" s="99"/>
    </row>
    <row r="13" spans="1:2" ht="15">
      <c r="A13" s="100" t="s">
        <v>5</v>
      </c>
      <c r="B13" s="11" t="s">
        <v>19</v>
      </c>
    </row>
    <row r="14" spans="1:2" ht="15">
      <c r="A14" s="100" t="s">
        <v>6</v>
      </c>
      <c r="B14" s="11" t="s">
        <v>20</v>
      </c>
    </row>
    <row r="15" spans="1:2" ht="15">
      <c r="A15" s="100" t="s">
        <v>7</v>
      </c>
      <c r="B15" s="11" t="s">
        <v>21</v>
      </c>
    </row>
    <row r="16" spans="1:2" ht="15">
      <c r="A16" s="100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55"/>
  <sheetViews>
    <sheetView workbookViewId="0" topLeftCell="A1">
      <pane ySplit="9" topLeftCell="A25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6" t="s">
        <v>33</v>
      </c>
      <c r="B7" s="8"/>
      <c r="C7" s="27"/>
    </row>
    <row r="8" spans="1:14" ht="12.75" customHeight="1">
      <c r="A8" s="133" t="s">
        <v>34</v>
      </c>
      <c r="B8" s="134"/>
      <c r="C8" s="131" t="s">
        <v>35</v>
      </c>
      <c r="D8" s="137" t="s">
        <v>36</v>
      </c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51" customHeight="1">
      <c r="A9" s="135"/>
      <c r="B9" s="136"/>
      <c r="C9" s="132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5">
        <v>483278.48</v>
      </c>
      <c r="N11" s="54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16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50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50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3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4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</row>
    <row r="29" spans="1:14" ht="12.75" customHeight="1">
      <c r="A29" s="5" t="s">
        <v>52</v>
      </c>
      <c r="B29" s="20">
        <v>2016</v>
      </c>
      <c r="C29" s="73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3">
        <v>713597.498163694</v>
      </c>
      <c r="N29" s="73">
        <v>262973.07</v>
      </c>
    </row>
    <row r="30" spans="1:14" ht="12.75" customHeight="1">
      <c r="A30" s="5" t="s">
        <v>55</v>
      </c>
      <c r="B30" s="20">
        <v>2016</v>
      </c>
      <c r="C30" s="73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</row>
    <row r="31" spans="1:14" ht="12.75" customHeight="1">
      <c r="A31" s="5" t="s">
        <v>54</v>
      </c>
      <c r="B31" s="20">
        <v>2016</v>
      </c>
      <c r="C31" s="73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</row>
    <row r="32" spans="1:14" ht="12.75" customHeight="1">
      <c r="A32" s="5" t="s">
        <v>53</v>
      </c>
      <c r="B32" s="20">
        <v>2016</v>
      </c>
      <c r="C32" s="73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</row>
    <row r="33" spans="1:14" ht="12.75" customHeight="1">
      <c r="A33" s="5" t="s">
        <v>52</v>
      </c>
      <c r="B33" s="20">
        <v>2017</v>
      </c>
      <c r="C33" s="73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</row>
    <row r="34" spans="1:14" ht="12.75" customHeight="1">
      <c r="A34" s="5" t="s">
        <v>55</v>
      </c>
      <c r="B34" s="20">
        <v>2017</v>
      </c>
      <c r="C34" s="73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</row>
    <row r="35" spans="1:14" ht="12.75" customHeight="1">
      <c r="A35" s="5" t="s">
        <v>54</v>
      </c>
      <c r="B35" s="20">
        <v>2017</v>
      </c>
      <c r="C35" s="73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</row>
    <row r="36" spans="1:14" ht="12.75" customHeight="1">
      <c r="A36" s="5" t="s">
        <v>53</v>
      </c>
      <c r="B36" s="20">
        <v>2017</v>
      </c>
      <c r="C36" s="73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</row>
    <row r="37" spans="1:14" ht="12.75" customHeight="1">
      <c r="A37" s="5" t="s">
        <v>52</v>
      </c>
      <c r="B37" s="20">
        <v>2018</v>
      </c>
      <c r="C37" s="73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</row>
    <row r="38" spans="1:14" ht="12.75" customHeight="1">
      <c r="A38" s="5" t="s">
        <v>55</v>
      </c>
      <c r="B38" s="20">
        <v>2018</v>
      </c>
      <c r="C38" s="73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</row>
    <row r="39" spans="1:14" ht="12.75" customHeight="1">
      <c r="A39" s="8"/>
      <c r="B39" s="8"/>
      <c r="C39" s="80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2.75" customHeight="1">
      <c r="A40" s="101" t="s">
        <v>58</v>
      </c>
      <c r="L40" s="43"/>
      <c r="N40" s="43"/>
    </row>
    <row r="41" spans="1:14" ht="12.75" customHeight="1">
      <c r="A41" s="101" t="s">
        <v>57</v>
      </c>
      <c r="L41" s="49"/>
      <c r="M41" s="74"/>
      <c r="N41" s="43"/>
    </row>
    <row r="42" spans="1:13" ht="12.75">
      <c r="A42" s="9"/>
      <c r="B42" s="9"/>
      <c r="C42" s="72"/>
      <c r="D42" s="74"/>
      <c r="E42" s="75"/>
      <c r="M42" s="43"/>
    </row>
    <row r="43" spans="1:4" ht="12.75" customHeight="1">
      <c r="A43" s="101"/>
      <c r="B43" s="7"/>
      <c r="D43" s="87"/>
    </row>
    <row r="44" spans="1:14" ht="12.75" customHeight="1">
      <c r="A44" s="7"/>
      <c r="B44" s="7"/>
      <c r="C44" s="90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3" ht="12.75" customHeight="1">
      <c r="A45" s="7"/>
      <c r="B45" s="7"/>
      <c r="C45" s="90"/>
    </row>
    <row r="46" spans="1:3" ht="12.75" customHeight="1">
      <c r="A46" s="7"/>
      <c r="B46" s="7"/>
      <c r="C46" s="90"/>
    </row>
    <row r="47" spans="1:3" ht="12.75" customHeight="1">
      <c r="A47" s="7"/>
      <c r="B47" s="7"/>
      <c r="C47" s="90"/>
    </row>
    <row r="48" spans="1:3" ht="12.75" customHeight="1">
      <c r="A48" s="7"/>
      <c r="B48" s="7"/>
      <c r="C48" s="90"/>
    </row>
    <row r="49" spans="1:3" ht="12.75" customHeight="1">
      <c r="A49" s="7"/>
      <c r="B49" s="7"/>
      <c r="C49" s="90"/>
    </row>
    <row r="50" spans="1:3" ht="12.75" customHeight="1">
      <c r="A50" s="7"/>
      <c r="B50" s="7"/>
      <c r="C50" s="90"/>
    </row>
    <row r="51" spans="1:3" ht="12.75" customHeight="1">
      <c r="A51" s="7"/>
      <c r="B51" s="7"/>
      <c r="C51" s="90"/>
    </row>
    <row r="52" ht="12.75" customHeight="1">
      <c r="C52" s="90"/>
    </row>
    <row r="53" ht="12.75" customHeight="1">
      <c r="C53" s="90"/>
    </row>
    <row r="54" ht="12.75" customHeight="1">
      <c r="C54" s="90"/>
    </row>
    <row r="55" spans="3:4" ht="12.75" customHeight="1">
      <c r="C55" s="91"/>
      <c r="D55" s="93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3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6" t="s">
        <v>33</v>
      </c>
      <c r="B7" s="8"/>
      <c r="N7" s="4"/>
    </row>
    <row r="8" spans="1:14" ht="12.75" customHeight="1">
      <c r="A8" s="133" t="s">
        <v>34</v>
      </c>
      <c r="B8" s="134"/>
      <c r="C8" s="133" t="s">
        <v>35</v>
      </c>
      <c r="D8" s="137" t="s">
        <v>36</v>
      </c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51" customHeight="1">
      <c r="A9" s="135"/>
      <c r="B9" s="136"/>
      <c r="C9" s="132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17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17" t="s">
        <v>50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17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 t="s">
        <v>51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16" t="s">
        <v>52</v>
      </c>
      <c r="B17" s="116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8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8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8">
        <v>51369.431</v>
      </c>
      <c r="E21" s="48">
        <v>2677355.8320000004</v>
      </c>
      <c r="F21" s="48">
        <v>76951.32</v>
      </c>
      <c r="G21" s="48">
        <v>308</v>
      </c>
      <c r="H21" s="48">
        <v>1287166.97947</v>
      </c>
      <c r="I21" s="48">
        <v>5036</v>
      </c>
      <c r="J21" s="48">
        <v>148389.4942</v>
      </c>
      <c r="K21" s="48">
        <v>527246.552</v>
      </c>
      <c r="L21" s="48">
        <v>646981.1030000001</v>
      </c>
      <c r="M21" s="48">
        <v>173850</v>
      </c>
      <c r="N21" s="48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8">
        <v>70108.46800000001</v>
      </c>
      <c r="E22" s="48">
        <v>4283290.392000001</v>
      </c>
      <c r="F22" s="48">
        <v>102074.71399999999</v>
      </c>
      <c r="G22" s="48">
        <v>150</v>
      </c>
      <c r="H22" s="48">
        <v>1594903.4400000002</v>
      </c>
      <c r="I22" s="48">
        <v>3392.6</v>
      </c>
      <c r="J22" s="48">
        <v>380196.10500000004</v>
      </c>
      <c r="K22" s="48">
        <v>640254.0929999999</v>
      </c>
      <c r="L22" s="48">
        <v>951574.8709999999</v>
      </c>
      <c r="M22" s="48">
        <v>268891</v>
      </c>
      <c r="N22" s="48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8">
        <v>59316.06</v>
      </c>
      <c r="E23" s="48">
        <v>3221268.7300000004</v>
      </c>
      <c r="F23" s="48">
        <v>67299.86</v>
      </c>
      <c r="G23" s="48">
        <v>250</v>
      </c>
      <c r="H23" s="48">
        <v>1741433.7</v>
      </c>
      <c r="I23" s="48">
        <v>3895.74</v>
      </c>
      <c r="J23" s="48">
        <v>468786.26</v>
      </c>
      <c r="K23" s="48">
        <v>633712.51</v>
      </c>
      <c r="L23" s="48">
        <v>1622262.4</v>
      </c>
      <c r="M23" s="48">
        <v>209923</v>
      </c>
      <c r="N23" s="48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4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</row>
    <row r="37" spans="1:14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</row>
    <row r="38" spans="1:14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</v>
      </c>
    </row>
    <row r="39" spans="1:14" s="7" customFormat="1" ht="12.75" customHeight="1">
      <c r="A39" s="9"/>
      <c r="B39" s="9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s="7" customFormat="1" ht="12.75" customHeight="1">
      <c r="A40" s="103" t="s">
        <v>58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9"/>
      <c r="N40" s="105"/>
    </row>
    <row r="41" spans="1:12" s="7" customFormat="1" ht="12.75" customHeight="1">
      <c r="A41" s="106" t="s">
        <v>57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="7" customFormat="1" ht="12.75" customHeight="1">
      <c r="D42" s="107"/>
    </row>
    <row r="43" spans="3:4" s="7" customFormat="1" ht="12.75" customHeight="1">
      <c r="C43" s="105"/>
      <c r="D43" s="107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6" t="s">
        <v>33</v>
      </c>
      <c r="B7" s="19"/>
      <c r="K7" s="4"/>
    </row>
    <row r="8" spans="1:11" ht="12.75" customHeight="1">
      <c r="A8" s="145" t="s">
        <v>34</v>
      </c>
      <c r="B8" s="146"/>
      <c r="C8" s="140" t="s">
        <v>35</v>
      </c>
      <c r="D8" s="142" t="s">
        <v>36</v>
      </c>
      <c r="E8" s="143"/>
      <c r="F8" s="143"/>
      <c r="G8" s="143"/>
      <c r="H8" s="143"/>
      <c r="I8" s="143"/>
      <c r="J8" s="143"/>
      <c r="K8" s="144"/>
    </row>
    <row r="9" spans="1:11" ht="33" customHeight="1">
      <c r="A9" s="147"/>
      <c r="B9" s="148"/>
      <c r="C9" s="141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 customHeight="1">
      <c r="A10" s="20" t="s">
        <v>48</v>
      </c>
      <c r="B10" s="117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17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17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16" t="s">
        <v>52</v>
      </c>
      <c r="B17" s="116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1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</row>
    <row r="26" spans="1:11" ht="12.75" customHeight="1">
      <c r="A26" s="20" t="s">
        <v>55</v>
      </c>
      <c r="B26" s="20">
        <v>2015</v>
      </c>
      <c r="C26" s="33">
        <v>5170275.522</v>
      </c>
      <c r="D26" s="53">
        <v>3256.8199999999997</v>
      </c>
      <c r="E26" s="53">
        <v>73374.27</v>
      </c>
      <c r="F26" s="53">
        <v>174845.03</v>
      </c>
      <c r="G26" s="53">
        <v>2429742.3000000003</v>
      </c>
      <c r="H26" s="53">
        <v>1413014.905</v>
      </c>
      <c r="I26" s="53">
        <v>956297.661</v>
      </c>
      <c r="J26" s="53">
        <v>77009.85</v>
      </c>
      <c r="K26" s="53">
        <v>42734.686</v>
      </c>
    </row>
    <row r="27" spans="1:11" ht="12.75" customHeight="1">
      <c r="A27" s="20" t="s">
        <v>54</v>
      </c>
      <c r="B27" s="20">
        <v>2015</v>
      </c>
      <c r="C27" s="51">
        <v>5630501.38246</v>
      </c>
      <c r="D27" s="51">
        <v>4865.1</v>
      </c>
      <c r="E27" s="51">
        <v>80321.11</v>
      </c>
      <c r="F27" s="51">
        <v>168853.61257</v>
      </c>
      <c r="G27" s="51">
        <v>2626489.677</v>
      </c>
      <c r="H27" s="51">
        <v>1667488.18</v>
      </c>
      <c r="I27" s="51">
        <v>961030.90787</v>
      </c>
      <c r="J27" s="51">
        <v>112211.75502</v>
      </c>
      <c r="K27" s="51">
        <v>9241.04</v>
      </c>
    </row>
    <row r="28" spans="1:11" ht="12.75" customHeight="1">
      <c r="A28" s="20" t="s">
        <v>53</v>
      </c>
      <c r="B28" s="20">
        <v>2015</v>
      </c>
      <c r="C28" s="51">
        <v>7651085.96546</v>
      </c>
      <c r="D28" s="51">
        <v>2854.4</v>
      </c>
      <c r="E28" s="51">
        <v>150555.69</v>
      </c>
      <c r="F28" s="51">
        <v>223275.30365000002</v>
      </c>
      <c r="G28" s="51">
        <v>2571170.16195</v>
      </c>
      <c r="H28" s="51">
        <v>2217264.77</v>
      </c>
      <c r="I28" s="51">
        <v>1955216.47423</v>
      </c>
      <c r="J28" s="51">
        <v>452735.61963</v>
      </c>
      <c r="K28" s="51">
        <v>78013.54599999999</v>
      </c>
    </row>
    <row r="29" spans="1:11" ht="12.75" customHeight="1">
      <c r="A29" s="20" t="s">
        <v>52</v>
      </c>
      <c r="B29" s="20">
        <v>2016</v>
      </c>
      <c r="C29" s="51">
        <v>2729607.13</v>
      </c>
      <c r="D29" s="51">
        <v>2371.3</v>
      </c>
      <c r="E29" s="51">
        <v>88848.13999999998</v>
      </c>
      <c r="F29" s="51">
        <v>102784.04</v>
      </c>
      <c r="G29" s="51">
        <v>1142321.4000000001</v>
      </c>
      <c r="H29" s="51">
        <v>1019289.3</v>
      </c>
      <c r="I29" s="51">
        <v>294651.74</v>
      </c>
      <c r="J29" s="51">
        <v>65119.899999999994</v>
      </c>
      <c r="K29" s="51">
        <v>14221.31</v>
      </c>
    </row>
    <row r="30" spans="1:11" ht="12.75" customHeight="1">
      <c r="A30" s="20" t="s">
        <v>55</v>
      </c>
      <c r="B30" s="20">
        <v>2016</v>
      </c>
      <c r="C30" s="33">
        <v>3610998.242</v>
      </c>
      <c r="D30" s="51">
        <v>1631</v>
      </c>
      <c r="E30" s="51">
        <v>52109.520000000004</v>
      </c>
      <c r="F30" s="51">
        <v>247470.794</v>
      </c>
      <c r="G30" s="51">
        <v>1529349.414</v>
      </c>
      <c r="H30" s="51">
        <v>1211751.3399999999</v>
      </c>
      <c r="I30" s="51">
        <v>423658.04500000004</v>
      </c>
      <c r="J30" s="51">
        <v>112008.82800000001</v>
      </c>
      <c r="K30" s="51">
        <v>33019.301</v>
      </c>
    </row>
    <row r="31" spans="1:11" ht="12.75" customHeight="1">
      <c r="A31" s="20" t="s">
        <v>54</v>
      </c>
      <c r="B31" s="20">
        <v>2016</v>
      </c>
      <c r="C31" s="33">
        <f>SUM(D31:K31)</f>
        <v>3767740.3744000006</v>
      </c>
      <c r="D31" s="51">
        <v>3216.93</v>
      </c>
      <c r="E31" s="51">
        <v>51290.53</v>
      </c>
      <c r="F31" s="51">
        <v>85913.14</v>
      </c>
      <c r="G31" s="51">
        <v>1652341.8866</v>
      </c>
      <c r="H31" s="51">
        <v>1448307.53</v>
      </c>
      <c r="I31" s="51">
        <v>375761.39280000003</v>
      </c>
      <c r="J31" s="51">
        <v>111056.066</v>
      </c>
      <c r="K31" s="51">
        <v>39852.899000000005</v>
      </c>
    </row>
    <row r="32" spans="1:11" ht="12.75" customHeight="1">
      <c r="A32" s="20" t="s">
        <v>53</v>
      </c>
      <c r="B32" s="20">
        <v>2016</v>
      </c>
      <c r="C32" s="33">
        <f>SUM(D32:K32)</f>
        <v>11021708.726946801</v>
      </c>
      <c r="D32" s="51">
        <v>8299.32</v>
      </c>
      <c r="E32" s="51">
        <v>77056.311</v>
      </c>
      <c r="F32" s="51">
        <v>310897.89198</v>
      </c>
      <c r="G32" s="51">
        <v>5021682.955120001</v>
      </c>
      <c r="H32" s="51">
        <v>4739707.058616799</v>
      </c>
      <c r="I32" s="51">
        <v>482182.47201</v>
      </c>
      <c r="J32" s="51">
        <v>232191.05622000003</v>
      </c>
      <c r="K32" s="51">
        <v>149691.662</v>
      </c>
    </row>
    <row r="33" spans="1:11" ht="12.75" customHeight="1">
      <c r="A33" s="20" t="s">
        <v>52</v>
      </c>
      <c r="B33" s="20">
        <v>2017</v>
      </c>
      <c r="C33" s="33">
        <v>3358134.8357382</v>
      </c>
      <c r="D33" s="51">
        <v>19719.5</v>
      </c>
      <c r="E33" s="51">
        <v>40070.561</v>
      </c>
      <c r="F33" s="51">
        <v>62505.092000000004</v>
      </c>
      <c r="G33" s="51">
        <v>829315.14574</v>
      </c>
      <c r="H33" s="51">
        <v>2110995.8557982</v>
      </c>
      <c r="I33" s="51">
        <v>180885.0558</v>
      </c>
      <c r="J33" s="51">
        <v>105528.63639999999</v>
      </c>
      <c r="K33" s="51">
        <v>9114.989000000001</v>
      </c>
    </row>
    <row r="34" spans="1:11" ht="12.75" customHeight="1">
      <c r="A34" s="20" t="s">
        <v>55</v>
      </c>
      <c r="B34" s="20">
        <v>2017</v>
      </c>
      <c r="C34" s="33">
        <v>4207395.9428592</v>
      </c>
      <c r="D34" s="51">
        <v>33032.6</v>
      </c>
      <c r="E34" s="51">
        <v>78464.37700000001</v>
      </c>
      <c r="F34" s="51">
        <v>79459.255</v>
      </c>
      <c r="G34" s="51">
        <v>2078191.42173</v>
      </c>
      <c r="H34" s="51">
        <v>1553291.3030392001</v>
      </c>
      <c r="I34" s="51">
        <v>209029.04724</v>
      </c>
      <c r="J34" s="51">
        <v>161946.44984999998</v>
      </c>
      <c r="K34" s="51">
        <v>13981.489000000001</v>
      </c>
    </row>
    <row r="35" spans="1:11" ht="12.75" customHeight="1">
      <c r="A35" s="20" t="s">
        <v>54</v>
      </c>
      <c r="B35" s="20">
        <v>2017</v>
      </c>
      <c r="C35" s="33">
        <v>4102596.9919812004</v>
      </c>
      <c r="D35" s="51">
        <v>29339.1</v>
      </c>
      <c r="E35" s="51">
        <v>56142.36</v>
      </c>
      <c r="F35" s="51">
        <v>107134.96558</v>
      </c>
      <c r="G35" s="51">
        <v>2257401.381134</v>
      </c>
      <c r="H35" s="51">
        <v>1361734.4396872</v>
      </c>
      <c r="I35" s="51">
        <v>145561.59399999998</v>
      </c>
      <c r="J35" s="51">
        <v>131478.42218000002</v>
      </c>
      <c r="K35" s="51">
        <v>13804.7294</v>
      </c>
    </row>
    <row r="36" spans="1:11" ht="12.75" customHeight="1">
      <c r="A36" s="5" t="s">
        <v>53</v>
      </c>
      <c r="B36" s="20">
        <v>2017</v>
      </c>
      <c r="C36" s="33">
        <v>14795373.072860003</v>
      </c>
      <c r="D36" s="51">
        <v>34622.6</v>
      </c>
      <c r="E36" s="51">
        <v>79198.951</v>
      </c>
      <c r="F36" s="51">
        <v>314872.376</v>
      </c>
      <c r="G36" s="51">
        <v>8106875.708819999</v>
      </c>
      <c r="H36" s="51">
        <v>5064429.078550001</v>
      </c>
      <c r="I36" s="51">
        <v>592274.56</v>
      </c>
      <c r="J36" s="51">
        <v>546304.7144899999</v>
      </c>
      <c r="K36" s="51">
        <v>56795.084</v>
      </c>
    </row>
    <row r="37" spans="1:11" ht="12.75" customHeight="1">
      <c r="A37" s="5" t="s">
        <v>52</v>
      </c>
      <c r="B37" s="20">
        <v>2018</v>
      </c>
      <c r="C37" s="33">
        <v>4337635.1883326005</v>
      </c>
      <c r="D37" s="51">
        <v>20131.6</v>
      </c>
      <c r="E37" s="51">
        <v>32234.07</v>
      </c>
      <c r="F37" s="51">
        <v>106416.885</v>
      </c>
      <c r="G37" s="51">
        <v>2455659.85544</v>
      </c>
      <c r="H37" s="51">
        <v>1404416.8637326001</v>
      </c>
      <c r="I37" s="51">
        <v>145367.02000000002</v>
      </c>
      <c r="J37" s="51">
        <v>157635.29716000002</v>
      </c>
      <c r="K37" s="51">
        <v>15773.597</v>
      </c>
    </row>
    <row r="38" spans="1:11" ht="12.75" customHeight="1">
      <c r="A38" s="5" t="s">
        <v>55</v>
      </c>
      <c r="B38" s="20">
        <v>2018</v>
      </c>
      <c r="C38" s="33">
        <v>6186643.4963</v>
      </c>
      <c r="D38" s="51">
        <v>14229.74</v>
      </c>
      <c r="E38" s="51">
        <v>61806.72</v>
      </c>
      <c r="F38" s="51">
        <v>166579.994</v>
      </c>
      <c r="G38" s="51">
        <v>3067596.2897200002</v>
      </c>
      <c r="H38" s="51">
        <v>2186416.36684</v>
      </c>
      <c r="I38" s="51">
        <v>387398.93873999995</v>
      </c>
      <c r="J38" s="51">
        <v>288265.44700000004</v>
      </c>
      <c r="K38" s="51">
        <v>14350</v>
      </c>
    </row>
    <row r="39" spans="1:11" ht="12.75" customHeight="1">
      <c r="A39" s="8"/>
      <c r="B39" s="8"/>
      <c r="C39" s="52"/>
      <c r="D39" s="77"/>
      <c r="E39" s="77"/>
      <c r="F39" s="77"/>
      <c r="G39" s="77"/>
      <c r="H39" s="77"/>
      <c r="I39" s="77"/>
      <c r="J39" s="77"/>
      <c r="K39" s="77"/>
    </row>
    <row r="40" spans="1:3" ht="12.75">
      <c r="A40" s="101" t="s">
        <v>58</v>
      </c>
      <c r="C40" s="43"/>
    </row>
    <row r="41" spans="1:2" ht="12.75">
      <c r="A41" s="118" t="s">
        <v>57</v>
      </c>
      <c r="B41" s="7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4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E47" sqref="E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6" t="s">
        <v>63</v>
      </c>
      <c r="B7" s="8"/>
    </row>
    <row r="8" spans="1:14" ht="12.75" customHeight="1">
      <c r="A8" s="133" t="s">
        <v>34</v>
      </c>
      <c r="B8" s="134"/>
      <c r="C8" s="149" t="s">
        <v>64</v>
      </c>
      <c r="D8" s="137" t="s">
        <v>36</v>
      </c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51" customHeight="1">
      <c r="A9" s="135"/>
      <c r="B9" s="136"/>
      <c r="C9" s="149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65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9">
        <v>0.349</v>
      </c>
      <c r="D16" s="119">
        <v>0.3252852488624387</v>
      </c>
      <c r="E16" s="119">
        <v>0.3646762233101511</v>
      </c>
      <c r="F16" s="119">
        <v>0.26840814139774877</v>
      </c>
      <c r="G16" s="119">
        <v>0.299933274882434</v>
      </c>
      <c r="H16" s="119">
        <v>0.35711494382035264</v>
      </c>
      <c r="I16" s="119">
        <v>0.122622271183896</v>
      </c>
      <c r="J16" s="119">
        <v>0.2993103788170696</v>
      </c>
      <c r="K16" s="119">
        <v>0.3917242963132339</v>
      </c>
      <c r="L16" s="119">
        <v>0.41730764280000004</v>
      </c>
      <c r="M16" s="119">
        <v>0.17468122858102478</v>
      </c>
      <c r="N16" s="119">
        <v>0.315036950688084</v>
      </c>
    </row>
    <row r="17" spans="1:14" ht="12.75" customHeight="1">
      <c r="A17" s="116" t="s">
        <v>52</v>
      </c>
      <c r="B17" s="116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4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4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4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4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4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4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4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4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4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4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4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0.28307638018700076</v>
      </c>
    </row>
    <row r="39" spans="1:14" ht="12.75" customHeight="1">
      <c r="A39" s="8"/>
      <c r="B39" s="8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ht="12.75" customHeight="1">
      <c r="A40" s="101" t="s">
        <v>56</v>
      </c>
    </row>
    <row r="41" spans="4:14" ht="12.75" customHeight="1">
      <c r="D41" s="74"/>
      <c r="E41" s="74"/>
      <c r="F41" s="74"/>
      <c r="G41" s="74"/>
      <c r="H41" s="74"/>
      <c r="I41" s="74"/>
      <c r="J41" s="74"/>
      <c r="K41" s="74"/>
      <c r="L41" s="74"/>
      <c r="N41" s="74"/>
    </row>
    <row r="42" spans="1:2" ht="12.75" customHeight="1">
      <c r="A42" s="9"/>
      <c r="B42" s="9"/>
    </row>
    <row r="43" spans="4:15" ht="12.75" customHeight="1">
      <c r="D43" s="94"/>
      <c r="E43" s="84"/>
      <c r="F43" s="85"/>
      <c r="O43" s="47"/>
    </row>
    <row r="44" spans="4:6" ht="12.75" customHeight="1">
      <c r="D44" s="94"/>
      <c r="E44" s="89"/>
      <c r="F44" s="85"/>
    </row>
    <row r="45" spans="4:6" ht="12.75" customHeight="1">
      <c r="D45" s="94"/>
      <c r="E45" s="89"/>
      <c r="F45" s="85"/>
    </row>
    <row r="46" spans="4:6" ht="12.75" customHeight="1">
      <c r="D46" s="94"/>
      <c r="E46" s="89"/>
      <c r="F46" s="85"/>
    </row>
    <row r="47" spans="4:6" ht="12.75" customHeight="1">
      <c r="D47" s="94"/>
      <c r="E47" s="89"/>
      <c r="F47" s="85"/>
    </row>
    <row r="48" spans="4:6" ht="12.75" customHeight="1">
      <c r="D48" s="94"/>
      <c r="E48" s="89"/>
      <c r="F48" s="85"/>
    </row>
    <row r="49" spans="4:6" ht="12.75" customHeight="1">
      <c r="D49" s="94"/>
      <c r="E49" s="89"/>
      <c r="F49" s="85"/>
    </row>
    <row r="50" spans="4:6" ht="12.75" customHeight="1">
      <c r="D50" s="94"/>
      <c r="E50" s="89"/>
      <c r="F50" s="85"/>
    </row>
    <row r="51" spans="4:6" ht="12.75" customHeight="1">
      <c r="D51" s="94"/>
      <c r="E51" s="89"/>
      <c r="F51" s="85"/>
    </row>
    <row r="52" spans="4:6" ht="12.75" customHeight="1">
      <c r="D52" s="94"/>
      <c r="E52" s="88"/>
      <c r="F52" s="86"/>
    </row>
    <row r="53" spans="4:6" ht="12.75" customHeight="1">
      <c r="D53" s="94"/>
      <c r="E53" s="89"/>
      <c r="F53" s="85"/>
    </row>
    <row r="54" ht="12.75" customHeight="1">
      <c r="D54" s="95"/>
    </row>
    <row r="55" ht="12.75" customHeight="1"/>
    <row r="56" ht="12.75" customHeight="1"/>
    <row r="57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6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C53" sqref="C5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6" t="s">
        <v>33</v>
      </c>
      <c r="B7" s="8"/>
      <c r="L7" s="3"/>
    </row>
    <row r="8" spans="1:12" ht="12.75" customHeight="1">
      <c r="A8" s="133" t="s">
        <v>34</v>
      </c>
      <c r="B8" s="134"/>
      <c r="C8" s="134" t="s">
        <v>35</v>
      </c>
      <c r="D8" s="137" t="s">
        <v>36</v>
      </c>
      <c r="E8" s="138"/>
      <c r="F8" s="138"/>
      <c r="G8" s="138"/>
      <c r="H8" s="138"/>
      <c r="I8" s="138"/>
      <c r="J8" s="138"/>
      <c r="K8" s="138"/>
      <c r="L8" s="139"/>
    </row>
    <row r="9" spans="1:13" ht="51" customHeight="1">
      <c r="A9" s="135"/>
      <c r="B9" s="136"/>
      <c r="C9" s="136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27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27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25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25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25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25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25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25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25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25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25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25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25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1">
        <v>7176.86009</v>
      </c>
      <c r="E33" s="51">
        <v>561400.52467</v>
      </c>
      <c r="F33" s="51">
        <v>4471.33515</v>
      </c>
      <c r="G33" s="34">
        <v>0</v>
      </c>
      <c r="H33" s="51">
        <v>376282.78271</v>
      </c>
      <c r="I33" s="51">
        <v>1943.6491</v>
      </c>
      <c r="J33" s="51">
        <v>44855.10392</v>
      </c>
      <c r="K33" s="51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7">
        <v>7231.93352</v>
      </c>
      <c r="E35" s="57">
        <v>484490.2102</v>
      </c>
      <c r="F35" s="57">
        <v>5613.90844</v>
      </c>
      <c r="G35" s="34">
        <v>0</v>
      </c>
      <c r="H35" s="57">
        <v>236477.90407</v>
      </c>
      <c r="I35" s="56">
        <v>7224.37</v>
      </c>
      <c r="J35" s="57">
        <v>53464.15869</v>
      </c>
      <c r="K35" s="57">
        <v>10641.02425</v>
      </c>
      <c r="L35" s="57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8" t="s">
        <v>52</v>
      </c>
      <c r="B37" s="126">
        <v>2016</v>
      </c>
      <c r="C37" s="48">
        <f>D37+E37+F37+G37+H37+I37+J37+K37+L37</f>
        <v>917522.3525100001</v>
      </c>
      <c r="D37" s="65">
        <v>7450.54068</v>
      </c>
      <c r="E37" s="65">
        <f>468088.23138+4.1192</f>
        <v>468092.35058</v>
      </c>
      <c r="F37" s="65">
        <v>5937.1412</v>
      </c>
      <c r="G37" s="48">
        <v>0</v>
      </c>
      <c r="H37" s="65">
        <v>234971.12664</v>
      </c>
      <c r="I37" s="65">
        <v>6014.241</v>
      </c>
      <c r="J37" s="65">
        <v>57344.70067</v>
      </c>
      <c r="K37" s="65">
        <v>10194.50586</v>
      </c>
      <c r="L37" s="65">
        <v>127517.74588</v>
      </c>
    </row>
    <row r="38" spans="1:12" ht="12.75" customHeight="1">
      <c r="A38" s="68" t="s">
        <v>55</v>
      </c>
      <c r="B38" s="126">
        <v>2016</v>
      </c>
      <c r="C38" s="48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8" t="s">
        <v>54</v>
      </c>
      <c r="B39" s="126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26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26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26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26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984870.8891400001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1010147.31192</v>
      </c>
      <c r="D46" s="33">
        <v>5435.08481</v>
      </c>
      <c r="E46" s="33">
        <v>393220.1369</v>
      </c>
      <c r="F46" s="33">
        <v>9645.08</v>
      </c>
      <c r="G46" s="33">
        <v>0</v>
      </c>
      <c r="H46" s="33">
        <v>240472.21814999997</v>
      </c>
      <c r="I46" s="33">
        <v>6365.87</v>
      </c>
      <c r="J46" s="33">
        <v>157591.76239999998</v>
      </c>
      <c r="K46" s="33">
        <v>8936.8873</v>
      </c>
      <c r="L46" s="33">
        <v>188480.27236</v>
      </c>
      <c r="M46" s="43"/>
    </row>
    <row r="47" spans="4:8" ht="12.75" customHeight="1">
      <c r="D47" s="43"/>
      <c r="G47" s="43"/>
      <c r="H47" s="79"/>
    </row>
    <row r="48" spans="4:12" ht="12.75" customHeight="1">
      <c r="D48" s="43"/>
      <c r="E48" s="43"/>
      <c r="F48" s="43"/>
      <c r="G48" s="43"/>
      <c r="H48" s="43"/>
      <c r="I48" s="43"/>
      <c r="J48" s="43"/>
      <c r="K48" s="43"/>
      <c r="L48" s="43"/>
    </row>
    <row r="49" spans="4:11" ht="12.75">
      <c r="D49" s="43"/>
      <c r="E49" s="43"/>
      <c r="H49" s="43"/>
      <c r="K49" s="79"/>
    </row>
    <row r="50" spans="4:11" ht="12.75">
      <c r="D50" s="43"/>
      <c r="E50" s="43"/>
      <c r="H50" s="43"/>
      <c r="I50" s="43"/>
      <c r="K50" s="43"/>
    </row>
    <row r="51" spans="5:8" ht="12.75">
      <c r="E51" s="43"/>
      <c r="G51" s="43"/>
      <c r="H51" s="79"/>
    </row>
    <row r="52" spans="4:8" ht="12.75">
      <c r="D52" s="43"/>
      <c r="G52" s="43"/>
      <c r="H52" s="79"/>
    </row>
    <row r="53" spans="4:8" ht="12.75">
      <c r="D53" s="43"/>
      <c r="G53" s="43"/>
      <c r="H53" s="79"/>
    </row>
    <row r="54" spans="4:8" ht="12.75">
      <c r="D54" s="43"/>
      <c r="G54" s="43"/>
      <c r="H54" s="79"/>
    </row>
    <row r="55" spans="4:8" ht="12.75">
      <c r="D55" s="43"/>
      <c r="G55" s="43"/>
      <c r="H55" s="79"/>
    </row>
    <row r="56" ht="12.75">
      <c r="D56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33</v>
      </c>
      <c r="B7" s="8"/>
      <c r="K7" s="3"/>
    </row>
    <row r="8" spans="1:11" ht="12.75" customHeight="1">
      <c r="A8" s="133" t="s">
        <v>34</v>
      </c>
      <c r="B8" s="134"/>
      <c r="C8" s="131" t="s">
        <v>35</v>
      </c>
      <c r="D8" s="137" t="s">
        <v>36</v>
      </c>
      <c r="E8" s="138"/>
      <c r="F8" s="138"/>
      <c r="G8" s="138"/>
      <c r="H8" s="138"/>
      <c r="I8" s="138"/>
      <c r="J8" s="138"/>
      <c r="K8" s="139"/>
    </row>
    <row r="9" spans="1:12" ht="45" customHeight="1">
      <c r="A9" s="135"/>
      <c r="B9" s="136"/>
      <c r="C9" s="132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16" t="s">
        <v>54</v>
      </c>
      <c r="B10" s="116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16" t="s">
        <v>54</v>
      </c>
      <c r="B14" s="116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3">
        <f>119169756.42/1000</f>
        <v>119169.75642</v>
      </c>
      <c r="F18" s="53">
        <f>850000/1000</f>
        <v>850</v>
      </c>
      <c r="G18" s="34">
        <v>0</v>
      </c>
      <c r="H18" s="53">
        <v>251731.07</v>
      </c>
      <c r="I18" s="53">
        <f>1090000/1000</f>
        <v>1090</v>
      </c>
      <c r="J18" s="53">
        <f>16834957/1000</f>
        <v>16834.957</v>
      </c>
      <c r="K18" s="53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1">
        <v>1935</v>
      </c>
      <c r="E19" s="51">
        <v>117881.21311</v>
      </c>
      <c r="F19" s="51">
        <v>1742</v>
      </c>
      <c r="G19" s="34">
        <v>0</v>
      </c>
      <c r="H19" s="51">
        <f>89860.98596+4160</f>
        <v>94020.98596</v>
      </c>
      <c r="I19" s="51">
        <v>320</v>
      </c>
      <c r="J19" s="51">
        <v>12396.475</v>
      </c>
      <c r="K19" s="51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1">
        <v>220</v>
      </c>
      <c r="E20" s="51">
        <v>128096.002</v>
      </c>
      <c r="F20" s="51">
        <v>1113</v>
      </c>
      <c r="G20" s="33">
        <v>0</v>
      </c>
      <c r="H20" s="33">
        <v>75058.513</v>
      </c>
      <c r="I20" s="51">
        <v>470</v>
      </c>
      <c r="J20" s="51">
        <v>8832.5</v>
      </c>
      <c r="K20" s="51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1">
        <v>3735</v>
      </c>
      <c r="E21" s="51">
        <v>119686.23</v>
      </c>
      <c r="F21" s="51">
        <v>360.5</v>
      </c>
      <c r="G21" s="33">
        <v>0</v>
      </c>
      <c r="H21" s="33">
        <f>62787.67+3415</f>
        <v>66202.67</v>
      </c>
      <c r="I21" s="51">
        <v>2223</v>
      </c>
      <c r="J21" s="51">
        <v>12151.02</v>
      </c>
      <c r="K21" s="51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1">
        <v>6052</v>
      </c>
      <c r="E22" s="51">
        <v>83781.962</v>
      </c>
      <c r="F22" s="51">
        <v>125</v>
      </c>
      <c r="G22" s="33">
        <v>0</v>
      </c>
      <c r="H22" s="51">
        <v>52599.67606</v>
      </c>
      <c r="I22" s="51">
        <v>1070</v>
      </c>
      <c r="J22" s="51">
        <v>9817</v>
      </c>
      <c r="K22" s="51">
        <v>41743.85</v>
      </c>
      <c r="L22" s="43"/>
    </row>
    <row r="23" spans="1:13" ht="12.75">
      <c r="A23" s="128" t="s">
        <v>53</v>
      </c>
      <c r="B23" s="128">
        <v>2015</v>
      </c>
      <c r="C23" s="33">
        <f>D23+E23+F23+G23+H23+I23+J23+K23</f>
        <v>211193.87445</v>
      </c>
      <c r="D23" s="53">
        <v>12037</v>
      </c>
      <c r="E23" s="53">
        <v>96236.97545</v>
      </c>
      <c r="F23" s="53">
        <v>1485</v>
      </c>
      <c r="G23" s="60">
        <v>0</v>
      </c>
      <c r="H23" s="60">
        <v>49858.005</v>
      </c>
      <c r="I23" s="60">
        <v>133</v>
      </c>
      <c r="J23" s="60">
        <v>13104.739</v>
      </c>
      <c r="K23" s="60">
        <v>38339.155</v>
      </c>
      <c r="L23" s="58"/>
      <c r="M23" s="58"/>
    </row>
    <row r="24" spans="1:13" ht="12.75">
      <c r="A24" s="129" t="s">
        <v>52</v>
      </c>
      <c r="B24" s="129">
        <v>2016</v>
      </c>
      <c r="C24" s="48">
        <v>183980.31</v>
      </c>
      <c r="D24" s="71">
        <v>5937</v>
      </c>
      <c r="E24" s="71">
        <v>80042.48</v>
      </c>
      <c r="F24" s="71">
        <v>973</v>
      </c>
      <c r="G24" s="70">
        <v>0</v>
      </c>
      <c r="H24" s="70">
        <v>48150.19</v>
      </c>
      <c r="I24" s="70">
        <v>455</v>
      </c>
      <c r="J24" s="70">
        <v>10610.82</v>
      </c>
      <c r="K24" s="70">
        <v>37811.82</v>
      </c>
      <c r="L24" s="58"/>
      <c r="M24" s="58"/>
    </row>
    <row r="25" spans="1:13" ht="12.75">
      <c r="A25" s="129" t="s">
        <v>55</v>
      </c>
      <c r="B25" s="129">
        <v>2016</v>
      </c>
      <c r="C25" s="48">
        <f>SUM(D25:K25)</f>
        <v>267518.46640000003</v>
      </c>
      <c r="D25" s="71">
        <v>9170.4</v>
      </c>
      <c r="E25" s="71">
        <v>127082.1564</v>
      </c>
      <c r="F25" s="71">
        <v>566.9</v>
      </c>
      <c r="G25" s="71">
        <v>0</v>
      </c>
      <c r="H25" s="71">
        <v>57275.723</v>
      </c>
      <c r="I25" s="71">
        <v>1999.1</v>
      </c>
      <c r="J25" s="71">
        <v>25992.787999999997</v>
      </c>
      <c r="K25" s="71">
        <v>45431.399000000005</v>
      </c>
      <c r="L25" s="8"/>
      <c r="M25" s="8"/>
    </row>
    <row r="26" spans="1:13" ht="12.75">
      <c r="A26" s="129" t="s">
        <v>54</v>
      </c>
      <c r="B26" s="129">
        <v>2016</v>
      </c>
      <c r="C26" s="48">
        <f>SUM(D26:K26)</f>
        <v>260513.603</v>
      </c>
      <c r="D26" s="71">
        <v>2210</v>
      </c>
      <c r="E26" s="71">
        <v>121872.793</v>
      </c>
      <c r="F26" s="71">
        <v>1164.19</v>
      </c>
      <c r="G26" s="71">
        <v>0</v>
      </c>
      <c r="H26" s="71">
        <v>47897.31</v>
      </c>
      <c r="I26" s="71">
        <v>4199</v>
      </c>
      <c r="J26" s="71">
        <v>33169.9</v>
      </c>
      <c r="K26" s="71">
        <v>50000.41000000001</v>
      </c>
      <c r="L26" s="52"/>
      <c r="M26" s="8"/>
    </row>
    <row r="27" spans="1:13" ht="12.75">
      <c r="A27" s="129" t="s">
        <v>53</v>
      </c>
      <c r="B27" s="129">
        <v>2016</v>
      </c>
      <c r="C27" s="48">
        <f>SUM(D27:K27)</f>
        <v>228014.293</v>
      </c>
      <c r="D27" s="71">
        <v>2696</v>
      </c>
      <c r="E27" s="71">
        <v>114271.20300000001</v>
      </c>
      <c r="F27" s="71">
        <v>1110</v>
      </c>
      <c r="G27" s="71">
        <v>0</v>
      </c>
      <c r="H27" s="71">
        <v>45121.465</v>
      </c>
      <c r="I27" s="71">
        <v>2006</v>
      </c>
      <c r="J27" s="71">
        <v>17337.3</v>
      </c>
      <c r="K27" s="71">
        <v>45472.325</v>
      </c>
      <c r="L27" s="52"/>
      <c r="M27" s="8"/>
    </row>
    <row r="28" spans="1:13" ht="12.75">
      <c r="A28" s="129" t="s">
        <v>52</v>
      </c>
      <c r="B28" s="129">
        <v>2017</v>
      </c>
      <c r="C28" s="48">
        <v>167189.10199999998</v>
      </c>
      <c r="D28" s="71">
        <v>1865</v>
      </c>
      <c r="E28" s="71">
        <v>71222.952</v>
      </c>
      <c r="F28" s="71">
        <v>3816</v>
      </c>
      <c r="G28" s="71">
        <v>0</v>
      </c>
      <c r="H28" s="71">
        <v>32953.11</v>
      </c>
      <c r="I28" s="71">
        <v>740</v>
      </c>
      <c r="J28" s="71">
        <v>10597</v>
      </c>
      <c r="K28" s="71">
        <v>45995.04</v>
      </c>
      <c r="L28" s="52"/>
      <c r="M28" s="8"/>
    </row>
    <row r="29" spans="1:13" ht="12.75">
      <c r="A29" s="129" t="s">
        <v>55</v>
      </c>
      <c r="B29" s="129">
        <v>2017</v>
      </c>
      <c r="C29" s="48">
        <v>276045.308</v>
      </c>
      <c r="D29" s="71">
        <v>1955</v>
      </c>
      <c r="E29" s="71">
        <v>103254.71</v>
      </c>
      <c r="F29" s="71">
        <v>715</v>
      </c>
      <c r="G29" s="71">
        <v>0</v>
      </c>
      <c r="H29" s="71">
        <v>60071.83</v>
      </c>
      <c r="I29" s="71">
        <v>3768</v>
      </c>
      <c r="J29" s="71">
        <v>40584.9</v>
      </c>
      <c r="K29" s="71">
        <v>65695.868</v>
      </c>
      <c r="L29" s="52"/>
      <c r="M29" s="8"/>
    </row>
    <row r="30" spans="1:13" ht="12.75">
      <c r="A30" s="129" t="s">
        <v>54</v>
      </c>
      <c r="B30" s="129">
        <v>2017</v>
      </c>
      <c r="C30" s="48">
        <v>229230.266</v>
      </c>
      <c r="D30" s="71">
        <v>2050</v>
      </c>
      <c r="E30" s="71">
        <v>88784.15</v>
      </c>
      <c r="F30" s="71">
        <v>319</v>
      </c>
      <c r="G30" s="71">
        <v>0</v>
      </c>
      <c r="H30" s="71">
        <v>52727.12</v>
      </c>
      <c r="I30" s="71">
        <v>2458</v>
      </c>
      <c r="J30" s="71">
        <v>28261.3</v>
      </c>
      <c r="K30" s="71">
        <v>54630.695999999996</v>
      </c>
      <c r="L30" s="52"/>
      <c r="M30" s="8"/>
    </row>
    <row r="31" spans="1:13" ht="12.75">
      <c r="A31" s="5" t="s">
        <v>53</v>
      </c>
      <c r="B31" s="20">
        <v>2017</v>
      </c>
      <c r="C31" s="48">
        <v>238813.93589000002</v>
      </c>
      <c r="D31" s="71">
        <v>1865</v>
      </c>
      <c r="E31" s="71">
        <v>73494.17</v>
      </c>
      <c r="F31" s="71">
        <v>1358</v>
      </c>
      <c r="G31" s="71">
        <v>0</v>
      </c>
      <c r="H31" s="71">
        <v>64714.04</v>
      </c>
      <c r="I31" s="71">
        <v>2224</v>
      </c>
      <c r="J31" s="71">
        <v>36133.76589</v>
      </c>
      <c r="K31" s="71">
        <v>59024.96</v>
      </c>
      <c r="L31" s="52"/>
      <c r="M31" s="8"/>
    </row>
    <row r="32" spans="1:13" ht="12.75">
      <c r="A32" s="5" t="s">
        <v>52</v>
      </c>
      <c r="B32" s="20">
        <v>2018</v>
      </c>
      <c r="C32" s="48">
        <v>201108.401</v>
      </c>
      <c r="D32" s="71">
        <v>787</v>
      </c>
      <c r="E32" s="71">
        <v>75540.365</v>
      </c>
      <c r="F32" s="71">
        <v>2427</v>
      </c>
      <c r="G32" s="71">
        <v>0</v>
      </c>
      <c r="H32" s="71">
        <v>53022.667</v>
      </c>
      <c r="I32" s="71">
        <v>2030</v>
      </c>
      <c r="J32" s="71">
        <v>17382</v>
      </c>
      <c r="K32" s="71">
        <v>49919.369000000006</v>
      </c>
      <c r="L32" s="52"/>
      <c r="M32" s="8"/>
    </row>
    <row r="33" spans="1:13" ht="12.75">
      <c r="A33" s="5" t="s">
        <v>55</v>
      </c>
      <c r="B33" s="20">
        <v>2018</v>
      </c>
      <c r="C33" s="48">
        <v>234826.85</v>
      </c>
      <c r="D33" s="71">
        <v>1200</v>
      </c>
      <c r="E33" s="71">
        <v>76133.44</v>
      </c>
      <c r="F33" s="71">
        <v>2946</v>
      </c>
      <c r="G33" s="71">
        <v>0</v>
      </c>
      <c r="H33" s="71">
        <v>60461</v>
      </c>
      <c r="I33" s="71">
        <v>3625</v>
      </c>
      <c r="J33" s="71">
        <v>29825.47</v>
      </c>
      <c r="K33" s="71">
        <v>60635.94</v>
      </c>
      <c r="L33" s="52"/>
      <c r="M33" s="8"/>
    </row>
    <row r="34" spans="3:5" ht="12.75">
      <c r="C34" s="62"/>
      <c r="D34" s="61"/>
      <c r="E34" s="61"/>
    </row>
    <row r="35" spans="3:4" ht="12.75">
      <c r="C35" s="62"/>
      <c r="D35" s="61"/>
    </row>
    <row r="38" ht="12.75">
      <c r="D38" s="61"/>
    </row>
    <row r="39" spans="3:5" ht="12.75">
      <c r="C39" s="62"/>
      <c r="D39" s="61"/>
      <c r="E39" s="43"/>
    </row>
    <row r="40" ht="12.75">
      <c r="F40" s="43"/>
    </row>
    <row r="41" ht="12.75">
      <c r="C41" s="62"/>
    </row>
    <row r="42" spans="4:6" ht="12.75">
      <c r="D42" s="61"/>
      <c r="E42" s="13"/>
      <c r="F42" s="8"/>
    </row>
    <row r="43" spans="4:6" ht="12.75">
      <c r="D43" s="61"/>
      <c r="E43" s="13"/>
      <c r="F43" s="8"/>
    </row>
    <row r="44" spans="4:7" ht="12.75">
      <c r="D44" s="61"/>
      <c r="E44" s="13"/>
      <c r="F44" s="13"/>
      <c r="G44" s="8"/>
    </row>
    <row r="45" spans="5:7" ht="12.75">
      <c r="E45" s="14"/>
      <c r="F45" s="14"/>
      <c r="G45" s="8"/>
    </row>
    <row r="46" spans="5:7" ht="12.75">
      <c r="E46" s="14"/>
      <c r="F46" s="14"/>
      <c r="G46" s="8"/>
    </row>
    <row r="47" spans="4:7" ht="12.75">
      <c r="D47" s="9"/>
      <c r="E47" s="15"/>
      <c r="F47" s="15"/>
      <c r="G47" s="8"/>
    </row>
    <row r="48" spans="4:7" ht="12.75">
      <c r="D48" s="8"/>
      <c r="E48" s="15"/>
      <c r="F48" s="15"/>
      <c r="G48" s="8"/>
    </row>
    <row r="49" spans="4:7" ht="12.75">
      <c r="D49" s="8"/>
      <c r="E49" s="15"/>
      <c r="F49" s="15"/>
      <c r="G49" s="8"/>
    </row>
    <row r="50" spans="4:7" ht="12.75">
      <c r="D50" s="8"/>
      <c r="E50" s="15"/>
      <c r="F50" s="15"/>
      <c r="G50" s="8"/>
    </row>
    <row r="51" spans="4:7" ht="12.75">
      <c r="D51" s="9"/>
      <c r="E51" s="15"/>
      <c r="F51" s="15"/>
      <c r="G51" s="8"/>
    </row>
    <row r="52" spans="4:7" ht="12.75">
      <c r="D52" s="8"/>
      <c r="E52" s="15"/>
      <c r="F52" s="15"/>
      <c r="G52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33</v>
      </c>
      <c r="B7" s="19"/>
      <c r="K7" s="4"/>
    </row>
    <row r="8" spans="1:11" ht="12.75" customHeight="1">
      <c r="A8" s="133" t="s">
        <v>34</v>
      </c>
      <c r="B8" s="134"/>
      <c r="C8" s="131" t="s">
        <v>35</v>
      </c>
      <c r="D8" s="142" t="s">
        <v>36</v>
      </c>
      <c r="E8" s="143"/>
      <c r="F8" s="143"/>
      <c r="G8" s="143"/>
      <c r="H8" s="143"/>
      <c r="I8" s="143"/>
      <c r="J8" s="143"/>
      <c r="K8" s="144"/>
    </row>
    <row r="9" spans="1:11" ht="33" customHeight="1">
      <c r="A9" s="135"/>
      <c r="B9" s="136"/>
      <c r="C9" s="132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>
      <c r="A10" s="6" t="s">
        <v>54</v>
      </c>
      <c r="B10" s="116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16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9" t="s">
        <v>53</v>
      </c>
      <c r="B23" s="128">
        <v>2015</v>
      </c>
      <c r="C23" s="60">
        <f>D23+E23+F23+G23+H23+I23+J23+K23</f>
        <v>211193.87445</v>
      </c>
      <c r="D23" s="60">
        <v>50.2</v>
      </c>
      <c r="E23" s="60">
        <v>574</v>
      </c>
      <c r="F23" s="60">
        <v>5447.811</v>
      </c>
      <c r="G23" s="60">
        <v>40092.13845</v>
      </c>
      <c r="H23" s="60">
        <v>82256.808</v>
      </c>
      <c r="I23" s="60">
        <v>56271.917</v>
      </c>
      <c r="J23" s="60">
        <v>20761</v>
      </c>
      <c r="K23" s="60">
        <v>5740</v>
      </c>
      <c r="L23" s="63"/>
      <c r="M23" s="63"/>
      <c r="N23" s="63"/>
    </row>
    <row r="24" spans="1:14" ht="12.75">
      <c r="A24" s="69" t="s">
        <v>52</v>
      </c>
      <c r="B24" s="129">
        <v>2016</v>
      </c>
      <c r="C24" s="70">
        <v>183980.31</v>
      </c>
      <c r="D24" s="70">
        <v>104</v>
      </c>
      <c r="E24" s="70">
        <v>472.9</v>
      </c>
      <c r="F24" s="70">
        <v>2546.6</v>
      </c>
      <c r="G24" s="70">
        <v>32534.76</v>
      </c>
      <c r="H24" s="70">
        <v>66274.1</v>
      </c>
      <c r="I24" s="70">
        <v>63180.93</v>
      </c>
      <c r="J24" s="70">
        <v>14405</v>
      </c>
      <c r="K24" s="70">
        <v>4462</v>
      </c>
      <c r="L24" s="63"/>
      <c r="M24" s="63"/>
      <c r="N24" s="63"/>
    </row>
    <row r="25" spans="1:11" ht="12.75">
      <c r="A25" s="69" t="s">
        <v>55</v>
      </c>
      <c r="B25" s="129">
        <v>2016</v>
      </c>
      <c r="C25" s="70">
        <f>SUM(D25:K25)</f>
        <v>267518.4734</v>
      </c>
      <c r="D25" s="70">
        <v>30</v>
      </c>
      <c r="E25" s="70">
        <v>459.92</v>
      </c>
      <c r="F25" s="70">
        <v>5755.77</v>
      </c>
      <c r="G25" s="70">
        <v>43603.79</v>
      </c>
      <c r="H25" s="70">
        <v>85896.59</v>
      </c>
      <c r="I25" s="70">
        <v>101358.4034</v>
      </c>
      <c r="J25" s="70">
        <v>13249</v>
      </c>
      <c r="K25" s="70">
        <v>17165</v>
      </c>
    </row>
    <row r="26" spans="1:13" ht="12.75">
      <c r="A26" s="69" t="s">
        <v>54</v>
      </c>
      <c r="B26" s="129">
        <v>2016</v>
      </c>
      <c r="C26" s="70">
        <f>SUM(D26:K26)</f>
        <v>260513.6</v>
      </c>
      <c r="D26" s="70">
        <v>55</v>
      </c>
      <c r="E26" s="70">
        <v>252</v>
      </c>
      <c r="F26" s="70">
        <v>3845.08</v>
      </c>
      <c r="G26" s="70">
        <v>43530.07</v>
      </c>
      <c r="H26" s="70">
        <v>95330.27</v>
      </c>
      <c r="I26" s="70">
        <v>90757.18</v>
      </c>
      <c r="J26" s="70">
        <v>12461</v>
      </c>
      <c r="K26" s="70">
        <v>14283</v>
      </c>
      <c r="L26" s="109"/>
      <c r="M26" s="110"/>
    </row>
    <row r="27" spans="1:13" ht="12.75">
      <c r="A27" s="69" t="s">
        <v>53</v>
      </c>
      <c r="B27" s="129">
        <v>2016</v>
      </c>
      <c r="C27" s="70">
        <f>SUM(D27:K27)</f>
        <v>228014.293</v>
      </c>
      <c r="D27" s="70">
        <v>20</v>
      </c>
      <c r="E27" s="70">
        <v>146</v>
      </c>
      <c r="F27" s="70">
        <v>3983.3709999999996</v>
      </c>
      <c r="G27" s="70">
        <v>47885.44</v>
      </c>
      <c r="H27" s="70">
        <v>85481.662</v>
      </c>
      <c r="I27" s="70">
        <v>76892.82</v>
      </c>
      <c r="J27" s="70">
        <v>7069</v>
      </c>
      <c r="K27" s="70">
        <v>6536</v>
      </c>
      <c r="L27" s="109"/>
      <c r="M27" s="110"/>
    </row>
    <row r="28" spans="1:13" ht="12.75">
      <c r="A28" s="69" t="s">
        <v>52</v>
      </c>
      <c r="B28" s="129">
        <v>2017</v>
      </c>
      <c r="C28" s="70">
        <v>167189.10199999998</v>
      </c>
      <c r="D28" s="70">
        <v>15</v>
      </c>
      <c r="E28" s="70">
        <v>634</v>
      </c>
      <c r="F28" s="70">
        <v>2531.2</v>
      </c>
      <c r="G28" s="70">
        <v>28556.492000000002</v>
      </c>
      <c r="H28" s="70">
        <v>66446.22</v>
      </c>
      <c r="I28" s="70">
        <v>53885.19</v>
      </c>
      <c r="J28" s="70">
        <v>15121</v>
      </c>
      <c r="K28" s="70">
        <v>0</v>
      </c>
      <c r="L28" s="109"/>
      <c r="M28" s="110"/>
    </row>
    <row r="29" spans="1:13" ht="12.75">
      <c r="A29" s="69" t="s">
        <v>55</v>
      </c>
      <c r="B29" s="129">
        <v>2017</v>
      </c>
      <c r="C29" s="70">
        <v>276045.308</v>
      </c>
      <c r="D29" s="70">
        <v>55</v>
      </c>
      <c r="E29" s="70">
        <v>673.8</v>
      </c>
      <c r="F29" s="70">
        <v>3076.25</v>
      </c>
      <c r="G29" s="70">
        <v>35988.678</v>
      </c>
      <c r="H29" s="70">
        <v>93342.27</v>
      </c>
      <c r="I29" s="70">
        <v>91194.05</v>
      </c>
      <c r="J29" s="70">
        <v>34407.26</v>
      </c>
      <c r="K29" s="70">
        <v>17308</v>
      </c>
      <c r="L29" s="109"/>
      <c r="M29" s="110"/>
    </row>
    <row r="30" spans="1:13" ht="12.75">
      <c r="A30" s="69" t="s">
        <v>54</v>
      </c>
      <c r="B30" s="129">
        <v>2017</v>
      </c>
      <c r="C30" s="70">
        <v>229230.266</v>
      </c>
      <c r="D30" s="70">
        <v>415</v>
      </c>
      <c r="E30" s="70">
        <v>472.62</v>
      </c>
      <c r="F30" s="70">
        <v>4979.73</v>
      </c>
      <c r="G30" s="70">
        <v>34122.168</v>
      </c>
      <c r="H30" s="70">
        <v>92788.778</v>
      </c>
      <c r="I30" s="70">
        <v>69564.97</v>
      </c>
      <c r="J30" s="70">
        <v>16337</v>
      </c>
      <c r="K30" s="70">
        <v>10550</v>
      </c>
      <c r="L30" s="109"/>
      <c r="M30" s="11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2"/>
      <c r="D32" s="62"/>
      <c r="E32" s="62"/>
      <c r="F32" s="62"/>
      <c r="G32" s="62"/>
      <c r="H32" s="62"/>
      <c r="I32" s="62"/>
      <c r="J32" s="62"/>
      <c r="K32"/>
      <c r="L32"/>
      <c r="M32"/>
    </row>
    <row r="33" spans="3:13" ht="12.75">
      <c r="C33" s="61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0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D51" sqref="D51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10" customFormat="1" ht="12.75" customHeight="1"/>
    <row r="3" spans="1:14" s="110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11"/>
      <c r="J3" s="111"/>
      <c r="K3" s="111"/>
      <c r="L3" s="111"/>
      <c r="M3" s="111"/>
      <c r="N3" s="112"/>
    </row>
    <row r="4" s="110" customFormat="1" ht="12.75" customHeight="1">
      <c r="D4" s="27"/>
    </row>
    <row r="5" spans="1:2" s="110" customFormat="1" ht="12.75" customHeight="1">
      <c r="A5" s="21" t="s">
        <v>32</v>
      </c>
      <c r="B5" s="21"/>
    </row>
    <row r="6" spans="1:2" s="110" customFormat="1" ht="12.75" customHeight="1">
      <c r="A6" s="21"/>
      <c r="B6" s="21"/>
    </row>
    <row r="7" spans="1:12" s="110" customFormat="1" ht="12.75" customHeight="1">
      <c r="A7" s="108" t="s">
        <v>63</v>
      </c>
      <c r="B7" s="8"/>
      <c r="L7" s="3"/>
    </row>
    <row r="8" spans="1:12" s="110" customFormat="1" ht="12.75" customHeight="1">
      <c r="A8" s="133" t="s">
        <v>34</v>
      </c>
      <c r="B8" s="134"/>
      <c r="C8" s="149" t="s">
        <v>64</v>
      </c>
      <c r="D8" s="137" t="s">
        <v>0</v>
      </c>
      <c r="E8" s="138"/>
      <c r="F8" s="138"/>
      <c r="G8" s="138"/>
      <c r="H8" s="138"/>
      <c r="I8" s="138"/>
      <c r="J8" s="138"/>
      <c r="K8" s="138"/>
      <c r="L8" s="139"/>
    </row>
    <row r="9" spans="1:13" s="110" customFormat="1" ht="45" customHeight="1">
      <c r="A9" s="135"/>
      <c r="B9" s="136"/>
      <c r="C9" s="149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13"/>
    </row>
    <row r="10" spans="1:13" s="110" customFormat="1" ht="12.75" customHeight="1">
      <c r="A10" s="20" t="s">
        <v>48</v>
      </c>
      <c r="B10" s="20">
        <v>2006</v>
      </c>
      <c r="C10" s="120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13"/>
    </row>
    <row r="11" spans="1:12" s="110" customFormat="1" ht="12.75" customHeight="1">
      <c r="A11" s="20" t="s">
        <v>49</v>
      </c>
      <c r="B11" s="20">
        <v>2006</v>
      </c>
      <c r="C11" s="120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10" customFormat="1" ht="12.75" customHeight="1">
      <c r="A12" s="20" t="s">
        <v>48</v>
      </c>
      <c r="B12" s="20">
        <v>2007</v>
      </c>
      <c r="C12" s="120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10" customFormat="1" ht="12.75" customHeight="1">
      <c r="A13" s="20" t="s">
        <v>49</v>
      </c>
      <c r="B13" s="20">
        <v>2007</v>
      </c>
      <c r="C13" s="120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10" customFormat="1" ht="12.75" customHeight="1">
      <c r="A14" s="20" t="s">
        <v>48</v>
      </c>
      <c r="B14" s="20">
        <v>2008</v>
      </c>
      <c r="C14" s="120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10" customFormat="1" ht="12.75" customHeight="1">
      <c r="A15" s="20" t="s">
        <v>49</v>
      </c>
      <c r="B15" s="20">
        <v>2008</v>
      </c>
      <c r="C15" s="120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10" customFormat="1" ht="12.75" customHeight="1">
      <c r="A16" s="20" t="s">
        <v>48</v>
      </c>
      <c r="B16" s="20">
        <v>2009</v>
      </c>
      <c r="C16" s="120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10" customFormat="1" ht="12.75" customHeight="1">
      <c r="A17" s="20" t="s">
        <v>49</v>
      </c>
      <c r="B17" s="20">
        <v>2009</v>
      </c>
      <c r="C17" s="120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10" customFormat="1" ht="12.75" customHeight="1">
      <c r="A18" s="20" t="s">
        <v>48</v>
      </c>
      <c r="B18" s="20">
        <v>2010</v>
      </c>
      <c r="C18" s="120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10" customFormat="1" ht="12.75" customHeight="1">
      <c r="A19" s="20" t="s">
        <v>49</v>
      </c>
      <c r="B19" s="20">
        <v>2010</v>
      </c>
      <c r="C19" s="120">
        <v>0.3018</v>
      </c>
      <c r="D19" s="44">
        <v>0.3025</v>
      </c>
      <c r="E19" s="44">
        <v>0.2895</v>
      </c>
      <c r="F19" s="44">
        <v>0.2771</v>
      </c>
      <c r="G19" s="121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10" customFormat="1" ht="12.75" customHeight="1">
      <c r="A20" s="20" t="s">
        <v>48</v>
      </c>
      <c r="B20" s="20">
        <v>2011</v>
      </c>
      <c r="C20" s="120">
        <v>0.2881</v>
      </c>
      <c r="D20" s="44">
        <v>0.3015</v>
      </c>
      <c r="E20" s="44">
        <v>0.2866</v>
      </c>
      <c r="F20" s="44">
        <v>0.2557</v>
      </c>
      <c r="G20" s="121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10" customFormat="1" ht="12.75" customHeight="1">
      <c r="A21" s="20" t="s">
        <v>49</v>
      </c>
      <c r="B21" s="20">
        <v>2011</v>
      </c>
      <c r="C21" s="120">
        <v>0.2889</v>
      </c>
      <c r="D21" s="44">
        <v>0.2975</v>
      </c>
      <c r="E21" s="44">
        <v>0.2874</v>
      </c>
      <c r="F21" s="44">
        <v>0.266</v>
      </c>
      <c r="G21" s="121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10" customFormat="1" ht="12.75" customHeight="1">
      <c r="A22" s="20" t="s">
        <v>48</v>
      </c>
      <c r="B22" s="20">
        <v>2012</v>
      </c>
      <c r="C22" s="120">
        <v>0.277</v>
      </c>
      <c r="D22" s="121">
        <v>0.3013</v>
      </c>
      <c r="E22" s="121">
        <v>0.2733</v>
      </c>
      <c r="F22" s="121">
        <v>0.2548</v>
      </c>
      <c r="G22" s="121" t="s">
        <v>11</v>
      </c>
      <c r="H22" s="121">
        <v>0.2929</v>
      </c>
      <c r="I22" s="121">
        <v>0.2186</v>
      </c>
      <c r="J22" s="121">
        <v>0.252</v>
      </c>
      <c r="K22" s="121">
        <v>0.2966</v>
      </c>
      <c r="L22" s="121">
        <v>0.3267</v>
      </c>
    </row>
    <row r="23" spans="1:12" s="110" customFormat="1" ht="12.75" customHeight="1">
      <c r="A23" s="116" t="s">
        <v>54</v>
      </c>
      <c r="B23" s="116">
        <v>2012</v>
      </c>
      <c r="C23" s="121">
        <v>0.284</v>
      </c>
      <c r="D23" s="121">
        <v>0.3</v>
      </c>
      <c r="E23" s="121">
        <v>0.279</v>
      </c>
      <c r="F23" s="121">
        <v>0.261</v>
      </c>
      <c r="G23" s="121" t="s">
        <v>11</v>
      </c>
      <c r="H23" s="121">
        <v>0.283</v>
      </c>
      <c r="I23" s="121">
        <v>0.281</v>
      </c>
      <c r="J23" s="121">
        <v>0.25</v>
      </c>
      <c r="K23" s="121">
        <v>0.301</v>
      </c>
      <c r="L23" s="121">
        <v>0.312</v>
      </c>
    </row>
    <row r="24" spans="1:12" s="110" customFormat="1" ht="12.75" customHeight="1">
      <c r="A24" s="20" t="s">
        <v>53</v>
      </c>
      <c r="B24" s="20">
        <v>2012</v>
      </c>
      <c r="C24" s="121">
        <v>0.291</v>
      </c>
      <c r="D24" s="121">
        <v>0.311</v>
      </c>
      <c r="E24" s="121">
        <v>0.283</v>
      </c>
      <c r="F24" s="121">
        <v>0.268</v>
      </c>
      <c r="G24" s="121" t="s">
        <v>11</v>
      </c>
      <c r="H24" s="121">
        <v>0.286</v>
      </c>
      <c r="I24" s="121">
        <v>0.287</v>
      </c>
      <c r="J24" s="121">
        <v>0.26</v>
      </c>
      <c r="K24" s="121">
        <v>0.296</v>
      </c>
      <c r="L24" s="121">
        <v>0.337</v>
      </c>
    </row>
    <row r="25" spans="1:15" s="110" customFormat="1" ht="12.75" customHeight="1">
      <c r="A25" s="20" t="s">
        <v>52</v>
      </c>
      <c r="B25" s="20">
        <v>2013</v>
      </c>
      <c r="C25" s="121">
        <v>0.282064467033004</v>
      </c>
      <c r="D25" s="121">
        <v>0.288133518342975</v>
      </c>
      <c r="E25" s="121">
        <v>0.274598552554632</v>
      </c>
      <c r="F25" s="121">
        <v>0.260962554355389</v>
      </c>
      <c r="G25" s="121" t="s">
        <v>11</v>
      </c>
      <c r="H25" s="121">
        <v>0.277008750146897</v>
      </c>
      <c r="I25" s="121">
        <v>0.27698906489479</v>
      </c>
      <c r="J25" s="121">
        <v>0.250010255169617</v>
      </c>
      <c r="K25" s="121">
        <v>0.277344767816793</v>
      </c>
      <c r="L25" s="121">
        <v>0.33491953220184</v>
      </c>
      <c r="M25" s="123"/>
      <c r="N25" s="123"/>
      <c r="O25" s="123"/>
    </row>
    <row r="26" spans="1:15" s="110" customFormat="1" ht="12.75" customHeight="1">
      <c r="A26" s="20" t="s">
        <v>55</v>
      </c>
      <c r="B26" s="20">
        <v>2013</v>
      </c>
      <c r="C26" s="121">
        <v>0.315</v>
      </c>
      <c r="D26" s="121">
        <v>0.303</v>
      </c>
      <c r="E26" s="121">
        <v>0.2769</v>
      </c>
      <c r="F26" s="121">
        <v>0.2697</v>
      </c>
      <c r="G26" s="121" t="s">
        <v>11</v>
      </c>
      <c r="H26" s="121">
        <v>0.3224</v>
      </c>
      <c r="I26" s="121">
        <v>0.2915</v>
      </c>
      <c r="J26" s="121">
        <v>0.2552</v>
      </c>
      <c r="K26" s="121">
        <v>0.2779</v>
      </c>
      <c r="L26" s="121">
        <v>0.4352</v>
      </c>
      <c r="M26" s="123"/>
      <c r="N26" s="123"/>
      <c r="O26" s="123"/>
    </row>
    <row r="27" spans="1:15" s="110" customFormat="1" ht="12.75" customHeight="1">
      <c r="A27" s="20" t="s">
        <v>54</v>
      </c>
      <c r="B27" s="20">
        <v>2013</v>
      </c>
      <c r="C27" s="121">
        <v>0.278</v>
      </c>
      <c r="D27" s="121">
        <v>0.2939</v>
      </c>
      <c r="E27" s="121">
        <v>0.2601</v>
      </c>
      <c r="F27" s="121">
        <v>0.2567</v>
      </c>
      <c r="G27" s="121" t="s">
        <v>11</v>
      </c>
      <c r="H27" s="121">
        <v>0.2984</v>
      </c>
      <c r="I27" s="121">
        <v>0.2946</v>
      </c>
      <c r="J27" s="121">
        <v>0.208</v>
      </c>
      <c r="K27" s="121">
        <v>0.3921</v>
      </c>
      <c r="L27" s="121">
        <v>0.2729</v>
      </c>
      <c r="M27" s="123"/>
      <c r="N27" s="123"/>
      <c r="O27" s="123"/>
    </row>
    <row r="28" spans="1:15" s="110" customFormat="1" ht="12.75" customHeight="1">
      <c r="A28" s="20" t="s">
        <v>53</v>
      </c>
      <c r="B28" s="20">
        <v>2013</v>
      </c>
      <c r="C28" s="121">
        <v>0.2731</v>
      </c>
      <c r="D28" s="121">
        <v>0.2918</v>
      </c>
      <c r="E28" s="121">
        <v>0.2579</v>
      </c>
      <c r="F28" s="121">
        <v>0.2569</v>
      </c>
      <c r="G28" s="121" t="s">
        <v>11</v>
      </c>
      <c r="H28" s="121">
        <v>0.2796</v>
      </c>
      <c r="I28" s="121">
        <v>0.27</v>
      </c>
      <c r="J28" s="121">
        <v>0.2507</v>
      </c>
      <c r="K28" s="121">
        <v>0.3473</v>
      </c>
      <c r="L28" s="121">
        <v>0.2874</v>
      </c>
      <c r="M28" s="123"/>
      <c r="N28" s="123"/>
      <c r="O28" s="123"/>
    </row>
    <row r="29" spans="1:15" s="110" customFormat="1" ht="12.75" customHeight="1">
      <c r="A29" s="20" t="s">
        <v>52</v>
      </c>
      <c r="B29" s="20">
        <v>2014</v>
      </c>
      <c r="C29" s="121">
        <v>0.26</v>
      </c>
      <c r="D29" s="121">
        <v>0.2999</v>
      </c>
      <c r="E29" s="121">
        <v>0.246125470357939</v>
      </c>
      <c r="F29" s="121">
        <v>0.255361091891457</v>
      </c>
      <c r="G29" s="121" t="s">
        <v>11</v>
      </c>
      <c r="H29" s="121">
        <v>0.270881652237417</v>
      </c>
      <c r="I29" s="121">
        <v>0.271988328769756</v>
      </c>
      <c r="J29" s="121">
        <v>0.224959416297572</v>
      </c>
      <c r="K29" s="121">
        <v>0.290350206634256</v>
      </c>
      <c r="L29" s="121">
        <v>0.269479268731768</v>
      </c>
      <c r="M29" s="123"/>
      <c r="N29" s="123"/>
      <c r="O29" s="123"/>
    </row>
    <row r="30" spans="1:15" s="110" customFormat="1" ht="12.75" customHeight="1">
      <c r="A30" s="126" t="s">
        <v>55</v>
      </c>
      <c r="B30" s="126">
        <v>2014</v>
      </c>
      <c r="C30" s="66">
        <v>0.2648</v>
      </c>
      <c r="D30" s="66">
        <v>0.2876</v>
      </c>
      <c r="E30" s="66">
        <v>0.2521</v>
      </c>
      <c r="F30" s="66">
        <v>0.2637</v>
      </c>
      <c r="G30" s="66" t="s">
        <v>11</v>
      </c>
      <c r="H30" s="66">
        <v>0.2722</v>
      </c>
      <c r="I30" s="66">
        <v>0.2765</v>
      </c>
      <c r="J30" s="66">
        <v>0.241</v>
      </c>
      <c r="K30" s="66">
        <v>0.2959</v>
      </c>
      <c r="L30" s="66">
        <v>0.283</v>
      </c>
      <c r="M30" s="124"/>
      <c r="N30" s="124"/>
      <c r="O30" s="123"/>
    </row>
    <row r="31" spans="1:15" s="110" customFormat="1" ht="12.75" customHeight="1">
      <c r="A31" s="126" t="s">
        <v>54</v>
      </c>
      <c r="B31" s="126">
        <v>2014</v>
      </c>
      <c r="C31" s="66">
        <v>0.2707</v>
      </c>
      <c r="D31" s="64">
        <v>0.2897</v>
      </c>
      <c r="E31" s="64">
        <v>0.2594</v>
      </c>
      <c r="F31" s="64">
        <v>0.2644</v>
      </c>
      <c r="G31" s="66" t="s">
        <v>11</v>
      </c>
      <c r="H31" s="64">
        <v>0.2754</v>
      </c>
      <c r="I31" s="64">
        <v>0.2315</v>
      </c>
      <c r="J31" s="64">
        <v>0.2361</v>
      </c>
      <c r="K31" s="64">
        <v>0.3123</v>
      </c>
      <c r="L31" s="64">
        <v>0.2935</v>
      </c>
      <c r="M31" s="7"/>
      <c r="N31" s="7"/>
      <c r="O31" s="123"/>
    </row>
    <row r="32" spans="1:15" s="110" customFormat="1" ht="12.75" customHeight="1">
      <c r="A32" s="126" t="s">
        <v>53</v>
      </c>
      <c r="B32" s="126">
        <v>2014</v>
      </c>
      <c r="C32" s="64">
        <v>0.2563</v>
      </c>
      <c r="D32" s="66">
        <v>0.2903</v>
      </c>
      <c r="E32" s="66">
        <v>0.25739999999999996</v>
      </c>
      <c r="F32" s="66">
        <v>0.2521</v>
      </c>
      <c r="G32" s="122" t="s">
        <v>11</v>
      </c>
      <c r="H32" s="66">
        <v>0.2438</v>
      </c>
      <c r="I32" s="66">
        <v>0.255</v>
      </c>
      <c r="J32" s="66">
        <v>0.2395</v>
      </c>
      <c r="K32" s="66">
        <v>0.2655</v>
      </c>
      <c r="L32" s="66">
        <v>0.2865</v>
      </c>
      <c r="M32" s="123"/>
      <c r="N32" s="123"/>
      <c r="O32" s="123"/>
    </row>
    <row r="33" spans="1:15" s="110" customFormat="1" ht="12.75" customHeight="1">
      <c r="A33" s="126" t="s">
        <v>52</v>
      </c>
      <c r="B33" s="126">
        <v>2015</v>
      </c>
      <c r="C33" s="64">
        <v>0.2698</v>
      </c>
      <c r="D33" s="64">
        <v>0.3129</v>
      </c>
      <c r="E33" s="64">
        <v>0.2691</v>
      </c>
      <c r="F33" s="64">
        <v>0.2607</v>
      </c>
      <c r="G33" s="66" t="s">
        <v>11</v>
      </c>
      <c r="H33" s="64">
        <v>0.263</v>
      </c>
      <c r="I33" s="64">
        <v>0.218</v>
      </c>
      <c r="J33" s="64">
        <v>0.2427</v>
      </c>
      <c r="K33" s="64">
        <v>0.2611</v>
      </c>
      <c r="L33" s="64">
        <v>0.2997</v>
      </c>
      <c r="M33" s="123"/>
      <c r="N33" s="123"/>
      <c r="O33" s="123"/>
    </row>
    <row r="34" spans="1:15" s="110" customFormat="1" ht="12.75" customHeight="1">
      <c r="A34" s="126" t="s">
        <v>55</v>
      </c>
      <c r="B34" s="126">
        <v>2015</v>
      </c>
      <c r="C34" s="64">
        <v>0.2723</v>
      </c>
      <c r="D34" s="64">
        <v>0.2948</v>
      </c>
      <c r="E34" s="64">
        <v>0.2712</v>
      </c>
      <c r="F34" s="64">
        <v>0.2664</v>
      </c>
      <c r="G34" s="66" t="s">
        <v>11</v>
      </c>
      <c r="H34" s="64">
        <v>0.2661</v>
      </c>
      <c r="I34" s="64">
        <v>0.2884</v>
      </c>
      <c r="J34" s="64">
        <v>0.2376</v>
      </c>
      <c r="K34" s="64">
        <v>0.2626</v>
      </c>
      <c r="L34" s="64">
        <v>0.2999</v>
      </c>
      <c r="M34" s="123"/>
      <c r="N34" s="123"/>
      <c r="O34" s="123"/>
    </row>
    <row r="35" spans="1:15" s="110" customFormat="1" ht="12.75" customHeight="1">
      <c r="A35" s="126" t="s">
        <v>54</v>
      </c>
      <c r="B35" s="126">
        <v>2015</v>
      </c>
      <c r="C35" s="64">
        <v>0.2773</v>
      </c>
      <c r="D35" s="64">
        <v>0.295</v>
      </c>
      <c r="E35" s="64">
        <v>0.2758</v>
      </c>
      <c r="F35" s="64">
        <v>0.2601</v>
      </c>
      <c r="G35" s="66" t="s">
        <v>11</v>
      </c>
      <c r="H35" s="64">
        <v>0.2751</v>
      </c>
      <c r="I35" s="64">
        <v>0.288</v>
      </c>
      <c r="J35" s="64">
        <v>0.2347</v>
      </c>
      <c r="K35" s="64">
        <v>0.2807</v>
      </c>
      <c r="L35" s="64">
        <v>0.3007</v>
      </c>
      <c r="M35" s="123"/>
      <c r="N35" s="123"/>
      <c r="O35" s="123"/>
    </row>
    <row r="36" spans="1:15" s="110" customFormat="1" ht="12.75" customHeight="1">
      <c r="A36" s="126" t="s">
        <v>53</v>
      </c>
      <c r="B36" s="126">
        <v>2015</v>
      </c>
      <c r="C36" s="64">
        <v>0.2788</v>
      </c>
      <c r="D36" s="64">
        <v>0.3</v>
      </c>
      <c r="E36" s="64">
        <v>0.2774</v>
      </c>
      <c r="F36" s="64">
        <v>0.2556</v>
      </c>
      <c r="G36" s="66" t="s">
        <v>11</v>
      </c>
      <c r="H36" s="64">
        <v>0.2751</v>
      </c>
      <c r="I36" s="64">
        <v>0.2667</v>
      </c>
      <c r="J36" s="64">
        <v>0.2278</v>
      </c>
      <c r="K36" s="64">
        <v>0.2687</v>
      </c>
      <c r="L36" s="64">
        <v>0.3107</v>
      </c>
      <c r="M36" s="123"/>
      <c r="N36" s="123"/>
      <c r="O36" s="123"/>
    </row>
    <row r="37" spans="1:15" s="110" customFormat="1" ht="12.75" customHeight="1">
      <c r="A37" s="126" t="s">
        <v>52</v>
      </c>
      <c r="B37" s="126">
        <v>2016</v>
      </c>
      <c r="C37" s="66">
        <v>0.2794</v>
      </c>
      <c r="D37" s="64">
        <v>0.3024</v>
      </c>
      <c r="E37" s="67">
        <v>0.2778</v>
      </c>
      <c r="F37" s="67">
        <v>0.2569</v>
      </c>
      <c r="G37" s="66" t="s">
        <v>11</v>
      </c>
      <c r="H37" s="67">
        <v>0.2782</v>
      </c>
      <c r="I37" s="67">
        <v>0.2842</v>
      </c>
      <c r="J37" s="67">
        <v>0.2177</v>
      </c>
      <c r="K37" s="67">
        <v>0.2966</v>
      </c>
      <c r="L37" s="67">
        <v>0.3135</v>
      </c>
      <c r="M37" s="123"/>
      <c r="N37" s="123"/>
      <c r="O37" s="123"/>
    </row>
    <row r="38" spans="1:15" s="110" customFormat="1" ht="12.75" customHeight="1">
      <c r="A38" s="126" t="s">
        <v>55</v>
      </c>
      <c r="B38" s="126">
        <v>2016</v>
      </c>
      <c r="C38" s="76">
        <v>0.2827</v>
      </c>
      <c r="D38" s="76">
        <v>0.2886</v>
      </c>
      <c r="E38" s="76">
        <v>0.2861</v>
      </c>
      <c r="F38" s="76">
        <v>0.2751</v>
      </c>
      <c r="G38" s="66" t="s">
        <v>11</v>
      </c>
      <c r="H38" s="76">
        <v>0.284</v>
      </c>
      <c r="I38" s="76">
        <v>0.3032</v>
      </c>
      <c r="J38" s="76">
        <v>0.2222</v>
      </c>
      <c r="K38" s="76">
        <v>0.2871</v>
      </c>
      <c r="L38" s="76">
        <v>0.2972</v>
      </c>
      <c r="M38" s="123"/>
      <c r="N38" s="123"/>
      <c r="O38" s="123"/>
    </row>
    <row r="39" spans="1:15" s="110" customFormat="1" ht="12.75" customHeight="1">
      <c r="A39" s="126" t="s">
        <v>54</v>
      </c>
      <c r="B39" s="126">
        <v>2016</v>
      </c>
      <c r="C39" s="76">
        <v>0.2648</v>
      </c>
      <c r="D39" s="76">
        <v>0.3022</v>
      </c>
      <c r="E39" s="76">
        <v>0.2635</v>
      </c>
      <c r="F39" s="76">
        <v>0.2605</v>
      </c>
      <c r="G39" s="78" t="s">
        <v>11</v>
      </c>
      <c r="H39" s="76">
        <v>0.2576</v>
      </c>
      <c r="I39" s="76">
        <v>0.2793</v>
      </c>
      <c r="J39" s="76">
        <v>0.2307</v>
      </c>
      <c r="K39" s="76">
        <v>0.2716</v>
      </c>
      <c r="L39" s="76">
        <v>0.2933</v>
      </c>
      <c r="M39" s="123"/>
      <c r="N39" s="123"/>
      <c r="O39" s="123"/>
    </row>
    <row r="40" spans="1:15" s="110" customFormat="1" ht="12.75" customHeight="1">
      <c r="A40" s="126" t="s">
        <v>53</v>
      </c>
      <c r="B40" s="126">
        <v>2016</v>
      </c>
      <c r="C40" s="76">
        <v>0.277673240386103</v>
      </c>
      <c r="D40" s="76">
        <v>0.316680160869655</v>
      </c>
      <c r="E40" s="76">
        <v>0.282588128374918</v>
      </c>
      <c r="F40" s="76">
        <v>0.254030706193918</v>
      </c>
      <c r="G40" s="78" t="s">
        <v>11</v>
      </c>
      <c r="H40" s="76">
        <v>0.270072427044232</v>
      </c>
      <c r="I40" s="76">
        <v>0.293125785717277</v>
      </c>
      <c r="J40" s="76">
        <v>0.233476422647084</v>
      </c>
      <c r="K40" s="76">
        <v>0.313130567417835</v>
      </c>
      <c r="L40" s="76">
        <v>0.297757046740494</v>
      </c>
      <c r="M40" s="123"/>
      <c r="N40" s="123"/>
      <c r="O40" s="123"/>
    </row>
    <row r="41" spans="1:15" s="110" customFormat="1" ht="12.75" customHeight="1">
      <c r="A41" s="126" t="s">
        <v>52</v>
      </c>
      <c r="B41" s="126">
        <v>2017</v>
      </c>
      <c r="C41" s="76">
        <v>0.271471790365126</v>
      </c>
      <c r="D41" s="76">
        <v>0.301523881054359</v>
      </c>
      <c r="E41" s="76">
        <v>0.273082245601336</v>
      </c>
      <c r="F41" s="76">
        <v>0.26932685027244</v>
      </c>
      <c r="G41" s="78" t="s">
        <v>11</v>
      </c>
      <c r="H41" s="76">
        <v>0.266872180613672</v>
      </c>
      <c r="I41" s="76">
        <v>0.257974607342463</v>
      </c>
      <c r="J41" s="76">
        <v>0.218503288255287</v>
      </c>
      <c r="K41" s="76">
        <v>0.311210891618983</v>
      </c>
      <c r="L41" s="76">
        <v>0.303551512403364</v>
      </c>
      <c r="M41" s="123"/>
      <c r="N41" s="123"/>
      <c r="O41" s="123"/>
    </row>
    <row r="42" spans="1:15" s="110" customFormat="1" ht="12.75" customHeight="1">
      <c r="A42" s="126" t="s">
        <v>55</v>
      </c>
      <c r="B42" s="126">
        <v>2017</v>
      </c>
      <c r="C42" s="76">
        <v>0.264502305871363</v>
      </c>
      <c r="D42" s="76">
        <v>0.319790831767387</v>
      </c>
      <c r="E42" s="76">
        <v>0.265841081004827</v>
      </c>
      <c r="F42" s="76">
        <v>0.275067646963644</v>
      </c>
      <c r="G42" s="78" t="s">
        <v>11</v>
      </c>
      <c r="H42" s="76">
        <v>0.260832916509347</v>
      </c>
      <c r="I42" s="76">
        <v>0.257135925218954</v>
      </c>
      <c r="J42" s="76">
        <v>0.222027461462977</v>
      </c>
      <c r="K42" s="76">
        <v>0.320022845425564</v>
      </c>
      <c r="L42" s="76">
        <v>0.289101494090173</v>
      </c>
      <c r="M42" s="123"/>
      <c r="N42" s="123"/>
      <c r="O42" s="123"/>
    </row>
    <row r="43" spans="1:15" s="110" customFormat="1" ht="12.75" customHeight="1">
      <c r="A43" s="126" t="s">
        <v>54</v>
      </c>
      <c r="B43" s="126">
        <v>2017</v>
      </c>
      <c r="C43" s="76">
        <v>0.275356985141989</v>
      </c>
      <c r="D43" s="76">
        <v>0.325146855410457</v>
      </c>
      <c r="E43" s="76">
        <v>0.283275912637704</v>
      </c>
      <c r="F43" s="76">
        <v>0.26836276431588</v>
      </c>
      <c r="G43" s="78" t="s">
        <v>11</v>
      </c>
      <c r="H43" s="76">
        <v>0.261223519152452</v>
      </c>
      <c r="I43" s="76">
        <v>0.271918864621137</v>
      </c>
      <c r="J43" s="76">
        <v>0.229833500492353</v>
      </c>
      <c r="K43" s="76">
        <v>0.315004424538838</v>
      </c>
      <c r="L43" s="76">
        <v>0.303659972835826</v>
      </c>
      <c r="M43" s="123"/>
      <c r="N43" s="123"/>
      <c r="O43" s="123"/>
    </row>
    <row r="44" spans="1:15" s="110" customFormat="1" ht="12.75" customHeight="1">
      <c r="A44" s="5" t="s">
        <v>53</v>
      </c>
      <c r="B44" s="20">
        <v>2017</v>
      </c>
      <c r="C44" s="76">
        <v>0.259149354152297</v>
      </c>
      <c r="D44" s="76">
        <v>0.312833728070845</v>
      </c>
      <c r="E44" s="76">
        <v>0.272132391459458</v>
      </c>
      <c r="F44" s="76">
        <v>0.273206935842712</v>
      </c>
      <c r="G44" s="78">
        <v>0.17</v>
      </c>
      <c r="H44" s="76">
        <v>0.240814976713165</v>
      </c>
      <c r="I44" s="76">
        <v>0.284282542998458</v>
      </c>
      <c r="J44" s="76">
        <v>0.225400839927034</v>
      </c>
      <c r="K44" s="76">
        <v>0.299553740747151</v>
      </c>
      <c r="L44" s="76">
        <v>0.275755000011421</v>
      </c>
      <c r="M44" s="123"/>
      <c r="N44" s="123"/>
      <c r="O44" s="123"/>
    </row>
    <row r="45" spans="1:15" s="110" customFormat="1" ht="12.75" customHeight="1">
      <c r="A45" s="5" t="s">
        <v>52</v>
      </c>
      <c r="B45" s="20">
        <v>2018</v>
      </c>
      <c r="C45" s="76">
        <v>0.271914208350349</v>
      </c>
      <c r="D45" s="76">
        <v>0.318515846574987</v>
      </c>
      <c r="E45" s="76">
        <v>0.278242351411443</v>
      </c>
      <c r="F45" s="76">
        <v>0.267912607001146</v>
      </c>
      <c r="G45" s="78" t="s">
        <v>11</v>
      </c>
      <c r="H45" s="76">
        <v>0.267028629480963</v>
      </c>
      <c r="I45" s="76">
        <v>0.280409040627876</v>
      </c>
      <c r="J45" s="76">
        <v>0.223969671340609</v>
      </c>
      <c r="K45" s="76">
        <v>0.302027562089996</v>
      </c>
      <c r="L45" s="76">
        <v>0.300797683076477</v>
      </c>
      <c r="M45" s="123"/>
      <c r="N45" s="123"/>
      <c r="O45" s="123"/>
    </row>
    <row r="46" spans="1:15" s="110" customFormat="1" ht="12.75" customHeight="1">
      <c r="A46" s="5" t="s">
        <v>55</v>
      </c>
      <c r="B46" s="20">
        <v>2018</v>
      </c>
      <c r="C46" s="76">
        <v>0.27514529414274896</v>
      </c>
      <c r="D46" s="76">
        <v>0.32024932962196007</v>
      </c>
      <c r="E46" s="76">
        <v>0.281678567957795</v>
      </c>
      <c r="F46" s="76">
        <v>0.272464303043624</v>
      </c>
      <c r="G46" s="78" t="s">
        <v>11</v>
      </c>
      <c r="H46" s="76">
        <v>0.275965108123801</v>
      </c>
      <c r="I46" s="76">
        <v>0.289922310854604</v>
      </c>
      <c r="J46" s="76">
        <v>0.22440777267962098</v>
      </c>
      <c r="K46" s="76">
        <v>0.31618842468450997</v>
      </c>
      <c r="L46" s="76">
        <v>0.299283129732416</v>
      </c>
      <c r="M46" s="123"/>
      <c r="N46" s="123"/>
      <c r="O46" s="123"/>
    </row>
    <row r="47" spans="4:15" s="110" customFormat="1" ht="12.75" customHeight="1">
      <c r="D47" s="114"/>
      <c r="M47" s="123"/>
      <c r="N47" s="123"/>
      <c r="O47" s="123"/>
    </row>
    <row r="48" spans="4:15" s="110" customFormat="1" ht="12.75" customHeight="1">
      <c r="D48" s="83"/>
      <c r="E48" s="115"/>
      <c r="M48" s="123"/>
      <c r="N48" s="123"/>
      <c r="O48" s="123"/>
    </row>
    <row r="49" spans="4:7" ht="12.75">
      <c r="D49" s="74"/>
      <c r="G49" s="74"/>
    </row>
    <row r="50" spans="4:7" ht="12.75">
      <c r="D50" s="74"/>
      <c r="G50" s="74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Матюхова Ольга Александровна</cp:lastModifiedBy>
  <cp:lastPrinted>2012-09-21T08:42:48Z</cp:lastPrinted>
  <dcterms:created xsi:type="dcterms:W3CDTF">2012-08-30T11:19:42Z</dcterms:created>
  <dcterms:modified xsi:type="dcterms:W3CDTF">2018-07-31T10:42:54Z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