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1" i="4" s="1"/>
  <c r="B376" i="5"/>
  <c r="C209" i="28"/>
  <c r="C377" i="5" s="1"/>
  <c r="B377" i="6"/>
  <c r="D377" i="4" s="1"/>
  <c r="B377" i="4" s="1"/>
  <c r="C377" i="6"/>
  <c r="E377" i="4" s="1"/>
  <c r="C206" i="28"/>
  <c r="B206" i="28"/>
  <c r="B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5" l="1"/>
  <c r="C377" i="4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<sst xmlns="http://schemas.openxmlformats.org/spreadsheetml/2006/main" count="4794" uniqueCount="124">
  <si>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</si>
  <si>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</si>
  <si>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</si>
  <si>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</si>
  <si>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</si>
  <si>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</si>
  <si>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</si>
  <si>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</si>
  <si>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</si>
  <si>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</si>
  <si>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</si>
  <si>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</si>
  <si>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</si>
  <si>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</si>
  <si>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</si>
  <si>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</si>
  <si>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</si>
  <si>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</si>
  <si>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</si>
  <si>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</si>
  <si>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</si>
  <si>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</si>
  <si>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</si>
  <si>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</si>
  <si>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</si>
  <si>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</si>
  <si>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</si>
  <si>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</si>
  <si>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</si>
  <si>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</si>
  <si>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</si>
  <si>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</si>
  <si>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</si>
  <si>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</si>
  <si>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</si>
  <si>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</si>
  <si>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</si>
  <si>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</si>
  <si>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</si>
  <si>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</si>
  <si>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</si>
  <si>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</si>
  <si>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</si>
  <si>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</si>
  <si>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</si>
  <si>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</si>
  <si>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</si>
  <si>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</si>
  <si>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</si>
  <si>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</si>
  <si>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</si>
  <si>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</si>
  <si>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</si>
  <si>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</si>
  <si>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</si>
  <si>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</si>
  <si>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</si>
  <si>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</si>
  <si>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</si>
  <si>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</si>
  <si>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</si>
  <si>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</si>
  <si>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</si>
  <si>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</si>
  <si>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</si>
  <si>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</si>
  <si>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</si>
  <si>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</si>
  <si>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</si>
  <si>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</si>
  <si>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</si>
  <si>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</si>
  <si>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</si>
  <si>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</si>
  <si>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</si>
  <si>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</si>
  <si>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</si>
  <si>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</si>
  <si>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</si>
  <si>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</si>
  <si>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</si>
  <si>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</si>
  <si>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</si>
  <si>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</si>
  <si>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</si>
  <si>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</si>
  <si>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</si>
  <si>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</si>
  <si>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</si>
  <si>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</si>
  <si>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</si>
  <si>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</si>
  <si>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</si>
  <si>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Август**</t>
  </si>
  <si>
    <t>**- предварительные данные</t>
  </si>
  <si>
    <t>Август****</t>
  </si>
  <si>
    <t>Август***</t>
  </si>
  <si>
    <t>****- предварительные данные</t>
  </si>
  <si>
    <t>***- предварительные данные</t>
  </si>
  <si>
    <t>Сентябрь**</t>
  </si>
  <si>
    <t>Сентябрь****</t>
  </si>
  <si>
    <t>Сентябрь***</t>
  </si>
  <si>
    <t>Октябрь**</t>
  </si>
  <si>
    <t>Октябрь****</t>
  </si>
  <si>
    <t>Октябрь***</t>
  </si>
  <si>
    <t>Ноябрь****</t>
  </si>
  <si>
    <t>Декабрь**</t>
  </si>
  <si>
    <t>Декабрь****</t>
  </si>
  <si>
    <t>Декабрь***</t>
  </si>
  <si>
    <t>Январь 2026 г.**</t>
  </si>
  <si>
    <t>Январь 2026 г.****</t>
  </si>
  <si>
    <t>Январь 2026 г.***</t>
  </si>
  <si>
    <t>Февраль**</t>
  </si>
  <si>
    <t>Февраль****</t>
  </si>
  <si>
    <t>Февраль***</t>
  </si>
  <si>
    <t>Март**</t>
  </si>
  <si>
    <t>Март****</t>
  </si>
  <si>
    <t>Март***</t>
  </si>
  <si>
    <t>Апрель**</t>
  </si>
  <si>
    <t>Апрель****</t>
  </si>
  <si>
    <t>Апрель***</t>
  </si>
  <si>
    <t>Май**</t>
  </si>
  <si>
    <t>Май****</t>
  </si>
  <si>
    <t>Май***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</si>
</sst>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46" t="s">
        <v>93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46" t="s">
        <v>99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46" t="s">
        <v>102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46" t="s">
        <v>47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51" t="s">
        <v>106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109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112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115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118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customHeight="1" x14ac:dyDescent="0.2">
      <c r="A373" s="46" t="s">
        <v>121</v>
      </c>
      <c r="B373" s="49">
        <f t="shared" si="44"/>
        <v>921537701.77290237</v>
      </c>
      <c r="C373" s="50">
        <f t="shared" si="45"/>
        <v>4.1743006486405445</v>
      </c>
      <c r="D373" s="43">
        <f>'6.по срокам в нацвал'!B373</f>
        <v>654205619.80791783</v>
      </c>
      <c r="E373" s="44">
        <f>'6.по срокам в нацвал'!C373</f>
        <v>5.5544244106197525</v>
      </c>
      <c r="F373" s="49">
        <f>'10.по срокам в инвал'!B373</f>
        <v>267332081.96498454</v>
      </c>
      <c r="G373" s="50">
        <f>'10.по срокам в инвал'!C373</f>
        <v>0.7969105707990678</v>
      </c>
    </row>
    <row r="374" spans="1:16" s="8" customFormat="1" ht="14.25" hidden="1" customHeight="1" x14ac:dyDescent="0.2">
      <c r="A374" s="46" t="s">
        <v>5</v>
      </c>
      <c r="B374" s="49">
        <f t="shared" si="44"/>
        <v>0</v>
      </c>
      <c r="C374" s="50" t="e">
        <f t="shared" si="45"/>
        <v>#DIV/0!</v>
      </c>
      <c r="D374" s="43">
        <f>'6.по срокам в нацвал'!B374</f>
        <v>0</v>
      </c>
      <c r="E374" s="44" t="e">
        <f>'6.по срокам в нацвал'!C374</f>
        <v>#DIV/0!</v>
      </c>
      <c r="F374" s="49">
        <f>'10.по срокам в инвал'!B374</f>
        <v>0</v>
      </c>
      <c r="G374" s="50" t="e">
        <f>'10.по срокам в инвал'!C374</f>
        <v>#DIV/0!</v>
      </c>
    </row>
    <row r="375" spans="1:16" s="8" customFormat="1" ht="14.25" hidden="1" customHeight="1" x14ac:dyDescent="0.2">
      <c r="A375" s="46" t="s">
        <v>6</v>
      </c>
      <c r="B375" s="49">
        <f t="shared" si="44"/>
        <v>0</v>
      </c>
      <c r="C375" s="50" t="e">
        <f t="shared" si="45"/>
        <v>#DIV/0!</v>
      </c>
      <c r="D375" s="43">
        <f>'6.по срокам в нацвал'!B375</f>
        <v>0</v>
      </c>
      <c r="E375" s="44" t="e">
        <f>'6.по срокам в нацвал'!C375</f>
        <v>#DIV/0!</v>
      </c>
      <c r="F375" s="49">
        <f>'10.по срокам в инвал'!B375</f>
        <v>0</v>
      </c>
      <c r="G375" s="50" t="e">
        <f>'10.по срокам в инвал'!C375</f>
        <v>#DIV/0!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94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96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101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104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48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108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111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114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117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120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customHeight="1" x14ac:dyDescent="0.2">
      <c r="A373" s="46" t="s">
        <v>123</v>
      </c>
      <c r="B373" s="36">
        <f>'3.физ-всего'!B373+'4.юрид-всего'!B373+'5.нерез-всего'!B205</f>
        <v>921537701.77290225</v>
      </c>
      <c r="C373" s="40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4.1743006486405445</v>
      </c>
      <c r="D373" s="36">
        <f>'3.физ-всего'!D373+'4.юрид-всего'!D373+'5.нерез-всего'!D205</f>
        <v>390292743.53163725</v>
      </c>
      <c r="E373" s="40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1.2804673718652937</v>
      </c>
      <c r="F373" s="36">
        <f>'3.физ-всего'!F373+'4.юрид-всего'!F373+'5.нерез-всего'!F205</f>
        <v>240531252.30135006</v>
      </c>
      <c r="G373" s="40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0.71621551599130107</v>
      </c>
      <c r="H373" s="36">
        <f t="shared" si="46"/>
        <v>290713705.93991506</v>
      </c>
      <c r="I373" s="40">
        <f t="shared" si="47"/>
        <v>10.92052429191765</v>
      </c>
      <c r="J373" s="36">
        <f>'3.физ-всего'!J373+'4.юрид-всего'!J373+'5.нерез-всего'!J205</f>
        <v>18191432.68741088</v>
      </c>
      <c r="K373" s="40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8.991060824105876</v>
      </c>
      <c r="L373" s="36">
        <f>'3.физ-всего'!L373+'4.юрид-всего'!L373+'5.нерез-всего'!L205</f>
        <v>39274997.515556544</v>
      </c>
      <c r="M373" s="40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9.3927855279925563</v>
      </c>
      <c r="N373" s="36">
        <f>'3.физ-всего'!N373+'4.юрид-всего'!N373+'5.нерез-всего'!N205</f>
        <v>60132480.6344532</v>
      </c>
      <c r="O373" s="40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10.559991070611138</v>
      </c>
      <c r="P373" s="36">
        <f>'3.физ-всего'!P373+'4.юрид-всего'!P373+'5.нерез-всего'!P205</f>
        <v>90622102.312056392</v>
      </c>
      <c r="Q373" s="40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11.371224239395682</v>
      </c>
      <c r="R373" s="36">
        <f>'3.физ-всего'!R373+'4.юрид-всего'!R373+'5.нерез-всего'!R205</f>
        <v>76154312.877215058</v>
      </c>
      <c r="S373" s="40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11.867503069038493</v>
      </c>
      <c r="T373" s="36">
        <f>'3.физ-всего'!T373+'4.юрид-всего'!T373+'5.нерез-всего'!T205</f>
        <v>6338379.9132230002</v>
      </c>
      <c r="U373" s="40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11.523439093865093</v>
      </c>
    </row>
    <row r="374" spans="1:21" ht="14.25" hidden="1" customHeight="1" x14ac:dyDescent="0.2">
      <c r="A374" s="46" t="s">
        <v>5</v>
      </c>
      <c r="B374" s="36">
        <f>'3.физ-всего'!B374+'4.юрид-всего'!B374+'5.нерез-всего'!B206</f>
        <v>0</v>
      </c>
      <c r="C374" s="40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36">
        <f>'3.физ-всего'!D374+'4.юрид-всего'!D374+'5.нерез-всего'!D206</f>
        <v>0</v>
      </c>
      <c r="E374" s="40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36">
        <f>'3.физ-всего'!F374+'4.юрид-всего'!F374+'5.нерез-всего'!F206</f>
        <v>0</v>
      </c>
      <c r="G374" s="40" t="e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#DIV/0!</v>
      </c>
      <c r="H374" s="36">
        <f t="shared" si="46"/>
        <v>0</v>
      </c>
      <c r="I374" s="40" t="e">
        <f t="shared" si="47"/>
        <v>#DIV/0!</v>
      </c>
      <c r="J374" s="36">
        <f>'3.физ-всего'!J374+'4.юрид-всего'!J374+'5.нерез-всего'!J206</f>
        <v>0</v>
      </c>
      <c r="K374" s="40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36">
        <f>'3.физ-всего'!L374+'4.юрид-всего'!L374+'5.нерез-всего'!L206</f>
        <v>0</v>
      </c>
      <c r="M374" s="40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36">
        <f>'3.физ-всего'!N374+'4.юрид-всего'!N374+'5.нерез-всего'!N206</f>
        <v>0</v>
      </c>
      <c r="O374" s="40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36">
        <f>'3.физ-всего'!P374+'4.юрид-всего'!P374+'5.нерез-всего'!P206</f>
        <v>0</v>
      </c>
      <c r="Q374" s="40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36">
        <f>'3.физ-всего'!R374+'4.юрид-всего'!R374+'5.нерез-всего'!R206</f>
        <v>0</v>
      </c>
      <c r="S374" s="40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  <c r="T374" s="36">
        <f>'3.физ-всего'!T374+'4.юрид-всего'!T374+'5.нерез-всего'!T206</f>
        <v>0</v>
      </c>
      <c r="U374" s="40" t="e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#DIV/0!</v>
      </c>
    </row>
    <row r="375" spans="1:21" ht="14.25" hidden="1" customHeight="1" x14ac:dyDescent="0.2">
      <c r="A375" s="46" t="s">
        <v>6</v>
      </c>
      <c r="B375" s="36">
        <f>'3.физ-всего'!B375+'4.юрид-всего'!B375+'5.нерез-всего'!B207</f>
        <v>0</v>
      </c>
      <c r="C375" s="40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36">
        <f>'3.физ-всего'!D375+'4.юрид-всего'!D375+'5.нерез-всего'!D207</f>
        <v>0</v>
      </c>
      <c r="E375" s="40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36">
        <f>'3.физ-всего'!F375+'4.юрид-всего'!F375+'5.нерез-всего'!F207</f>
        <v>0</v>
      </c>
      <c r="G375" s="40" t="e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#DIV/0!</v>
      </c>
      <c r="H375" s="36">
        <f t="shared" si="46"/>
        <v>0</v>
      </c>
      <c r="I375" s="40" t="e">
        <f t="shared" si="47"/>
        <v>#DIV/0!</v>
      </c>
      <c r="J375" s="36">
        <f>'3.физ-всего'!J375+'4.юрид-всего'!J375+'5.нерез-всего'!J207</f>
        <v>0</v>
      </c>
      <c r="K375" s="40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36">
        <f>'3.физ-всего'!L375+'4.юрид-всего'!L375+'5.нерез-всего'!L207</f>
        <v>0</v>
      </c>
      <c r="M375" s="40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36">
        <f>'3.физ-всего'!N375+'4.юрид-всего'!N375+'5.нерез-всего'!N207</f>
        <v>0</v>
      </c>
      <c r="O375" s="40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36">
        <f>'3.физ-всего'!P375+'4.юрид-всего'!P375+'5.нерез-всего'!P207</f>
        <v>0</v>
      </c>
      <c r="Q375" s="40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36">
        <f>'3.физ-всего'!R375+'4.юрид-всего'!R375+'5.нерез-всего'!R207</f>
        <v>0</v>
      </c>
      <c r="S375" s="40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  <c r="T375" s="36">
        <f>'3.физ-всего'!T375+'4.юрид-всего'!T375+'5.нерез-всего'!T207</f>
        <v>0</v>
      </c>
      <c r="U375" s="40" t="e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#DIV/0!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98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95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100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103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105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107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110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113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116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119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customHeight="1" x14ac:dyDescent="0.2">
      <c r="A373" s="46" t="s">
        <v>122</v>
      </c>
      <c r="B373" s="36">
        <f>'7.физ-в нацвал'!B373+'11.физ-в инвал'!B373</f>
        <v>295581652.9770757</v>
      </c>
      <c r="C373" s="40">
        <f>('7.физ-в нацвал'!B373*'7.физ-в нацвал'!C373+'11.физ-в инвал'!B373*'11.физ-в инвал'!C373)/('7.физ-в нацвал'!B373+'11.физ-в инвал'!B373)</f>
        <v>5.8243617686632598</v>
      </c>
      <c r="D373" s="36">
        <f>'7.физ-в нацвал'!D373+'11.физ-в инвал'!D373</f>
        <v>14017473.44742305</v>
      </c>
      <c r="E373" s="40">
        <f>('7.физ-в нацвал'!D373*'7.физ-в нацвал'!E373+'11.физ-в инвал'!D373*'11.физ-в инвал'!E373)/('7.физ-в нацвал'!D373+'11.физ-в инвал'!D373)</f>
        <v>5.541295700540786E-2</v>
      </c>
      <c r="F373" s="36">
        <f>'7.физ-в нацвал'!F373+'11.физ-в инвал'!F373</f>
        <v>146572230.94328323</v>
      </c>
      <c r="G373" s="40">
        <f>('7.физ-в нацвал'!F373*'7.физ-в нацвал'!G373+'11.физ-в инвал'!F373*'11.физ-в инвал'!G373)/('7.физ-в нацвал'!F373+'11.физ-в инвал'!F373)</f>
        <v>0.96061191161503123</v>
      </c>
      <c r="H373" s="36">
        <f t="shared" si="42"/>
        <v>134991948.58636948</v>
      </c>
      <c r="I373" s="40">
        <f t="shared" si="43"/>
        <v>11.704392114152602</v>
      </c>
      <c r="J373" s="36">
        <f>'7.физ-в нацвал'!J373+'11.физ-в инвал'!J373</f>
        <v>11295678.934856497</v>
      </c>
      <c r="K373" s="40">
        <f>('7.физ-в нацвал'!J373*'7.физ-в нацвал'!K373+'11.физ-в инвал'!J373*'11.физ-в инвал'!K373)/('7.физ-в нацвал'!J373+'11.физ-в инвал'!J373)</f>
        <v>9.9529871940878341</v>
      </c>
      <c r="L373" s="36">
        <f>'7.физ-в нацвал'!L373+'11.физ-в инвал'!L373</f>
        <v>21867224.285157252</v>
      </c>
      <c r="M373" s="40">
        <f>('7.физ-в нацвал'!L373*'7.физ-в нацвал'!M373+'11.физ-в инвал'!L373*'11.физ-в инвал'!M373)/('7.физ-в нацвал'!L373+'11.физ-в инвал'!L373)</f>
        <v>10.960068290859683</v>
      </c>
      <c r="N373" s="36">
        <f>'7.физ-в нацвал'!N373+'11.физ-в инвал'!N373</f>
        <v>32953024.237260565</v>
      </c>
      <c r="O373" s="40">
        <f>('7.физ-в нацвал'!N373*'7.физ-в нацвал'!O373+'11.физ-в инвал'!N373*'11.физ-в инвал'!O373)/('7.физ-в нацвал'!N373+'11.физ-в инвал'!N373)</f>
        <v>11.949594877074794</v>
      </c>
      <c r="P373" s="36">
        <f>'7.физ-в нацвал'!P373+'11.физ-в инвал'!P373</f>
        <v>44412471.899374604</v>
      </c>
      <c r="Q373" s="40">
        <f>('7.физ-в нацвал'!P373*'7.физ-в нацвал'!Q373+'11.физ-в инвал'!P373*'11.физ-в инвал'!Q373)/('7.физ-в нацвал'!P373+'11.физ-в инвал'!P373)</f>
        <v>11.796080349131531</v>
      </c>
      <c r="R373" s="36">
        <f>'7.физ-в нацвал'!R373+'11.физ-в инвал'!R373</f>
        <v>22308364.78455504</v>
      </c>
      <c r="S373" s="40">
        <f>('7.физ-в нацвал'!R373*'7.физ-в нацвал'!S373+'11.физ-в инвал'!R373*'11.физ-в инвал'!S373)/('7.физ-в нацвал'!R373+'11.физ-в инвал'!R373)</f>
        <v>12.776737037316384</v>
      </c>
      <c r="T373" s="36">
        <f>'7.физ-в нацвал'!T373+'11.физ-в инвал'!T373</f>
        <v>2155184.4451655005</v>
      </c>
      <c r="U373" s="40">
        <f>('7.физ-в нацвал'!T373*'7.физ-в нацвал'!U373+'11.физ-в инвал'!T373*'11.физ-в инвал'!U373)/('7.физ-в нацвал'!T373+'11.физ-в инвал'!T373)</f>
        <v>11.69746378685894</v>
      </c>
    </row>
    <row r="374" spans="1:21" ht="14.25" hidden="1" customHeight="1" x14ac:dyDescent="0.2">
      <c r="A374" s="46" t="s">
        <v>5</v>
      </c>
      <c r="B374" s="36">
        <f>'7.физ-в нацвал'!B374+'11.физ-в инвал'!B374</f>
        <v>0</v>
      </c>
      <c r="C374" s="40" t="e">
        <f>('7.физ-в нацвал'!B374*'7.физ-в нацвал'!C374+'11.физ-в инвал'!B374*'11.физ-в инвал'!C374)/('7.физ-в нацвал'!B374+'11.физ-в инвал'!B374)</f>
        <v>#DIV/0!</v>
      </c>
      <c r="D374" s="36">
        <f>'7.физ-в нацвал'!D374+'11.физ-в инвал'!D374</f>
        <v>0</v>
      </c>
      <c r="E374" s="40" t="e">
        <f>('7.физ-в нацвал'!D374*'7.физ-в нацвал'!E374+'11.физ-в инвал'!D374*'11.физ-в инвал'!E374)/('7.физ-в нацвал'!D374+'11.физ-в инвал'!D374)</f>
        <v>#DIV/0!</v>
      </c>
      <c r="F374" s="36">
        <f>'7.физ-в нацвал'!F374+'11.физ-в инвал'!F374</f>
        <v>0</v>
      </c>
      <c r="G374" s="40" t="e">
        <f>('7.физ-в нацвал'!F374*'7.физ-в нацвал'!G374+'11.физ-в инвал'!F374*'11.физ-в инвал'!G374)/('7.физ-в нацвал'!F374+'11.физ-в инвал'!F374)</f>
        <v>#DIV/0!</v>
      </c>
      <c r="H374" s="36">
        <f t="shared" si="42"/>
        <v>0</v>
      </c>
      <c r="I374" s="40" t="e">
        <f t="shared" si="43"/>
        <v>#DIV/0!</v>
      </c>
      <c r="J374" s="36">
        <f>'7.физ-в нацвал'!J374+'11.физ-в инвал'!J374</f>
        <v>0</v>
      </c>
      <c r="K374" s="40" t="e">
        <f>('7.физ-в нацвал'!J374*'7.физ-в нацвал'!K374+'11.физ-в инвал'!J374*'11.физ-в инвал'!K374)/('7.физ-в нацвал'!J374+'11.физ-в инвал'!J374)</f>
        <v>#DIV/0!</v>
      </c>
      <c r="L374" s="36">
        <f>'7.физ-в нацвал'!L374+'11.физ-в инвал'!L374</f>
        <v>0</v>
      </c>
      <c r="M374" s="40" t="e">
        <f>('7.физ-в нацвал'!L374*'7.физ-в нацвал'!M374+'11.физ-в инвал'!L374*'11.физ-в инвал'!M374)/('7.физ-в нацвал'!L374+'11.физ-в инвал'!L374)</f>
        <v>#DIV/0!</v>
      </c>
      <c r="N374" s="36">
        <f>'7.физ-в нацвал'!N374+'11.физ-в инвал'!N374</f>
        <v>0</v>
      </c>
      <c r="O374" s="40" t="e">
        <f>('7.физ-в нацвал'!N374*'7.физ-в нацвал'!O374+'11.физ-в инвал'!N374*'11.физ-в инвал'!O374)/('7.физ-в нацвал'!N374+'11.физ-в инвал'!N374)</f>
        <v>#DIV/0!</v>
      </c>
      <c r="P374" s="36">
        <f>'7.физ-в нацвал'!P374+'11.физ-в инвал'!P374</f>
        <v>0</v>
      </c>
      <c r="Q374" s="40" t="e">
        <f>('7.физ-в нацвал'!P374*'7.физ-в нацвал'!Q374+'11.физ-в инвал'!P374*'11.физ-в инвал'!Q374)/('7.физ-в нацвал'!P374+'11.физ-в инвал'!P374)</f>
        <v>#DIV/0!</v>
      </c>
      <c r="R374" s="36">
        <f>'7.физ-в нацвал'!R374+'11.физ-в инвал'!R374</f>
        <v>0</v>
      </c>
      <c r="S374" s="40" t="e">
        <f>('7.физ-в нацвал'!R374*'7.физ-в нацвал'!S374+'11.физ-в инвал'!R374*'11.физ-в инвал'!S374)/('7.физ-в нацвал'!R374+'11.физ-в инвал'!R374)</f>
        <v>#DIV/0!</v>
      </c>
      <c r="T374" s="36">
        <f>'7.физ-в нацвал'!T374+'11.физ-в инвал'!T374</f>
        <v>0</v>
      </c>
      <c r="U374" s="40" t="e">
        <f>('7.физ-в нацвал'!T374*'7.физ-в нацвал'!U374+'11.физ-в инвал'!T374*'11.физ-в инвал'!U374)/('7.физ-в нацвал'!T374+'11.физ-в инвал'!T374)</f>
        <v>#DIV/0!</v>
      </c>
    </row>
    <row r="375" spans="1:21" ht="14.25" hidden="1" customHeight="1" x14ac:dyDescent="0.2">
      <c r="A375" s="46" t="s">
        <v>6</v>
      </c>
      <c r="B375" s="36">
        <f>'7.физ-в нацвал'!B375+'11.физ-в инвал'!B375</f>
        <v>0</v>
      </c>
      <c r="C375" s="40" t="e">
        <f>('7.физ-в нацвал'!B375*'7.физ-в нацвал'!C375+'11.физ-в инвал'!B375*'11.физ-в инвал'!C375)/('7.физ-в нацвал'!B375+'11.физ-в инвал'!B375)</f>
        <v>#DIV/0!</v>
      </c>
      <c r="D375" s="36">
        <f>'7.физ-в нацвал'!D375+'11.физ-в инвал'!D375</f>
        <v>0</v>
      </c>
      <c r="E375" s="40" t="e">
        <f>('7.физ-в нацвал'!D375*'7.физ-в нацвал'!E375+'11.физ-в инвал'!D375*'11.физ-в инвал'!E375)/('7.физ-в нацвал'!D375+'11.физ-в инвал'!D375)</f>
        <v>#DIV/0!</v>
      </c>
      <c r="F375" s="36">
        <f>'7.физ-в нацвал'!F375+'11.физ-в инвал'!F375</f>
        <v>0</v>
      </c>
      <c r="G375" s="40" t="e">
        <f>('7.физ-в нацвал'!F375*'7.физ-в нацвал'!G375+'11.физ-в инвал'!F375*'11.физ-в инвал'!G375)/('7.физ-в нацвал'!F375+'11.физ-в инвал'!F375)</f>
        <v>#DIV/0!</v>
      </c>
      <c r="H375" s="36">
        <f t="shared" si="42"/>
        <v>0</v>
      </c>
      <c r="I375" s="40" t="e">
        <f t="shared" si="43"/>
        <v>#DIV/0!</v>
      </c>
      <c r="J375" s="36">
        <f>'7.физ-в нацвал'!J375+'11.физ-в инвал'!J375</f>
        <v>0</v>
      </c>
      <c r="K375" s="40" t="e">
        <f>('7.физ-в нацвал'!J375*'7.физ-в нацвал'!K375+'11.физ-в инвал'!J375*'11.физ-в инвал'!K375)/('7.физ-в нацвал'!J375+'11.физ-в инвал'!J375)</f>
        <v>#DIV/0!</v>
      </c>
      <c r="L375" s="36">
        <f>'7.физ-в нацвал'!L375+'11.физ-в инвал'!L375</f>
        <v>0</v>
      </c>
      <c r="M375" s="40" t="e">
        <f>('7.физ-в нацвал'!L375*'7.физ-в нацвал'!M375+'11.физ-в инвал'!L375*'11.физ-в инвал'!M375)/('7.физ-в нацвал'!L375+'11.физ-в инвал'!L375)</f>
        <v>#DIV/0!</v>
      </c>
      <c r="N375" s="36">
        <f>'7.физ-в нацвал'!N375+'11.физ-в инвал'!N375</f>
        <v>0</v>
      </c>
      <c r="O375" s="40" t="e">
        <f>('7.физ-в нацвал'!N375*'7.физ-в нацвал'!O375+'11.физ-в инвал'!N375*'11.физ-в инвал'!O375)/('7.физ-в нацвал'!N375+'11.физ-в инвал'!N375)</f>
        <v>#DIV/0!</v>
      </c>
      <c r="P375" s="36">
        <f>'7.физ-в нацвал'!P375+'11.физ-в инвал'!P375</f>
        <v>0</v>
      </c>
      <c r="Q375" s="40" t="e">
        <f>('7.физ-в нацвал'!P375*'7.физ-в нацвал'!Q375+'11.физ-в инвал'!P375*'11.физ-в инвал'!Q375)/('7.физ-в нацвал'!P375+'11.физ-в инвал'!P375)</f>
        <v>#DIV/0!</v>
      </c>
      <c r="R375" s="36">
        <f>'7.физ-в нацвал'!R375+'11.физ-в инвал'!R375</f>
        <v>0</v>
      </c>
      <c r="S375" s="40" t="e">
        <f>('7.физ-в нацвал'!R375*'7.физ-в нацвал'!S375+'11.физ-в инвал'!R375*'11.физ-в инвал'!S375)/('7.физ-в нацвал'!R375+'11.физ-в инвал'!R375)</f>
        <v>#DIV/0!</v>
      </c>
      <c r="T375" s="36">
        <f>'7.физ-в нацвал'!T375+'11.физ-в инвал'!T375</f>
        <v>0</v>
      </c>
      <c r="U375" s="40" t="e">
        <f>('7.физ-в нацвал'!T375*'7.физ-в нацвал'!U375+'11.физ-в инвал'!T375*'11.физ-в инвал'!U375)/('7.физ-в нацвал'!T375+'11.физ-в инвал'!T375)</f>
        <v>#DIV/0!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95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100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103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105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107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110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113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116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119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customHeight="1" x14ac:dyDescent="0.2">
      <c r="A373" s="46" t="s">
        <v>122</v>
      </c>
      <c r="B373" s="36">
        <f>'8.юрид-в нацвал'!B373+'12.юрид-в инвал'!B373</f>
        <v>512473694.88129514</v>
      </c>
      <c r="C373" s="40">
        <f>('8.юрид-в нацвал'!B373*'8.юрид-в нацвал'!C373+'12.юрид-в инвал'!B373*'12.юрид-в инвал'!C373)/('8.юрид-в нацвал'!B373+'12.юрид-в инвал'!B373)</f>
        <v>3.8924752725635647</v>
      </c>
      <c r="D373" s="36">
        <f>'8.юрид-в нацвал'!D373+'12.юрид-в инвал'!D373</f>
        <v>360588194.75883806</v>
      </c>
      <c r="E373" s="40">
        <f>('8.юрид-в нацвал'!D373*'8.юрид-в нацвал'!E373+'12.юрид-в инвал'!D373*'12.юрид-в инвал'!E373)/('8.юрид-в нацвал'!D373+'12.юрид-в инвал'!D373)</f>
        <v>1.379430313580968</v>
      </c>
      <c r="F373" s="36">
        <f>'8.юрид-в нацвал'!F373+'12.юрид-в инвал'!F373</f>
        <v>16847599.973429702</v>
      </c>
      <c r="G373" s="40">
        <f>('8.юрид-в нацвал'!F373*'8.юрид-в нацвал'!G373+'12.юрид-в инвал'!F373*'12.юрид-в инвал'!G373)/('8.юрид-в нацвал'!F373+'12.юрид-в инвал'!F373)</f>
        <v>1.8193292608342031</v>
      </c>
      <c r="H373" s="36">
        <f t="shared" si="44"/>
        <v>135037900.14902738</v>
      </c>
      <c r="I373" s="40">
        <f t="shared" si="45"/>
        <v>10.861643770895242</v>
      </c>
      <c r="J373" s="36">
        <f>'8.юрид-в нацвал'!J373+'12.юрид-в инвал'!J373</f>
        <v>4578314.4221913461</v>
      </c>
      <c r="K373" s="40">
        <f>('8.юрид-в нацвал'!J373*'8.юрид-в нацвал'!K373+'12.юрид-в инвал'!J373*'12.юрид-в инвал'!K373)/('8.юрид-в нацвал'!J373+'12.юрид-в инвал'!J373)</f>
        <v>8.8624006471933825</v>
      </c>
      <c r="L373" s="36">
        <f>'8.юрид-в нацвал'!L373+'12.юрид-в инвал'!L373</f>
        <v>13550516.79885</v>
      </c>
      <c r="M373" s="40">
        <f>('8.юрид-в нацвал'!L373*'8.юрид-в нацвал'!M373+'12.юрид-в инвал'!L373*'12.юрид-в инвал'!M373)/('8.юрид-в нацвал'!L373+'12.юрид-в инвал'!L373)</f>
        <v>8.0891544108255218</v>
      </c>
      <c r="N373" s="36">
        <f>'8.юрид-в нацвал'!N373+'12.юрид-в инвал'!N373</f>
        <v>22472187.056797002</v>
      </c>
      <c r="O373" s="40">
        <f>('8.юрид-в нацвал'!N373*'8.юрид-в нацвал'!O373+'12.юрид-в инвал'!N373*'12.юрид-в инвал'!O373)/('8.юрид-в нацвал'!N373+'12.юрид-в инвал'!N373)</f>
        <v>9.1829820733907059</v>
      </c>
      <c r="P373" s="36">
        <f>'8.юрид-в нацвал'!P373+'12.юрид-в инвал'!P373</f>
        <v>39040129.560514502</v>
      </c>
      <c r="Q373" s="40">
        <f>('8.юрид-в нацвал'!P373*'8.юрид-в нацвал'!Q373+'12.юрид-в инвал'!P373*'12.юрид-в инвал'!Q373)/('8.юрид-в нацвал'!P373+'12.юрид-в инвал'!P373)</f>
        <v>11.84784941890012</v>
      </c>
      <c r="R373" s="36">
        <f>'8.юрид-в нацвал'!R373+'12.юрид-в инвал'!R373</f>
        <v>51287940.700674504</v>
      </c>
      <c r="S373" s="40">
        <f>('8.юрид-в нацвал'!R373*'8.юрид-в нацвал'!S373+'12.юрид-в инвал'!R373*'12.юрид-в инвал'!S373)/('8.юрид-в нацвал'!R373+'12.юрид-в инвал'!R373)</f>
        <v>11.708164442057955</v>
      </c>
      <c r="T373" s="36">
        <f>'8.юрид-в нацвал'!T373+'12.юрид-в инвал'!T373</f>
        <v>4108811.61</v>
      </c>
      <c r="U373" s="40">
        <f>('8.юрид-в нацвал'!T373*'8.юрид-в нацвал'!U373+'12.юрид-в инвал'!T373*'12.юрид-в инвал'!U373)/('8.юрид-в нацвал'!T373+'12.юрид-в инвал'!T373)</f>
        <v>11.476694771118991</v>
      </c>
    </row>
    <row r="374" spans="1:21" ht="14.25" hidden="1" customHeight="1" x14ac:dyDescent="0.2">
      <c r="A374" s="46" t="s">
        <v>5</v>
      </c>
      <c r="B374" s="36">
        <f>'8.юрид-в нацвал'!B374+'12.юрид-в инвал'!B374</f>
        <v>0</v>
      </c>
      <c r="C374" s="40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36">
        <f>'8.юрид-в нацвал'!D374+'12.юрид-в инвал'!D374</f>
        <v>0</v>
      </c>
      <c r="E374" s="40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36">
        <f>'8.юрид-в нацвал'!F374+'12.юрид-в инвал'!F374</f>
        <v>0</v>
      </c>
      <c r="G374" s="40" t="e">
        <f>('8.юрид-в нацвал'!F374*'8.юрид-в нацвал'!G374+'12.юрид-в инвал'!F374*'12.юрид-в инвал'!G374)/('8.юрид-в нацвал'!F374+'12.юрид-в инвал'!F374)</f>
        <v>#DIV/0!</v>
      </c>
      <c r="H374" s="36">
        <f t="shared" si="44"/>
        <v>0</v>
      </c>
      <c r="I374" s="40" t="e">
        <f t="shared" si="45"/>
        <v>#DIV/0!</v>
      </c>
      <c r="J374" s="36">
        <f>'8.юрид-в нацвал'!J374+'12.юрид-в инвал'!J374</f>
        <v>0</v>
      </c>
      <c r="K374" s="40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36">
        <f>'8.юрид-в нацвал'!L374+'12.юрид-в инвал'!L374</f>
        <v>0</v>
      </c>
      <c r="M374" s="40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36">
        <f>'8.юрид-в нацвал'!N374+'12.юрид-в инвал'!N374</f>
        <v>0</v>
      </c>
      <c r="O374" s="40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36">
        <f>'8.юрид-в нацвал'!P374+'12.юрид-в инвал'!P374</f>
        <v>0</v>
      </c>
      <c r="Q374" s="40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36">
        <f>'8.юрид-в нацвал'!R374+'12.юрид-в инвал'!R374</f>
        <v>0</v>
      </c>
      <c r="S374" s="40" t="e">
        <f>('8.юрид-в нацвал'!R374*'8.юрид-в нацвал'!S374+'12.юрид-в инвал'!R374*'12.юрид-в инвал'!S374)/('8.юрид-в нацвал'!R374+'12.юрид-в инвал'!R374)</f>
        <v>#DIV/0!</v>
      </c>
      <c r="T374" s="36">
        <f>'8.юрид-в нацвал'!T374+'12.юрид-в инвал'!T374</f>
        <v>0</v>
      </c>
      <c r="U374" s="40" t="e">
        <f>('8.юрид-в нацвал'!T374*'8.юрид-в нацвал'!U374+'12.юрид-в инвал'!T374*'12.юрид-в инвал'!U374)/('8.юрид-в нацвал'!T374+'12.юрид-в инвал'!T374)</f>
        <v>#DIV/0!</v>
      </c>
    </row>
    <row r="375" spans="1:21" ht="14.25" hidden="1" customHeight="1" x14ac:dyDescent="0.2">
      <c r="A375" s="46" t="s">
        <v>6</v>
      </c>
      <c r="B375" s="36">
        <f>'8.юрид-в нацвал'!B375+'12.юрид-в инвал'!B375</f>
        <v>0</v>
      </c>
      <c r="C375" s="40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36">
        <f>'8.юрид-в нацвал'!D375+'12.юрид-в инвал'!D375</f>
        <v>0</v>
      </c>
      <c r="E375" s="40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36">
        <f>'8.юрид-в нацвал'!F375+'12.юрид-в инвал'!F375</f>
        <v>0</v>
      </c>
      <c r="G375" s="40" t="e">
        <f>('8.юрид-в нацвал'!F375*'8.юрид-в нацвал'!G375+'12.юрид-в инвал'!F375*'12.юрид-в инвал'!G375)/('8.юрид-в нацвал'!F375+'12.юрид-в инвал'!F375)</f>
        <v>#DIV/0!</v>
      </c>
      <c r="H375" s="36">
        <f t="shared" si="44"/>
        <v>0</v>
      </c>
      <c r="I375" s="40" t="e">
        <f t="shared" si="45"/>
        <v>#DIV/0!</v>
      </c>
      <c r="J375" s="36">
        <f>'8.юрид-в нацвал'!J375+'12.юрид-в инвал'!J375</f>
        <v>0</v>
      </c>
      <c r="K375" s="40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36">
        <f>'8.юрид-в нацвал'!L375+'12.юрид-в инвал'!L375</f>
        <v>0</v>
      </c>
      <c r="M375" s="40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36">
        <f>'8.юрид-в нацвал'!N375+'12.юрид-в инвал'!N375</f>
        <v>0</v>
      </c>
      <c r="O375" s="40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36">
        <f>'8.юрид-в нацвал'!P375+'12.юрид-в инвал'!P375</f>
        <v>0</v>
      </c>
      <c r="Q375" s="40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36">
        <f>'8.юрид-в нацвал'!R375+'12.юрид-в инвал'!R375</f>
        <v>0</v>
      </c>
      <c r="S375" s="40" t="e">
        <f>('8.юрид-в нацвал'!R375*'8.юрид-в нацвал'!S375+'12.юрид-в инвал'!R375*'12.юрид-в инвал'!S375)/('8.юрид-в нацвал'!R375+'12.юрид-в инвал'!R375)</f>
        <v>#DIV/0!</v>
      </c>
      <c r="T375" s="36">
        <f>'8.юрид-в нацвал'!T375+'12.юрид-в инвал'!T375</f>
        <v>0</v>
      </c>
      <c r="U375" s="40" t="e">
        <f>('8.юрид-в нацвал'!T375*'8.юрид-в нацвал'!U375+'12.юрид-в инвал'!T375*'12.юрид-в инвал'!U375)/('8.юрид-в нацвал'!T375+'12.юрид-в инвал'!T375)</f>
        <v>#DIV/0!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93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99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102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47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106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109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112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115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118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customHeight="1" x14ac:dyDescent="0.2">
      <c r="A205" s="46" t="s">
        <v>121</v>
      </c>
      <c r="B205" s="36">
        <f>'9.нерез-в нацвал'!B205+'13.нерез-в инвал'!B205</f>
        <v>113482353.91453147</v>
      </c>
      <c r="C205" s="40">
        <f>('9.нерез-в нацвал'!B205*'9.нерез-в нацвал'!C205+'13.нерез-в инвал'!B205*'13.нерез-в инвал'!C205)/('9.нерез-в нацвал'!B205+'13.нерез-в инвал'!B205)</f>
        <v>1.1491633498619807</v>
      </c>
      <c r="D205" s="36">
        <f>'9.нерез-в нацвал'!D205+'13.нерез-в инвал'!D205</f>
        <v>15687075.325376129</v>
      </c>
      <c r="E205" s="40">
        <f>('9.нерез-в нацвал'!D205*'9.нерез-в нацвал'!E205+'13.нерез-в инвал'!D205*'13.нерез-в инвал'!E205)/('9.нерез-в нацвал'!D205+'13.нерез-в инвал'!D205)</f>
        <v>0.10034294552399355</v>
      </c>
      <c r="F205" s="36">
        <f>'9.нерез-в нацвал'!F205+'13.нерез-в инвал'!F205</f>
        <v>77111421.384637102</v>
      </c>
      <c r="G205" s="40">
        <f>('9.нерез-в нацвал'!F205*'9.нерез-в нацвал'!G205+'13.нерез-в инвал'!F205*'13.нерез-в инвал'!G205)/('9.нерез-в нацвал'!F205+'13.нерез-в инвал'!F205)</f>
        <v>1.0657985570625694E-2</v>
      </c>
      <c r="H205" s="36">
        <f t="shared" si="30"/>
        <v>20683857.204518244</v>
      </c>
      <c r="I205" s="40">
        <f t="shared" si="31"/>
        <v>6.1890691348144298</v>
      </c>
      <c r="J205" s="36">
        <f>'9.нерез-в нацвал'!J205+'13.нерез-в инвал'!J205</f>
        <v>2317439.330363038</v>
      </c>
      <c r="K205" s="40">
        <f>('9.нерез-в нацвал'!J205*'9.нерез-в нацвал'!K205+'13.нерез-в инвал'!J205*'13.нерез-в инвал'!K205)/('9.нерез-в нацвал'!J205+'13.нерез-в инвал'!J205)</f>
        <v>4.5566126139090759</v>
      </c>
      <c r="L205" s="36">
        <f>'9.нерез-в нацвал'!L205+'13.нерез-в инвал'!L205</f>
        <v>3857256.4315492986</v>
      </c>
      <c r="M205" s="40">
        <f>('9.нерез-в нацвал'!L205*'9.нерез-в нацвал'!M205+'13.нерез-в инвал'!L205*'13.нерез-в инвал'!M205)/('9.нерез-в нацвал'!L205+'13.нерез-в инвал'!L205)</f>
        <v>5.0873293998060003</v>
      </c>
      <c r="N205" s="36">
        <f>'9.нерез-в нацвал'!N205+'13.нерез-в инвал'!N205</f>
        <v>4707269.340395635</v>
      </c>
      <c r="O205" s="40">
        <f>('9.нерез-в нацвал'!N205*'9.нерез-в нацвал'!O205+'13.нерез-в инвал'!N205*'13.нерез-в инвал'!O205)/('9.нерез-в нацвал'!N205+'13.нерез-в инвал'!N205)</f>
        <v>7.4058813147184468</v>
      </c>
      <c r="P205" s="36">
        <f>'9.нерез-в нацвал'!P205+'13.нерез-в инвал'!P205</f>
        <v>7169500.8521672767</v>
      </c>
      <c r="Q205" s="40">
        <f>('9.нерез-в нацвал'!P205*'9.нерез-в нацвал'!Q205+'13.нерез-в инвал'!P205*'13.нерез-в инвал'!Q205)/('9.нерез-в нацвал'!P205+'13.нерез-в инвал'!P205)</f>
        <v>6.1440236898275966</v>
      </c>
      <c r="R205" s="36">
        <f>'9.нерез-в нацвал'!R205+'13.нерез-в инвал'!R205</f>
        <v>2558007.3919855002</v>
      </c>
      <c r="S205" s="40">
        <f>('9.нерез-в нацвал'!R205*'9.нерез-в нацвал'!S205+'13.нерез-в инвал'!R205*'13.нерез-в инвал'!S205)/('9.нерез-в нацвал'!R205+'13.нерез-в инвал'!R205)</f>
        <v>7.1328126905458173</v>
      </c>
      <c r="T205" s="36">
        <f>'9.нерез-в нацвал'!T205+'13.нерез-в инвал'!T205</f>
        <v>74383.858057500009</v>
      </c>
      <c r="U205" s="40">
        <f>('9.нерез-в нацвал'!T205*'9.нерез-в нацвал'!U205+'13.нерез-в инвал'!T205*'13.нерез-в инвал'!U205)/('9.нерез-в нацвал'!T205+'13.нерез-в инвал'!T205)</f>
        <v>9.0633395481706245</v>
      </c>
    </row>
    <row r="206" spans="1:21" ht="14.25" hidden="1" customHeight="1" x14ac:dyDescent="0.2">
      <c r="A206" s="46" t="s">
        <v>5</v>
      </c>
      <c r="B206" s="36">
        <f>'9.нерез-в нацвал'!B206+'13.нерез-в инвал'!B206</f>
        <v>0</v>
      </c>
      <c r="C206" s="40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36">
        <f>'9.нерез-в нацвал'!D206+'13.нерез-в инвал'!D206</f>
        <v>0</v>
      </c>
      <c r="E206" s="40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36">
        <f>'9.нерез-в нацвал'!F206+'13.нерез-в инвал'!F206</f>
        <v>0</v>
      </c>
      <c r="G206" s="40" t="e">
        <f>('9.нерез-в нацвал'!F206*'9.нерез-в нацвал'!G206+'13.нерез-в инвал'!F206*'13.нерез-в инвал'!G206)/('9.нерез-в нацвал'!F206+'13.нерез-в инвал'!F206)</f>
        <v>#DIV/0!</v>
      </c>
      <c r="H206" s="36">
        <f t="shared" si="30"/>
        <v>0</v>
      </c>
      <c r="I206" s="40" t="e">
        <f t="shared" si="31"/>
        <v>#DIV/0!</v>
      </c>
      <c r="J206" s="36">
        <f>'9.нерез-в нацвал'!J206+'13.нерез-в инвал'!J206</f>
        <v>0</v>
      </c>
      <c r="K206" s="40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36">
        <f>'9.нерез-в нацвал'!L206+'13.нерез-в инвал'!L206</f>
        <v>0</v>
      </c>
      <c r="M206" s="40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36">
        <f>'9.нерез-в нацвал'!N206+'13.нерез-в инвал'!N206</f>
        <v>0</v>
      </c>
      <c r="O206" s="40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36">
        <f>'9.нерез-в нацвал'!P206+'13.нерез-в инвал'!P206</f>
        <v>0</v>
      </c>
      <c r="Q206" s="40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36">
        <f>'9.нерез-в нацвал'!R206+'13.нерез-в инвал'!R206</f>
        <v>0</v>
      </c>
      <c r="S206" s="40" t="e">
        <f>('9.нерез-в нацвал'!R206*'9.нерез-в нацвал'!S206+'13.нерез-в инвал'!R206*'13.нерез-в инвал'!S206)/('9.нерез-в нацвал'!R206+'13.нерез-в инвал'!R206)</f>
        <v>#DIV/0!</v>
      </c>
      <c r="T206" s="36">
        <f>'9.нерез-в нацвал'!T206+'13.нерез-в инвал'!T206</f>
        <v>0</v>
      </c>
      <c r="U206" s="40" t="e">
        <f>('9.нерез-в нацвал'!T206*'9.нерез-в нацвал'!U206+'13.нерез-в инвал'!T206*'13.нерез-в инвал'!U206)/('9.нерез-в нацвал'!T206+'13.нерез-в инвал'!T206)</f>
        <v>#DIV/0!</v>
      </c>
    </row>
    <row r="207" spans="1:21" ht="14.25" hidden="1" customHeight="1" x14ac:dyDescent="0.2">
      <c r="A207" s="46" t="s">
        <v>6</v>
      </c>
      <c r="B207" s="36">
        <f>'9.нерез-в нацвал'!B207+'13.нерез-в инвал'!B207</f>
        <v>0</v>
      </c>
      <c r="C207" s="40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36">
        <f>'9.нерез-в нацвал'!D207+'13.нерез-в инвал'!D207</f>
        <v>0</v>
      </c>
      <c r="E207" s="40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36">
        <f>'9.нерез-в нацвал'!F207+'13.нерез-в инвал'!F207</f>
        <v>0</v>
      </c>
      <c r="G207" s="40" t="e">
        <f>('9.нерез-в нацвал'!F207*'9.нерез-в нацвал'!G207+'13.нерез-в инвал'!F207*'13.нерез-в инвал'!G207)/('9.нерез-в нацвал'!F207+'13.нерез-в инвал'!F207)</f>
        <v>#DIV/0!</v>
      </c>
      <c r="H207" s="36">
        <f t="shared" si="30"/>
        <v>0</v>
      </c>
      <c r="I207" s="40" t="e">
        <f t="shared" si="31"/>
        <v>#DIV/0!</v>
      </c>
      <c r="J207" s="36">
        <f>'9.нерез-в нацвал'!J207+'13.нерез-в инвал'!J207</f>
        <v>0</v>
      </c>
      <c r="K207" s="40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36">
        <f>'9.нерез-в нацвал'!L207+'13.нерез-в инвал'!L207</f>
        <v>0</v>
      </c>
      <c r="M207" s="40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36">
        <f>'9.нерез-в нацвал'!N207+'13.нерез-в инвал'!N207</f>
        <v>0</v>
      </c>
      <c r="O207" s="40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36">
        <f>'9.нерез-в нацвал'!P207+'13.нерез-в инвал'!P207</f>
        <v>0</v>
      </c>
      <c r="Q207" s="40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36">
        <f>'9.нерез-в нацвал'!R207+'13.нерез-в инвал'!R207</f>
        <v>0</v>
      </c>
      <c r="S207" s="40" t="e">
        <f>('9.нерез-в нацвал'!R207*'9.нерез-в нацвал'!S207+'13.нерез-в инвал'!R207*'13.нерез-в инвал'!S207)/('9.нерез-в нацвал'!R207+'13.нерез-в инвал'!R207)</f>
        <v>#DIV/0!</v>
      </c>
      <c r="T207" s="36">
        <f>'9.нерез-в нацвал'!T207+'13.нерез-в инвал'!T207</f>
        <v>0</v>
      </c>
      <c r="U207" s="40" t="e">
        <f>('9.нерез-в нацвал'!T207*'9.нерез-в нацвал'!U207+'13.нерез-в инвал'!T207*'13.нерез-в инвал'!U207)/('9.нерез-в нацвал'!T207+'13.нерез-в инвал'!T207)</f>
        <v>#DIV/0!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96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101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104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48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108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111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114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117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120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customHeight="1" x14ac:dyDescent="0.2">
      <c r="A373" s="46" t="s">
        <v>123</v>
      </c>
      <c r="B373" s="36">
        <f>'7.физ-в нацвал'!B373+'8.юрид-в нацвал'!B373+'9.нерез-в нацвал'!B205</f>
        <v>654205619.80791783</v>
      </c>
      <c r="C373" s="40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5.5544244106197525</v>
      </c>
      <c r="D373" s="36">
        <f>'7.физ-в нацвал'!D373+'8.юрид-в нацвал'!D373+'9.нерез-в нацвал'!D205</f>
        <v>273030920.98395789</v>
      </c>
      <c r="E373" s="40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1.6877810695136439</v>
      </c>
      <c r="F373" s="36">
        <f>'7.физ-в нацвал'!F373+'8.юрид-в нацвал'!F373+'9.нерез-в нацвал'!F205</f>
        <v>130283600.21312991</v>
      </c>
      <c r="G373" s="40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1.306508589574974</v>
      </c>
      <c r="H373" s="36">
        <f t="shared" si="48"/>
        <v>250891098.61082998</v>
      </c>
      <c r="I373" s="40">
        <f t="shared" si="49"/>
        <v>11.968151194935631</v>
      </c>
      <c r="J373" s="36">
        <f>'7.физ-в нацвал'!J373+'8.юрид-в нацвал'!J373+'9.нерез-в нацвал'!J205</f>
        <v>13754757.650939997</v>
      </c>
      <c r="K373" s="40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10.852049695327269</v>
      </c>
      <c r="L373" s="36">
        <f>'7.физ-в нацвал'!L373+'8.юрид-в нацвал'!L373+'9.нерез-в нацвал'!L205</f>
        <v>31944187.809819993</v>
      </c>
      <c r="M373" s="40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10.737695652094372</v>
      </c>
      <c r="N373" s="36">
        <f>'7.физ-в нацвал'!N373+'8.юрид-в нацвал'!N373+'9.нерез-в нацвал'!N205</f>
        <v>50947829.905719988</v>
      </c>
      <c r="O373" s="40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11.770819315641518</v>
      </c>
      <c r="P373" s="36">
        <f>'7.физ-в нацвал'!P373+'8.юрид-в нацвал'!P373+'9.нерез-в нацвал'!P205</f>
        <v>78924093.641640007</v>
      </c>
      <c r="Q373" s="40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12.576081758082083</v>
      </c>
      <c r="R373" s="36">
        <f>'7.физ-в нацвал'!R373+'8.юрид-в нацвал'!R373+'9.нерез-в нацвал'!R205</f>
        <v>70303563.718079999</v>
      </c>
      <c r="S373" s="4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12.225783650874538</v>
      </c>
      <c r="T373" s="36">
        <f>'7.физ-в нацвал'!T373+'8.юрид-в нацвал'!T373+'9.нерез-в нацвал'!T205</f>
        <v>5016665.8846300002</v>
      </c>
      <c r="U373" s="40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11.692747392343614</v>
      </c>
    </row>
    <row r="374" spans="1:21" ht="14.25" hidden="1" customHeight="1" x14ac:dyDescent="0.2">
      <c r="A374" s="46" t="s">
        <v>5</v>
      </c>
      <c r="B374" s="36">
        <f>'7.физ-в нацвал'!B374+'8.юрид-в нацвал'!B374+'9.нерез-в нацвал'!B206</f>
        <v>0</v>
      </c>
      <c r="C374" s="40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36">
        <f>'7.физ-в нацвал'!D374+'8.юрид-в нацвал'!D374+'9.нерез-в нацвал'!D206</f>
        <v>0</v>
      </c>
      <c r="E374" s="40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36">
        <f>'7.физ-в нацвал'!F374+'8.юрид-в нацвал'!F374+'9.нерез-в нацвал'!F206</f>
        <v>0</v>
      </c>
      <c r="G374" s="40" t="e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#DIV/0!</v>
      </c>
      <c r="H374" s="36">
        <f t="shared" si="48"/>
        <v>0</v>
      </c>
      <c r="I374" s="40" t="e">
        <f t="shared" si="49"/>
        <v>#DIV/0!</v>
      </c>
      <c r="J374" s="36">
        <f>'7.физ-в нацвал'!J374+'8.юрид-в нацвал'!J374+'9.нерез-в нацвал'!J206</f>
        <v>0</v>
      </c>
      <c r="K374" s="40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36">
        <f>'7.физ-в нацвал'!L374+'8.юрид-в нацвал'!L374+'9.нерез-в нацвал'!L206</f>
        <v>0</v>
      </c>
      <c r="M374" s="40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36">
        <f>'7.физ-в нацвал'!N374+'8.юрид-в нацвал'!N374+'9.нерез-в нацвал'!N206</f>
        <v>0</v>
      </c>
      <c r="O374" s="40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36">
        <f>'7.физ-в нацвал'!P374+'8.юрид-в нацвал'!P374+'9.нерез-в нацвал'!P206</f>
        <v>0</v>
      </c>
      <c r="Q374" s="40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36">
        <f>'7.физ-в нацвал'!R374+'8.юрид-в нацвал'!R374+'9.нерез-в нацвал'!R206</f>
        <v>0</v>
      </c>
      <c r="S374" s="4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  <c r="T374" s="36">
        <f>'7.физ-в нацвал'!T374+'8.юрид-в нацвал'!T374+'9.нерез-в нацвал'!T206</f>
        <v>0</v>
      </c>
      <c r="U374" s="40" t="e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#DIV/0!</v>
      </c>
    </row>
    <row r="375" spans="1:21" ht="14.25" hidden="1" customHeight="1" x14ac:dyDescent="0.2">
      <c r="A375" s="46" t="s">
        <v>6</v>
      </c>
      <c r="B375" s="36">
        <f>'7.физ-в нацвал'!B375+'8.юрид-в нацвал'!B375+'9.нерез-в нацвал'!B207</f>
        <v>0</v>
      </c>
      <c r="C375" s="40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36">
        <f>'7.физ-в нацвал'!D375+'8.юрид-в нацвал'!D375+'9.нерез-в нацвал'!D207</f>
        <v>0</v>
      </c>
      <c r="E375" s="40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36">
        <f>'7.физ-в нацвал'!F375+'8.юрид-в нацвал'!F375+'9.нерез-в нацвал'!F207</f>
        <v>0</v>
      </c>
      <c r="G375" s="40" t="e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#DIV/0!</v>
      </c>
      <c r="H375" s="36">
        <f t="shared" si="48"/>
        <v>0</v>
      </c>
      <c r="I375" s="40" t="e">
        <f t="shared" si="49"/>
        <v>#DIV/0!</v>
      </c>
      <c r="J375" s="36">
        <f>'7.физ-в нацвал'!J375+'8.юрид-в нацвал'!J375+'9.нерез-в нацвал'!J207</f>
        <v>0</v>
      </c>
      <c r="K375" s="40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36">
        <f>'7.физ-в нацвал'!L375+'8.юрид-в нацвал'!L375+'9.нерез-в нацвал'!L207</f>
        <v>0</v>
      </c>
      <c r="M375" s="40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36">
        <f>'7.физ-в нацвал'!N375+'8.юрид-в нацвал'!N375+'9.нерез-в нацвал'!N207</f>
        <v>0</v>
      </c>
      <c r="O375" s="40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36">
        <f>'7.физ-в нацвал'!P375+'8.юрид-в нацвал'!P375+'9.нерез-в нацвал'!P207</f>
        <v>0</v>
      </c>
      <c r="Q375" s="40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36">
        <f>'7.физ-в нацвал'!R375+'8.юрид-в нацвал'!R375+'9.нерез-в нацвал'!R207</f>
        <v>0</v>
      </c>
      <c r="S375" s="4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  <c r="T375" s="36">
        <f>'7.физ-в нацвал'!T375+'8.юрид-в нацвал'!T375+'9.нерез-в нацвал'!T207</f>
        <v>0</v>
      </c>
      <c r="U375" s="40" t="e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#DIV/0!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95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100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103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105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107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110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113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116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119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customHeight="1" x14ac:dyDescent="0.2">
      <c r="A373" s="46" t="s">
        <v>122</v>
      </c>
      <c r="B373" s="36">
        <f t="shared" si="164"/>
        <v>238436978.57967988</v>
      </c>
      <c r="C373" s="40">
        <f t="shared" si="165"/>
        <v>6.963806911575924</v>
      </c>
      <c r="D373" s="36">
        <v>12056282.416550001</v>
      </c>
      <c r="E373" s="40">
        <v>5.6004238944803539E-2</v>
      </c>
      <c r="F373" s="36">
        <v>107303198.1618399</v>
      </c>
      <c r="G373" s="40">
        <v>1.293579361613745</v>
      </c>
      <c r="H373" s="36">
        <f t="shared" si="166"/>
        <v>119077498.00129001</v>
      </c>
      <c r="I373" s="40">
        <f t="shared" si="167"/>
        <v>12.772763111746183</v>
      </c>
      <c r="J373" s="36">
        <v>9322886.056289997</v>
      </c>
      <c r="K373" s="40">
        <v>11.309427820761622</v>
      </c>
      <c r="L373" s="36">
        <v>18602337.363039993</v>
      </c>
      <c r="M373" s="40">
        <v>12.251516103427422</v>
      </c>
      <c r="N373" s="36">
        <v>28741950.208779991</v>
      </c>
      <c r="O373" s="40">
        <v>13.17157241683147</v>
      </c>
      <c r="P373" s="36">
        <v>39954596.952980019</v>
      </c>
      <c r="Q373" s="40">
        <v>12.73321608866809</v>
      </c>
      <c r="R373" s="36">
        <v>20632644.599910002</v>
      </c>
      <c r="S373" s="40">
        <v>13.495349431114315</v>
      </c>
      <c r="T373" s="36">
        <v>1823082.8202900004</v>
      </c>
      <c r="U373" s="40">
        <v>11.976080894305854</v>
      </c>
    </row>
    <row r="374" spans="1:21" ht="14.25" hidden="1" customHeight="1" x14ac:dyDescent="0.2">
      <c r="A374" s="46" t="s">
        <v>5</v>
      </c>
      <c r="B374" s="36">
        <f t="shared" si="164"/>
        <v>0</v>
      </c>
      <c r="C374" s="40" t="e">
        <f t="shared" si="165"/>
        <v>#DIV/0!</v>
      </c>
      <c r="D374" s="36"/>
      <c r="E374" s="40"/>
      <c r="F374" s="36"/>
      <c r="G374" s="40"/>
      <c r="H374" s="36">
        <f t="shared" si="166"/>
        <v>0</v>
      </c>
      <c r="I374" s="40" t="e">
        <f t="shared" si="16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4"/>
        <v>0</v>
      </c>
      <c r="C375" s="40" t="e">
        <f t="shared" si="165"/>
        <v>#DIV/0!</v>
      </c>
      <c r="D375" s="36"/>
      <c r="E375" s="40"/>
      <c r="F375" s="36"/>
      <c r="G375" s="40"/>
      <c r="H375" s="36">
        <f t="shared" si="166"/>
        <v>0</v>
      </c>
      <c r="I375" s="40" t="e">
        <f t="shared" si="16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95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100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103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105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107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110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113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116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119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customHeight="1" x14ac:dyDescent="0.2">
      <c r="A373" s="46" t="s">
        <v>122</v>
      </c>
      <c r="B373" s="36">
        <f t="shared" si="167"/>
        <v>400776267.40605789</v>
      </c>
      <c r="C373" s="40">
        <f t="shared" si="168"/>
        <v>4.6958775476518948</v>
      </c>
      <c r="D373" s="36">
        <v>259560112.1252479</v>
      </c>
      <c r="E373" s="40">
        <v>1.772674559877399</v>
      </c>
      <c r="F373" s="36">
        <v>16371913.433770001</v>
      </c>
      <c r="G373" s="40">
        <v>1.8720592465962564</v>
      </c>
      <c r="H373" s="36">
        <f t="shared" si="169"/>
        <v>124844241.84704001</v>
      </c>
      <c r="I373" s="40">
        <f t="shared" si="170"/>
        <v>11.143737634266468</v>
      </c>
      <c r="J373" s="36">
        <v>4016947.8871800001</v>
      </c>
      <c r="K373" s="40">
        <v>9.6761100224341288</v>
      </c>
      <c r="L373" s="36">
        <v>12344273.16285</v>
      </c>
      <c r="M373" s="40">
        <v>8.328877249273825</v>
      </c>
      <c r="N373" s="36">
        <v>20280068.793570001</v>
      </c>
      <c r="O373" s="40">
        <v>9.6324166208109183</v>
      </c>
      <c r="P373" s="36">
        <v>36500409.737010002</v>
      </c>
      <c r="Q373" s="40">
        <v>12.375037749783127</v>
      </c>
      <c r="R373" s="36">
        <v>48552226.381430008</v>
      </c>
      <c r="S373" s="40">
        <v>11.661444505392108</v>
      </c>
      <c r="T373" s="36">
        <v>3150315.8849999998</v>
      </c>
      <c r="U373" s="40">
        <v>11.529001644862038</v>
      </c>
    </row>
    <row r="374" spans="1:21" ht="14.25" hidden="1" customHeight="1" x14ac:dyDescent="0.2">
      <c r="A374" s="46" t="s">
        <v>5</v>
      </c>
      <c r="B374" s="36">
        <f t="shared" si="167"/>
        <v>0</v>
      </c>
      <c r="C374" s="40" t="e">
        <f t="shared" si="168"/>
        <v>#DIV/0!</v>
      </c>
      <c r="D374" s="36"/>
      <c r="E374" s="40"/>
      <c r="F374" s="36"/>
      <c r="G374" s="40"/>
      <c r="H374" s="36">
        <f t="shared" si="169"/>
        <v>0</v>
      </c>
      <c r="I374" s="40" t="e">
        <f t="shared" si="170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7"/>
        <v>0</v>
      </c>
      <c r="C375" s="40" t="e">
        <f t="shared" si="168"/>
        <v>#DIV/0!</v>
      </c>
      <c r="D375" s="36"/>
      <c r="E375" s="40"/>
      <c r="F375" s="36"/>
      <c r="G375" s="40"/>
      <c r="H375" s="36">
        <f t="shared" si="169"/>
        <v>0</v>
      </c>
      <c r="I375" s="40" t="e">
        <f t="shared" si="170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93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99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102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47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106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109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112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115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118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customHeight="1" x14ac:dyDescent="0.2">
      <c r="A205" s="46" t="s">
        <v>121</v>
      </c>
      <c r="B205" s="36">
        <f t="shared" si="158"/>
        <v>14992373.822179999</v>
      </c>
      <c r="C205" s="40">
        <f t="shared" si="159"/>
        <v>6.0904503954099001</v>
      </c>
      <c r="D205" s="36">
        <v>1414526.4421599994</v>
      </c>
      <c r="E205" s="40">
        <v>1.8104563648802599E-2</v>
      </c>
      <c r="F205" s="36">
        <v>6608488.6175199989</v>
      </c>
      <c r="G205" s="40">
        <v>0.11534380973535711</v>
      </c>
      <c r="H205" s="36">
        <f t="shared" si="160"/>
        <v>6969358.7625000002</v>
      </c>
      <c r="I205" s="40">
        <f t="shared" si="161"/>
        <v>12.988634180056922</v>
      </c>
      <c r="J205" s="36">
        <v>414923.70747000002</v>
      </c>
      <c r="K205" s="40">
        <v>11.959733416794201</v>
      </c>
      <c r="L205" s="36">
        <v>997577.2839299998</v>
      </c>
      <c r="M205" s="40">
        <v>12.316033137033047</v>
      </c>
      <c r="N205" s="36">
        <v>1925810.9033700004</v>
      </c>
      <c r="O205" s="40">
        <v>13.383946474122093</v>
      </c>
      <c r="P205" s="36">
        <v>2469086.9516499997</v>
      </c>
      <c r="Q205" s="40">
        <v>13.005369933346186</v>
      </c>
      <c r="R205" s="36">
        <v>1118692.7367400001</v>
      </c>
      <c r="S205" s="40">
        <v>13.303311347160172</v>
      </c>
      <c r="T205" s="36">
        <v>43267.179340000002</v>
      </c>
      <c r="U205" s="40">
        <v>11.676808973013584</v>
      </c>
    </row>
    <row r="206" spans="1:21" ht="14.25" hidden="1" customHeight="1" x14ac:dyDescent="0.2">
      <c r="A206" s="46" t="s">
        <v>5</v>
      </c>
      <c r="B206" s="36">
        <f t="shared" si="158"/>
        <v>0</v>
      </c>
      <c r="C206" s="40" t="e">
        <f t="shared" si="159"/>
        <v>#DIV/0!</v>
      </c>
      <c r="D206" s="36"/>
      <c r="E206" s="40"/>
      <c r="F206" s="36"/>
      <c r="G206" s="40"/>
      <c r="H206" s="36">
        <f t="shared" si="160"/>
        <v>0</v>
      </c>
      <c r="I206" s="40" t="e">
        <f t="shared" si="161"/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58"/>
        <v>0</v>
      </c>
      <c r="C207" s="40" t="e">
        <f t="shared" si="159"/>
        <v>#DIV/0!</v>
      </c>
      <c r="D207" s="36"/>
      <c r="E207" s="40"/>
      <c r="F207" s="36"/>
      <c r="G207" s="40"/>
      <c r="H207" s="36">
        <f t="shared" si="160"/>
        <v>0</v>
      </c>
      <c r="I207" s="40" t="e">
        <f t="shared" si="161"/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96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101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104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48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108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111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114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117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120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customHeight="1" x14ac:dyDescent="0.2">
      <c r="A373" s="46" t="s">
        <v>123</v>
      </c>
      <c r="B373" s="36">
        <f>'11.физ-в инвал'!B373+'12.юрид-в инвал'!B373+'13.нерез-в инвал'!B205</f>
        <v>267332081.96498454</v>
      </c>
      <c r="C373" s="40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0.7969105707990678</v>
      </c>
      <c r="D373" s="36">
        <f>'11.физ-в инвал'!D373+'12.юрид-в инвал'!D373+'13.нерез-в инвал'!D205</f>
        <v>117261822.54767935</v>
      </c>
      <c r="E373" s="40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0.33208339162234557</v>
      </c>
      <c r="F373" s="36">
        <f>'11.физ-в инвал'!F373+'12.юрид-в инвал'!F373+'13.нерез-в инвал'!F205</f>
        <v>110247652.08822012</v>
      </c>
      <c r="G373" s="40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1.8645043054470057E-2</v>
      </c>
      <c r="H373" s="36">
        <f t="shared" si="44"/>
        <v>39822607.329085052</v>
      </c>
      <c r="I373" s="40">
        <f t="shared" si="45"/>
        <v>4.320246654132923</v>
      </c>
      <c r="J373" s="36">
        <f>'11.физ-в инвал'!J373+'12.юрид-в инвал'!J373+'13.нерез-в инвал'!J205</f>
        <v>4436675.0364708826</v>
      </c>
      <c r="K373" s="40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3.2215485870528058</v>
      </c>
      <c r="L373" s="36">
        <f>'11.физ-в инвал'!L373+'12.юрид-в инвал'!L373+'13.нерез-в инвал'!L205</f>
        <v>7330809.705736558</v>
      </c>
      <c r="M373" s="40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3.5323058107223373</v>
      </c>
      <c r="N373" s="36">
        <f>'11.физ-в инвал'!N373+'12.юрид-в инвал'!N373+'13.нерез-в инвал'!N205</f>
        <v>9184650.7287332099</v>
      </c>
      <c r="O373" s="40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3.843451346366487</v>
      </c>
      <c r="P373" s="36">
        <f>'11.физ-в инвал'!P373+'12.юрид-в инвал'!P373+'13.нерез-в инвал'!P205</f>
        <v>11698008.670416366</v>
      </c>
      <c r="Q373" s="40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3.2422947515827265</v>
      </c>
      <c r="R373" s="36">
        <f>'11.физ-в инвал'!R373+'12.юрид-в инвал'!R373+'13.нерез-в инвал'!R205</f>
        <v>5850749.159135038</v>
      </c>
      <c r="S373" s="4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7.5623446988948562</v>
      </c>
      <c r="T373" s="36">
        <f>'11.физ-в инвал'!T373+'12.юрид-в инвал'!T373+'13.нерез-в инвал'!T205</f>
        <v>1321714.028593</v>
      </c>
      <c r="U373" s="40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10.880816600203506</v>
      </c>
    </row>
    <row r="374" spans="1:21" ht="14.25" hidden="1" customHeight="1" x14ac:dyDescent="0.2">
      <c r="A374" s="46" t="s">
        <v>5</v>
      </c>
      <c r="B374" s="36">
        <f>'11.физ-в инвал'!B374+'12.юрид-в инвал'!B374+'13.нерез-в инвал'!B206</f>
        <v>0</v>
      </c>
      <c r="C374" s="40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36">
        <f>'11.физ-в инвал'!D374+'12.юрид-в инвал'!D374+'13.нерез-в инвал'!D206</f>
        <v>0</v>
      </c>
      <c r="E374" s="40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36">
        <f>'11.физ-в инвал'!F374+'12.юрид-в инвал'!F374+'13.нерез-в инвал'!F206</f>
        <v>0</v>
      </c>
      <c r="G374" s="40" t="e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#DIV/0!</v>
      </c>
      <c r="H374" s="36">
        <f t="shared" si="44"/>
        <v>0</v>
      </c>
      <c r="I374" s="40" t="e">
        <f t="shared" si="45"/>
        <v>#DIV/0!</v>
      </c>
      <c r="J374" s="36">
        <f>'11.физ-в инвал'!J374+'12.юрид-в инвал'!J374+'13.нерез-в инвал'!J206</f>
        <v>0</v>
      </c>
      <c r="K374" s="40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36">
        <f>'11.физ-в инвал'!L374+'12.юрид-в инвал'!L374+'13.нерез-в инвал'!L206</f>
        <v>0</v>
      </c>
      <c r="M374" s="40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36">
        <f>'11.физ-в инвал'!N374+'12.юрид-в инвал'!N374+'13.нерез-в инвал'!N206</f>
        <v>0</v>
      </c>
      <c r="O374" s="40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36">
        <f>'11.физ-в инвал'!P374+'12.юрид-в инвал'!P374+'13.нерез-в инвал'!P206</f>
        <v>0</v>
      </c>
      <c r="Q374" s="40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36">
        <f>'11.физ-в инвал'!R374+'12.юрид-в инвал'!R374+'13.нерез-в инвал'!R206</f>
        <v>0</v>
      </c>
      <c r="S374" s="4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  <c r="T374" s="36">
        <f>'11.физ-в инвал'!T374+'12.юрид-в инвал'!T374+'13.нерез-в инвал'!T206</f>
        <v>0</v>
      </c>
      <c r="U374" s="40" t="e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#DIV/0!</v>
      </c>
    </row>
    <row r="375" spans="1:21" ht="14.25" hidden="1" customHeight="1" x14ac:dyDescent="0.2">
      <c r="A375" s="46" t="s">
        <v>6</v>
      </c>
      <c r="B375" s="36">
        <f>'11.физ-в инвал'!B375+'12.юрид-в инвал'!B375+'13.нерез-в инвал'!B207</f>
        <v>0</v>
      </c>
      <c r="C375" s="40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36">
        <f>'11.физ-в инвал'!D375+'12.юрид-в инвал'!D375+'13.нерез-в инвал'!D207</f>
        <v>0</v>
      </c>
      <c r="E375" s="40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36">
        <f>'11.физ-в инвал'!F375+'12.юрид-в инвал'!F375+'13.нерез-в инвал'!F207</f>
        <v>0</v>
      </c>
      <c r="G375" s="40" t="e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#DIV/0!</v>
      </c>
      <c r="H375" s="36">
        <f t="shared" si="44"/>
        <v>0</v>
      </c>
      <c r="I375" s="40" t="e">
        <f t="shared" si="45"/>
        <v>#DIV/0!</v>
      </c>
      <c r="J375" s="36">
        <f>'11.физ-в инвал'!J375+'12.юрид-в инвал'!J375+'13.нерез-в инвал'!J207</f>
        <v>0</v>
      </c>
      <c r="K375" s="40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36">
        <f>'11.физ-в инвал'!L375+'12.юрид-в инвал'!L375+'13.нерез-в инвал'!L207</f>
        <v>0</v>
      </c>
      <c r="M375" s="40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36">
        <f>'11.физ-в инвал'!N375+'12.юрид-в инвал'!N375+'13.нерез-в инвал'!N207</f>
        <v>0</v>
      </c>
      <c r="O375" s="40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36">
        <f>'11.физ-в инвал'!P375+'12.юрид-в инвал'!P375+'13.нерез-в инвал'!P207</f>
        <v>0</v>
      </c>
      <c r="Q375" s="40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36">
        <f>'11.физ-в инвал'!R375+'12.юрид-в инвал'!R375+'13.нерез-в инвал'!R207</f>
        <v>0</v>
      </c>
      <c r="S375" s="4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  <c r="T375" s="36">
        <f>'11.физ-в инвал'!T375+'12.юрид-в инвал'!T375+'13.нерез-в инвал'!T207</f>
        <v>0</v>
      </c>
      <c r="U375" s="40" t="e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#DIV/0!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95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100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103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105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107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110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113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116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119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customHeight="1" x14ac:dyDescent="0.2">
      <c r="A373" s="46" t="s">
        <v>122</v>
      </c>
      <c r="B373" s="36">
        <f t="shared" si="174"/>
        <v>57144674.397395834</v>
      </c>
      <c r="C373" s="40">
        <f t="shared" si="175"/>
        <v>1.0700104664924237</v>
      </c>
      <c r="D373" s="36">
        <v>1961191.0308730486</v>
      </c>
      <c r="E373" s="40">
        <v>5.177809332464426E-2</v>
      </c>
      <c r="F373" s="36">
        <v>39269032.781443328</v>
      </c>
      <c r="G373" s="40">
        <v>5.0773554569016222E-2</v>
      </c>
      <c r="H373" s="36">
        <f t="shared" si="176"/>
        <v>15914450.585079461</v>
      </c>
      <c r="I373" s="40">
        <f t="shared" si="177"/>
        <v>3.7104657985398641</v>
      </c>
      <c r="J373" s="36">
        <v>1972792.8785664993</v>
      </c>
      <c r="K373" s="40">
        <v>3.5428153296236311</v>
      </c>
      <c r="L373" s="36">
        <v>3264886.9221172589</v>
      </c>
      <c r="M373" s="40">
        <v>3.6017895910982425</v>
      </c>
      <c r="N373" s="36">
        <v>4211074.0284805754</v>
      </c>
      <c r="O373" s="40">
        <v>3.6092006293378396</v>
      </c>
      <c r="P373" s="36">
        <v>4457874.9463945888</v>
      </c>
      <c r="Q373" s="40">
        <v>3.3968136102341289</v>
      </c>
      <c r="R373" s="36">
        <v>1675720.1846450381</v>
      </c>
      <c r="S373" s="40">
        <v>3.9286762081965052</v>
      </c>
      <c r="T373" s="36">
        <v>332101.62487549998</v>
      </c>
      <c r="U373" s="40">
        <v>10.167985988562174</v>
      </c>
    </row>
    <row r="374" spans="1:21" ht="14.25" hidden="1" customHeight="1" x14ac:dyDescent="0.2">
      <c r="A374" s="46" t="s">
        <v>5</v>
      </c>
      <c r="B374" s="36">
        <f t="shared" si="174"/>
        <v>0</v>
      </c>
      <c r="C374" s="40" t="e">
        <f t="shared" si="175"/>
        <v>#DIV/0!</v>
      </c>
      <c r="D374" s="36"/>
      <c r="E374" s="40"/>
      <c r="F374" s="36"/>
      <c r="G374" s="40"/>
      <c r="H374" s="36">
        <f t="shared" si="176"/>
        <v>0</v>
      </c>
      <c r="I374" s="40" t="e">
        <f t="shared" si="17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4"/>
        <v>0</v>
      </c>
      <c r="C375" s="40" t="e">
        <f t="shared" si="175"/>
        <v>#DIV/0!</v>
      </c>
      <c r="D375" s="36"/>
      <c r="E375" s="40"/>
      <c r="F375" s="36"/>
      <c r="G375" s="40"/>
      <c r="H375" s="36">
        <f t="shared" si="176"/>
        <v>0</v>
      </c>
      <c r="I375" s="40" t="e">
        <f t="shared" si="17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95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100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103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105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107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110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113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116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119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customHeight="1" x14ac:dyDescent="0.2">
      <c r="A373" s="46" t="s">
        <v>122</v>
      </c>
      <c r="B373" s="36">
        <f t="shared" si="172"/>
        <v>111697427.47523724</v>
      </c>
      <c r="C373" s="40">
        <f t="shared" si="173"/>
        <v>1.009825489901218</v>
      </c>
      <c r="D373" s="36">
        <v>101028082.63359018</v>
      </c>
      <c r="E373" s="40">
        <v>0.36911201395035137</v>
      </c>
      <c r="F373" s="36">
        <v>475686.539659701</v>
      </c>
      <c r="G373" s="40">
        <v>4.4980846612365658E-3</v>
      </c>
      <c r="H373" s="36">
        <f t="shared" si="174"/>
        <v>10193658.301987346</v>
      </c>
      <c r="I373" s="40">
        <f t="shared" si="175"/>
        <v>7.4067708039039148</v>
      </c>
      <c r="J373" s="36">
        <v>561366.53501134599</v>
      </c>
      <c r="K373" s="40">
        <v>3.0397732695464197</v>
      </c>
      <c r="L373" s="36">
        <v>1206243.6359999999</v>
      </c>
      <c r="M373" s="40">
        <v>5.6359151871206228</v>
      </c>
      <c r="N373" s="36">
        <v>2192118.2632270004</v>
      </c>
      <c r="O373" s="40">
        <v>5.0251025954507558</v>
      </c>
      <c r="P373" s="36">
        <v>2539719.8235045006</v>
      </c>
      <c r="Q373" s="40">
        <v>4.2711908017902376</v>
      </c>
      <c r="R373" s="36">
        <v>2735714.3192445002</v>
      </c>
      <c r="S373" s="40">
        <v>12.537328849163405</v>
      </c>
      <c r="T373" s="36">
        <v>958495.72499999998</v>
      </c>
      <c r="U373" s="40">
        <v>11.304776241959765</v>
      </c>
    </row>
    <row r="374" spans="1:21" ht="14.25" hidden="1" customHeight="1" x14ac:dyDescent="0.2">
      <c r="A374" s="46" t="s">
        <v>5</v>
      </c>
      <c r="B374" s="36">
        <f t="shared" si="172"/>
        <v>0</v>
      </c>
      <c r="C374" s="40" t="e">
        <f t="shared" si="173"/>
        <v>#DIV/0!</v>
      </c>
      <c r="D374" s="36"/>
      <c r="E374" s="40"/>
      <c r="F374" s="36"/>
      <c r="G374" s="40"/>
      <c r="H374" s="36">
        <f t="shared" si="174"/>
        <v>0</v>
      </c>
      <c r="I374" s="40" t="e">
        <f t="shared" si="175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2"/>
        <v>0</v>
      </c>
      <c r="C375" s="40" t="e">
        <f t="shared" si="173"/>
        <v>#DIV/0!</v>
      </c>
      <c r="D375" s="36"/>
      <c r="E375" s="40"/>
      <c r="F375" s="36"/>
      <c r="G375" s="40"/>
      <c r="H375" s="36">
        <f t="shared" si="174"/>
        <v>0</v>
      </c>
      <c r="I375" s="40" t="e">
        <f t="shared" si="175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93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99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102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47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106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109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112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115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118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customHeight="1" x14ac:dyDescent="0.2">
      <c r="A205" s="46" t="s">
        <v>121</v>
      </c>
      <c r="B205" s="36">
        <f t="shared" si="166"/>
        <v>98489980.092351466</v>
      </c>
      <c r="C205" s="40">
        <f t="shared" si="165"/>
        <v>0.39698914411957537</v>
      </c>
      <c r="D205" s="36">
        <v>14272548.88321613</v>
      </c>
      <c r="E205" s="40">
        <v>0.10849344244467364</v>
      </c>
      <c r="F205" s="36">
        <v>70502932.767117098</v>
      </c>
      <c r="G205" s="40">
        <v>8.4541394763367416E-4</v>
      </c>
      <c r="H205" s="36">
        <f>J205+L205+N205+P205+R205+T205</f>
        <v>13714498.442018248</v>
      </c>
      <c r="I205" s="40">
        <f t="shared" si="164"/>
        <v>2.7337033823155203</v>
      </c>
      <c r="J205" s="36">
        <v>1902515.6228930377</v>
      </c>
      <c r="K205" s="40">
        <v>2.9420501401931496</v>
      </c>
      <c r="L205" s="36">
        <v>2859679.1476192987</v>
      </c>
      <c r="M205" s="40">
        <v>2.5656511735892735</v>
      </c>
      <c r="N205" s="36">
        <v>2781458.4370256346</v>
      </c>
      <c r="O205" s="40">
        <v>3.2668214201737209</v>
      </c>
      <c r="P205" s="36">
        <v>4700413.9005172774</v>
      </c>
      <c r="Q205" s="40">
        <v>2.5398175839014523</v>
      </c>
      <c r="R205" s="36">
        <v>1439314.6552455002</v>
      </c>
      <c r="S205" s="40">
        <v>2.3368551116653342</v>
      </c>
      <c r="T205" s="36">
        <v>31116.678717499999</v>
      </c>
      <c r="U205" s="40">
        <v>5.4293575499346671</v>
      </c>
    </row>
    <row r="206" spans="1:21" ht="14.25" hidden="1" customHeight="1" x14ac:dyDescent="0.2">
      <c r="A206" s="46" t="s">
        <v>5</v>
      </c>
      <c r="B206" s="36">
        <f t="shared" si="166"/>
        <v>0</v>
      </c>
      <c r="C206" s="40" t="e">
        <f t="shared" si="165"/>
        <v>#DIV/0!</v>
      </c>
      <c r="D206" s="36"/>
      <c r="E206" s="40"/>
      <c r="F206" s="36"/>
      <c r="G206" s="40"/>
      <c r="H206" s="36">
        <f t="shared" ref="H206:H212" si="167">J206+L206+N206+P206+R206+T206</f>
        <v>0</v>
      </c>
      <c r="I206" s="40" t="e">
        <f>(J206*K206+L206*M206+N206*O206+P206*Q206+R206*S206+T206*U206)/H206</f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66"/>
        <v>0</v>
      </c>
      <c r="C207" s="40" t="e">
        <f t="shared" si="165"/>
        <v>#DIV/0!</v>
      </c>
      <c r="D207" s="36"/>
      <c r="E207" s="40"/>
      <c r="F207" s="36"/>
      <c r="G207" s="40"/>
      <c r="H207" s="36">
        <f t="shared" si="167"/>
        <v>0</v>
      </c>
      <c r="I207" s="40" t="e">
        <f t="shared" ref="I207:I212" si="168">(J207*K207+L207*M207+N207*O207+P207*Q207+R207*S207+T207*U207)/H207</f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94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2026-07-01T03:03:43Z</dcterms:modified>
</cp:coreProperties>
</file>