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65476" windowWidth="15450" windowHeight="11490" tabRatio="771" activeTab="0"/>
  </bookViews>
  <sheets>
    <sheet name="TITLE" sheetId="1" r:id="rId1"/>
    <sheet name="Руководство" sheetId="2" r:id="rId2"/>
    <sheet name="Должн. лица" sheetId="3" r:id="rId3"/>
    <sheet name="Базовая инф." sheetId="4" r:id="rId4"/>
    <sheet name="R0101" sheetId="5" r:id="rId5"/>
    <sheet name="R0102" sheetId="6" r:id="rId6"/>
    <sheet name="R0103" sheetId="7" r:id="rId7"/>
    <sheet name="R0104" sheetId="8" r:id="rId8"/>
    <sheet name="R0105" sheetId="9" r:id="rId9"/>
    <sheet name="R0106" sheetId="10" r:id="rId10"/>
    <sheet name="R0201" sheetId="11" r:id="rId11"/>
    <sheet name="R0301" sheetId="12" r:id="rId12"/>
    <sheet name="R0302" sheetId="13" r:id="rId13"/>
    <sheet name="R0303" sheetId="14" r:id="rId14"/>
    <sheet name="R0401" sheetId="15" r:id="rId15"/>
    <sheet name="R0402" sheetId="16" r:id="rId16"/>
    <sheet name="R0403" sheetId="17" r:id="rId17"/>
    <sheet name="R040401" sheetId="18" r:id="rId18"/>
    <sheet name="R040402" sheetId="19" r:id="rId19"/>
    <sheet name="R040403" sheetId="20" r:id="rId20"/>
    <sheet name="R040404" sheetId="21" r:id="rId21"/>
    <sheet name="R040405" sheetId="22" r:id="rId22"/>
    <sheet name="R040406" sheetId="23" r:id="rId23"/>
    <sheet name="R040407" sheetId="24" r:id="rId24"/>
    <sheet name="R040408" sheetId="25" r:id="rId25"/>
    <sheet name="R0405" sheetId="26" r:id="rId26"/>
    <sheet name="R0406" sheetId="27" r:id="rId27"/>
    <sheet name="R0407" sheetId="28" r:id="rId28"/>
    <sheet name="R0408" sheetId="29" r:id="rId29"/>
    <sheet name="R0409" sheetId="30" r:id="rId30"/>
    <sheet name="R0410" sheetId="31" r:id="rId31"/>
    <sheet name="R0411" sheetId="32" r:id="rId32"/>
    <sheet name="R0501" sheetId="33" r:id="rId33"/>
    <sheet name="R0502" sheetId="34" r:id="rId34"/>
    <sheet name="R0503" sheetId="35" r:id="rId35"/>
    <sheet name="R060101" sheetId="36" r:id="rId36"/>
    <sheet name="R060102" sheetId="37" r:id="rId37"/>
    <sheet name="R060201" sheetId="38" r:id="rId38"/>
    <sheet name="R060202" sheetId="39" r:id="rId39"/>
    <sheet name="R0701" sheetId="40" r:id="rId40"/>
    <sheet name="R0702" sheetId="41" r:id="rId41"/>
    <sheet name="R0801" sheetId="42" r:id="rId42"/>
    <sheet name="R0802" sheetId="43" r:id="rId43"/>
    <sheet name="R0803" sheetId="44" r:id="rId44"/>
    <sheet name="R0901" sheetId="45" r:id="rId45"/>
    <sheet name="R1001" sheetId="46" r:id="rId46"/>
    <sheet name="R1101" sheetId="47" r:id="rId47"/>
    <sheet name="R1102" sheetId="48" r:id="rId48"/>
    <sheet name="R1103" sheetId="49" r:id="rId49"/>
    <sheet name="R1201" sheetId="50" r:id="rId50"/>
    <sheet name="R1202" sheetId="51" r:id="rId51"/>
    <sheet name="R120301" sheetId="52" r:id="rId52"/>
    <sheet name="R120302" sheetId="53" r:id="rId53"/>
    <sheet name="Лист1" sheetId="54" r:id="rId54"/>
  </sheets>
  <definedNames>
    <definedName name="Z_9119E96C_6C41_480B_A34E_E2C4D804C394_.wvu.PrintArea" localSheetId="10" hidden="1">'R0201'!$B$1:$E$78</definedName>
    <definedName name="Z_9119E96C_6C41_480B_A34E_E2C4D804C394_.wvu.PrintArea" localSheetId="11" hidden="1">'R0301'!$B$1:$C$29</definedName>
    <definedName name="Z_9119E96C_6C41_480B_A34E_E2C4D804C394_.wvu.PrintArea" localSheetId="14" hidden="1">'R0401'!$A$1:$M$24</definedName>
    <definedName name="Z_9119E96C_6C41_480B_A34E_E2C4D804C394_.wvu.PrintArea" localSheetId="39" hidden="1">'R0701'!$A$2:$D$22</definedName>
    <definedName name="Z_9119E96C_6C41_480B_A34E_E2C4D804C394_.wvu.PrintArea" localSheetId="3" hidden="1">'Базовая инф.'!$A$1:$H$48</definedName>
    <definedName name="Z_9119E96C_6C41_480B_A34E_E2C4D804C394_.wvu.PrintArea" localSheetId="2" hidden="1">'Должн. лица'!$A$1:$D$48</definedName>
    <definedName name="Z_9119E96C_6C41_480B_A34E_E2C4D804C394_.wvu.PrintArea" localSheetId="1" hidden="1">'Руководство'!$A$1:$K$35</definedName>
    <definedName name="Z_9119E96C_6C41_480B_A34E_E2C4D804C394_.wvu.Rows" localSheetId="40" hidden="1">'R0702'!$33:$36</definedName>
    <definedName name="Z_A187194E_E41A_4D3D_838A_C6DB3CCE79BB_.wvu.PrintArea" localSheetId="10" hidden="1">'R0201'!$B$1:$E$78</definedName>
    <definedName name="Z_A187194E_E41A_4D3D_838A_C6DB3CCE79BB_.wvu.PrintArea" localSheetId="11" hidden="1">'R0301'!$B$1:$C$29</definedName>
    <definedName name="Z_A187194E_E41A_4D3D_838A_C6DB3CCE79BB_.wvu.PrintArea" localSheetId="14" hidden="1">'R0401'!$A$1:$M$24</definedName>
    <definedName name="Z_A187194E_E41A_4D3D_838A_C6DB3CCE79BB_.wvu.PrintArea" localSheetId="39" hidden="1">'R0701'!$A$2:$D$22</definedName>
    <definedName name="Z_A187194E_E41A_4D3D_838A_C6DB3CCE79BB_.wvu.PrintArea" localSheetId="3" hidden="1">'Базовая инф.'!$A$1:$H$48</definedName>
    <definedName name="Z_A187194E_E41A_4D3D_838A_C6DB3CCE79BB_.wvu.PrintArea" localSheetId="2" hidden="1">'Должн. лица'!$A$1:$D$48</definedName>
    <definedName name="Z_A187194E_E41A_4D3D_838A_C6DB3CCE79BB_.wvu.PrintArea" localSheetId="1" hidden="1">'Руководство'!$A$1:$K$35</definedName>
    <definedName name="Z_A187194E_E41A_4D3D_838A_C6DB3CCE79BB_.wvu.Rows" localSheetId="40" hidden="1">'R0702'!$33:$36</definedName>
    <definedName name="Z_A9A79652_6479_4F0A_ACFA_C3FDF53B22C8_.wvu.PrintArea" localSheetId="10" hidden="1">'R0201'!$B$1:$E$78</definedName>
    <definedName name="Z_A9A79652_6479_4F0A_ACFA_C3FDF53B22C8_.wvu.PrintArea" localSheetId="11" hidden="1">'R0301'!$B$1:$C$29</definedName>
    <definedName name="Z_A9A79652_6479_4F0A_ACFA_C3FDF53B22C8_.wvu.PrintArea" localSheetId="14" hidden="1">'R0401'!$A$1:$M$24</definedName>
    <definedName name="Z_A9A79652_6479_4F0A_ACFA_C3FDF53B22C8_.wvu.PrintArea" localSheetId="39" hidden="1">'R0701'!$A$2:$D$22</definedName>
    <definedName name="Z_A9A79652_6479_4F0A_ACFA_C3FDF53B22C8_.wvu.PrintArea" localSheetId="3" hidden="1">'Базовая инф.'!$A$1:$H$48</definedName>
    <definedName name="Z_A9A79652_6479_4F0A_ACFA_C3FDF53B22C8_.wvu.PrintArea" localSheetId="2" hidden="1">'Должн. лица'!$A$1:$D$48</definedName>
    <definedName name="Z_A9A79652_6479_4F0A_ACFA_C3FDF53B22C8_.wvu.PrintArea" localSheetId="1" hidden="1">'Руководство'!$A$1:$K$35</definedName>
    <definedName name="Z_A9A79652_6479_4F0A_ACFA_C3FDF53B22C8_.wvu.Rows" localSheetId="40" hidden="1">'R0702'!$33:$36</definedName>
    <definedName name="_xlnm.Print_Area" localSheetId="4">'R0101'!$A$1:$E$50</definedName>
    <definedName name="_xlnm.Print_Area" localSheetId="5">'R0102'!$A$1:$E$48</definedName>
    <definedName name="_xlnm.Print_Area" localSheetId="6">'R0103'!$A$1:$E$19</definedName>
    <definedName name="_xlnm.Print_Area" localSheetId="7">'R0104'!$A$1:$E$25</definedName>
    <definedName name="_xlnm.Print_Area" localSheetId="8">'R0105'!$A$1:$K$24</definedName>
    <definedName name="_xlnm.Print_Area" localSheetId="9">'R0106'!$A$1:$L$16</definedName>
    <definedName name="_xlnm.Print_Area" localSheetId="10">'R0201'!$A$1:$E$76</definedName>
    <definedName name="_xlnm.Print_Area" localSheetId="11">'R0301'!$A$1:$D$29</definedName>
    <definedName name="_xlnm.Print_Area" localSheetId="12">'R0302'!$A$1:$D$17</definedName>
    <definedName name="_xlnm.Print_Area" localSheetId="13">'R0303'!$A$1:$C$21</definedName>
    <definedName name="_xlnm.Print_Area" localSheetId="14">'R0401'!$A$1:$M$24</definedName>
    <definedName name="_xlnm.Print_Area" localSheetId="25">'R0405'!$A$1:$I$19</definedName>
    <definedName name="_xlnm.Print_Area" localSheetId="26">'R0406'!$A$1:$I$15</definedName>
    <definedName name="_xlnm.Print_Area" localSheetId="27">'R0407'!$A$1:$J$20</definedName>
    <definedName name="_xlnm.Print_Area" localSheetId="28">'R0408'!$A$1:$J$13</definedName>
    <definedName name="_xlnm.Print_Area" localSheetId="29">'R0409'!$A$1:$P$24</definedName>
    <definedName name="_xlnm.Print_Area" localSheetId="30">'R0410'!$A$1:$K$10</definedName>
    <definedName name="_xlnm.Print_Area" localSheetId="31">'R0411'!$A$1:$S$23</definedName>
    <definedName name="_xlnm.Print_Area" localSheetId="32">'R0501'!$A$1:$H$27</definedName>
    <definedName name="_xlnm.Print_Area" localSheetId="35">'R060101'!$A$1:$I$25</definedName>
    <definedName name="_xlnm.Print_Area" localSheetId="37">'R060201'!$A$1:$J$25</definedName>
    <definedName name="_xlnm.Print_Area" localSheetId="38">'R060202'!$A$1:$J$35</definedName>
    <definedName name="_xlnm.Print_Area" localSheetId="39">'R0701'!$A$2:$C$22</definedName>
    <definedName name="_xlnm.Print_Area" localSheetId="40">'R0702'!$A$1:$I$40</definedName>
    <definedName name="_xlnm.Print_Area" localSheetId="41">'R0801'!$A$1:$K$24</definedName>
    <definedName name="_xlnm.Print_Area" localSheetId="42">'R0802'!$A$1:$M$31</definedName>
    <definedName name="_xlnm.Print_Area" localSheetId="43">'R0803'!$A$1:$J$33</definedName>
    <definedName name="_xlnm.Print_Area" localSheetId="44">'R0901'!$A$1:$K$31</definedName>
    <definedName name="_xlnm.Print_Area" localSheetId="46">'R1101'!$A$1:$M$53</definedName>
    <definedName name="_xlnm.Print_Area" localSheetId="47">'R1102'!$A$1:$D$14</definedName>
    <definedName name="_xlnm.Print_Area" localSheetId="48">'R1103'!$A$1:$D$12</definedName>
    <definedName name="_xlnm.Print_Area" localSheetId="49">'R1201'!$A$1:$G$22</definedName>
    <definedName name="_xlnm.Print_Area" localSheetId="50">'R1202'!$A$1:$I$19</definedName>
    <definedName name="_xlnm.Print_Area" localSheetId="3">'Базовая инф.'!$A$1:$H$42</definedName>
    <definedName name="_xlnm.Print_Area" localSheetId="2">'Должн. лица'!$A$1:$D$45</definedName>
    <definedName name="_xlnm.Print_Area" localSheetId="1">'Руководство'!$A$1:$K$55</definedName>
  </definedNames>
  <calcPr fullCalcOnLoad="1"/>
</workbook>
</file>

<file path=xl/sharedStrings.xml><?xml version="1.0" encoding="utf-8"?>
<sst xmlns="http://schemas.openxmlformats.org/spreadsheetml/2006/main" count="1824" uniqueCount="860">
  <si>
    <t>г) по договору мурабаха</t>
  </si>
  <si>
    <t>д) по договору иджара/иджара мунтахийя биттамлик</t>
  </si>
  <si>
    <t>е)  по договору салам</t>
  </si>
  <si>
    <t>ж) по договору  кард хасан</t>
  </si>
  <si>
    <t xml:space="preserve">    в) налоги к выплате </t>
  </si>
  <si>
    <t xml:space="preserve">    г) невыясненная кредиторская задолженность </t>
  </si>
  <si>
    <t xml:space="preserve">    д) другие прочие обязательства  </t>
  </si>
  <si>
    <t xml:space="preserve">1. </t>
  </si>
  <si>
    <t>Доходы по денежным средствам, размещенным на счетах в коммерческих банках</t>
  </si>
  <si>
    <t>Доходы по ценным бумагам</t>
  </si>
  <si>
    <t>Доходы , полученные от финансирования, предоставленного  финансово-кредитным учреждениям,  в том числе:</t>
  </si>
  <si>
    <t xml:space="preserve">Доходы , полученные от финансирования, предоставленного другим клиентам, в том числе: </t>
  </si>
  <si>
    <t xml:space="preserve"> Прочие доходы, полученные от операций финансирования</t>
  </si>
  <si>
    <t>16.</t>
  </si>
  <si>
    <t>Чистый доход после отчислений в РППУ</t>
  </si>
  <si>
    <t xml:space="preserve"> РППУ</t>
  </si>
  <si>
    <t xml:space="preserve"> Чистый доход от операций</t>
  </si>
  <si>
    <t xml:space="preserve"> Всего </t>
  </si>
  <si>
    <t xml:space="preserve"> Прочие расходы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</si>
  <si>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</si>
  <si>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 xml:space="preserve"> Расходы по финансированию, полученному от других финансовых институтов</t>
  </si>
  <si>
    <t xml:space="preserve">  Расходы по финансированию, полученному от банков</t>
  </si>
  <si>
    <t xml:space="preserve">   Расходы по срочным счетам физических лиц</t>
  </si>
  <si>
    <t>Расходы по срочным счетам юридических лиц</t>
  </si>
  <si>
    <t>17.</t>
  </si>
  <si>
    <t>19.</t>
  </si>
  <si>
    <t>20.</t>
  </si>
  <si>
    <t>21.</t>
  </si>
  <si>
    <t>22.</t>
  </si>
  <si>
    <t>23.</t>
  </si>
  <si>
    <t xml:space="preserve"> Комиссионные и плата за услуги</t>
  </si>
  <si>
    <t>Доход/убытки от курсовой разницы</t>
  </si>
  <si>
    <t>Доходы, полученные по агентскому банкингу</t>
  </si>
  <si>
    <t xml:space="preserve"> Доход/дивиденды от вложений в капитал и акции, в т.ч. в  дочерние и ассоциированные компании</t>
  </si>
  <si>
    <t>Другие доходы</t>
  </si>
  <si>
    <t xml:space="preserve"> Всего</t>
  </si>
  <si>
    <t>18.</t>
  </si>
  <si>
    <t>24.</t>
  </si>
  <si>
    <t>25.</t>
  </si>
  <si>
    <t>Другие расходы</t>
  </si>
  <si>
    <t>Расходы по оплате услуг специалистов и банковские услуги</t>
  </si>
  <si>
    <t>27.</t>
  </si>
  <si>
    <t>28.</t>
  </si>
  <si>
    <t>Зарплата и другие расходы по персоналу</t>
  </si>
  <si>
    <t>Прочие расходы на основные средства, включая налог на собственность</t>
  </si>
  <si>
    <t>Гонорары членам Совета Директоров</t>
  </si>
  <si>
    <t>Прочие операционные и административные расходы</t>
  </si>
  <si>
    <t>Всего: операционные расходы</t>
  </si>
  <si>
    <t>Резервы на покрытие других возможных потерь и убытков (не от операций финансирования)</t>
  </si>
  <si>
    <t>Налог на прибыль</t>
  </si>
  <si>
    <t>Чистая прибыль (убыток)</t>
  </si>
  <si>
    <t>31.</t>
  </si>
  <si>
    <t>32.</t>
  </si>
  <si>
    <t>33.</t>
  </si>
  <si>
    <t>34.</t>
  </si>
  <si>
    <t>35.</t>
  </si>
  <si>
    <t>Расходы на закят и благотворительность</t>
  </si>
  <si>
    <t>Ж. Расшифровка портфеля по финансированию</t>
  </si>
  <si>
    <t>Наценка/доход, в %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</si>
  <si>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</si>
  <si>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</si>
  <si>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</si>
  <si>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2. Оплаченный уставный капитал, всего их них</t>
  </si>
  <si>
    <t>"Общие" резервы</t>
  </si>
  <si>
    <t>Другие изменения в капитале и нераспределенной прибыли, текущий год, чистые (нетто)</t>
  </si>
  <si>
    <t xml:space="preserve">Всего: капитал и нераспределенная прибыль на конец отчетного периода </t>
  </si>
  <si>
    <t>Всего капитал и нераспределенная прибыль на конец предыдущего года</t>
  </si>
  <si>
    <t>Корректировки счетов капитала, не показанные в отчете за прошлый год</t>
  </si>
  <si>
    <t>Всего капитал и нераспределенная прибыль на конец предыдущего года с учетом корректировок</t>
  </si>
  <si>
    <t>Прибыль (убыток) на текущий год</t>
  </si>
  <si>
    <t xml:space="preserve">Капитал, уплаченный сверх номинала, текущий год, чистый </t>
  </si>
  <si>
    <t>Изменения в резервах в текущем году, (нетто)</t>
  </si>
  <si>
    <t>з)  строительство и покупка недвижимости (жилья)</t>
  </si>
  <si>
    <t>Покупка недвижимости (жилья)</t>
  </si>
  <si>
    <t>Средневзвешенная наценка/доход, на конец отчетного периода, в  %</t>
  </si>
  <si>
    <t>Остаток  портфеля по финансированию на конец отчетного квартала</t>
  </si>
  <si>
    <t>Остаток  портфеля по финансированию на начало отчетного квартала</t>
  </si>
  <si>
    <t>Потребительское финансирование, из них:</t>
  </si>
  <si>
    <t>Всего, из них:</t>
  </si>
  <si>
    <t>Подраздел 4.Е. О клиентах МФК</t>
  </si>
  <si>
    <t>Количество клиентов по остатку портфеля финансирования на дату</t>
  </si>
  <si>
    <t>Состав клиентов</t>
  </si>
  <si>
    <t>Всего:</t>
  </si>
  <si>
    <t>Портфель по финансированию</t>
  </si>
  <si>
    <t>Портфель по финансированию и клиенты, имеющие параллельное финансирование в других ФКУ</t>
  </si>
  <si>
    <t>основной долг</t>
  </si>
  <si>
    <t>пени</t>
  </si>
  <si>
    <t>цель</t>
  </si>
  <si>
    <t>Действия МФО по возврату задолженности клиента (намерение)</t>
  </si>
  <si>
    <t>По договору финансирования</t>
  </si>
  <si>
    <t>Средневзвешенная ставка доходности на конец отчетного периода, в %</t>
  </si>
  <si>
    <t>Счета в других банках</t>
  </si>
  <si>
    <t>Финансирование, предоставленное ФКУ</t>
  </si>
  <si>
    <t>д) покупку недвижимости (жилья)</t>
  </si>
  <si>
    <t>Наценка/расход, в %</t>
  </si>
  <si>
    <t>В процентах к общей сумме портфеля по финансированию</t>
  </si>
  <si>
    <t>Максимальный размер финансирования</t>
  </si>
  <si>
    <t>Средний размер сделки финансирования</t>
  </si>
  <si>
    <t xml:space="preserve">    б) отсроченный доход (наценка) по операциям мурабаха и салам</t>
  </si>
  <si>
    <t>Д. Операционные и административные расходы и расходы на закят и благотворительность</t>
  </si>
  <si>
    <t>Производные финансовые инструменты</t>
  </si>
  <si>
    <t>тыс сом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</si>
  <si>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</si>
  <si>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</si>
  <si>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</si>
  <si>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</si>
  <si>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</si>
  <si>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</si>
  <si>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</si>
  <si>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</si>
  <si>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А. Информация по осуществлению розничных банковских услуг по агентскому договору с банком</t>
  </si>
  <si>
    <t>Количество операций</t>
  </si>
  <si>
    <t xml:space="preserve">  Б.    Расшифровка по операциям в ФКУ и инвестициях </t>
  </si>
  <si>
    <t>Дополнительный капитал, внесенный физическими и юридическими лицами</t>
  </si>
  <si>
    <r>
      <t xml:space="preserve">з)строительство </t>
    </r>
    <r>
      <rPr>
        <sz val="10"/>
        <rFont val="Times New Roman"/>
        <family val="1"/>
      </rPr>
      <t>и покупка недвижимости (жилья)</t>
    </r>
  </si>
  <si>
    <t xml:space="preserve">Чистый операционный доход (убыток) </t>
  </si>
  <si>
    <t>Наименование организации/Ф.И.О. клиента</t>
  </si>
  <si>
    <t>Адрес организации/ Место жительства клиента по прописке</t>
  </si>
  <si>
    <t>4. Должностное лицо, отвечающее за деятельность МФК по финансированию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</si>
  <si>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</si>
  <si>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</si>
  <si>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>a) обыкновенные акции (полностью оплаченный уставный капитал)</t>
  </si>
  <si>
    <t xml:space="preserve">Общие резервы, в том числе:  </t>
  </si>
  <si>
    <t xml:space="preserve">    а) доход, начисленный к выплате клиентам  </t>
  </si>
  <si>
    <t xml:space="preserve">Налоги  </t>
  </si>
  <si>
    <t>Такафул</t>
  </si>
  <si>
    <t>Всего: операционный доход (убыток)</t>
  </si>
  <si>
    <t>36.</t>
  </si>
  <si>
    <t>37.</t>
  </si>
  <si>
    <t>38.</t>
  </si>
  <si>
    <t>Минус: Дивиденды в форме акций на привилегированные акции</t>
  </si>
  <si>
    <t>г) общие резервы (РППУ) по финансированию</t>
  </si>
  <si>
    <t xml:space="preserve">    а) простые акции </t>
  </si>
  <si>
    <t xml:space="preserve">    б) привилегированные акции</t>
  </si>
  <si>
    <t>Строительство и покупка недвижимости (жилья), из них:</t>
  </si>
  <si>
    <t>Б.  Сведения о списанных за счет РППУ  и возвращенных (ранее списанных) активах и забалансовых обязательствах</t>
  </si>
  <si>
    <t>Методы финансирования</t>
  </si>
  <si>
    <t xml:space="preserve">    а)  доход, начисленный к получению МФК</t>
  </si>
  <si>
    <t xml:space="preserve">Утвержден </t>
  </si>
  <si>
    <t> Постановлением Правления</t>
  </si>
  <si>
    <t xml:space="preserve">Кыргызской Республики </t>
  </si>
  <si>
    <t>По состоянию на:</t>
  </si>
  <si>
    <t xml:space="preserve">      /день, месяц, год/</t>
  </si>
  <si>
    <t>Периодичность: - квартальный; -годовой; - корректировка</t>
  </si>
  <si>
    <t>Отчитывающееся</t>
  </si>
  <si>
    <t>учреждение: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</si>
  <si>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</si>
  <si>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</si>
  <si>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>на данную отчетную дату.</t>
  </si>
  <si>
    <t>1. Руководитель исполнительного органа</t>
  </si>
  <si>
    <t>2. Главный бухгалтер</t>
  </si>
  <si>
    <t>3. Внешний аудитор</t>
  </si>
  <si>
    <t>Периодический Регулятивный Отчет микрофинансовых компаний, осуществляющих операции в соответствии  с исламскими принципами банковского дела и финансирования</t>
  </si>
  <si>
    <t xml:space="preserve">эту отчетность и подтверждаем, что она представляет правильную информацию о состоянии МФК </t>
  </si>
  <si>
    <t>Должность:___________ Фамилия:____________________ Подпись: ____________</t>
  </si>
  <si>
    <t>а) резерв по переоценке основных средств</t>
  </si>
  <si>
    <t>в) общий РППУ по финансированию</t>
  </si>
  <si>
    <t>г) общий РППУ по другим активам</t>
  </si>
  <si>
    <t>д) другие общие резервы</t>
  </si>
  <si>
    <t>д) нераспределенная прибыль (убытки):</t>
  </si>
  <si>
    <t>Резерв на выравнивание прибыли (РВП)</t>
  </si>
  <si>
    <t>No.</t>
  </si>
  <si>
    <t>(дата представления)</t>
  </si>
  <si>
    <t>(вход./исх.)</t>
  </si>
  <si>
    <t xml:space="preserve"> 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</si>
  <si>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</si>
  <si>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</si>
  <si>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</si>
  <si>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</si>
  <si>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</si>
  <si>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</si>
  <si>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МФК крупными печатными буквами/</t>
  </si>
  <si>
    <t>ПОДПИСЬ И УДОСТОВЕРЕНИЕ</t>
  </si>
  <si>
    <t xml:space="preserve">    (подпись)</t>
  </si>
  <si>
    <t>(ф.и.о.)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</si>
  <si>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</si>
  <si>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</si>
  <si>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</si>
  <si>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</si>
  <si>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</si>
  <si>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</si>
  <si>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</si>
  <si>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</si>
  <si>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</si>
  <si>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Место работы</t>
  </si>
  <si>
    <t>Телефон</t>
  </si>
  <si>
    <t>Образец подписи</t>
  </si>
  <si>
    <t>Должность:___________ Фамилия:________________ Подпись: ________________________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</si>
  <si>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</si>
  <si>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</si>
  <si>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</si>
  <si>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</si>
  <si>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</si>
  <si>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отвечающее за управление ликвидностью</t>
  </si>
  <si>
    <t xml:space="preserve">а) имя и фамилия    </t>
  </si>
  <si>
    <t>3.  Должностное лицо, отвечающее за бюджет МФК</t>
  </si>
  <si>
    <t xml:space="preserve">а) имя и фамилия     </t>
  </si>
  <si>
    <t>5. Председатель Комитета по аудиту</t>
  </si>
  <si>
    <t>6. Руководитель службы/отдела внутреннего аудита</t>
  </si>
  <si>
    <t>Должность:___________ Фамилия:________________ Подпись: ____________</t>
  </si>
  <si>
    <t xml:space="preserve">1. Полное наименование  </t>
  </si>
  <si>
    <t>2. Адpес :</t>
  </si>
  <si>
    <t xml:space="preserve"> а) гоpод</t>
  </si>
  <si>
    <t xml:space="preserve"> б) улица, дом №</t>
  </si>
  <si>
    <t xml:space="preserve"> в) почтовый индекс</t>
  </si>
  <si>
    <t xml:space="preserve"> г) почтовый ящик</t>
  </si>
  <si>
    <t>3. Официально объявленная связь :</t>
  </si>
  <si>
    <t xml:space="preserve"> а) телефон</t>
  </si>
  <si>
    <t xml:space="preserve"> б) факс</t>
  </si>
  <si>
    <t xml:space="preserve"> в) электронная почта                     _______________________________</t>
  </si>
  <si>
    <t>4. Сумма уставного капитала:</t>
  </si>
  <si>
    <t xml:space="preserve">  а) объявленный</t>
  </si>
  <si>
    <t xml:space="preserve">  б) фактически внесенный</t>
  </si>
  <si>
    <t>5. Оплачено по состоянию на 31 декабря:</t>
  </si>
  <si>
    <t xml:space="preserve">  а) простые акции </t>
  </si>
  <si>
    <t>номинал</t>
  </si>
  <si>
    <t>Всего</t>
  </si>
  <si>
    <t>количество</t>
  </si>
  <si>
    <t>стоимость</t>
  </si>
  <si>
    <t>б) привилегированные акции</t>
  </si>
  <si>
    <t>Должность:___________ Фамилия:________________ Подпись: _________</t>
  </si>
  <si>
    <t>Тыс. сом</t>
  </si>
  <si>
    <t>Наименование статьи</t>
  </si>
  <si>
    <t>Инвалюта</t>
  </si>
  <si>
    <t>А. АКТИВЫ</t>
  </si>
  <si>
    <t>в том числе в иностранной валюте</t>
  </si>
  <si>
    <t>a) земля и здания</t>
  </si>
  <si>
    <t>б) прочие основные средства</t>
  </si>
  <si>
    <t>Б. ОБЯЗАТЕЛЬСТВА</t>
  </si>
  <si>
    <t>В. КАПИТАЛ</t>
  </si>
  <si>
    <t>Должность:___________ Фамилия:________________ Подпись: _____________________________</t>
  </si>
  <si>
    <t>Сумма полученных средств</t>
  </si>
  <si>
    <t>Кредитор</t>
  </si>
  <si>
    <t>Условие</t>
  </si>
  <si>
    <t>мин.</t>
  </si>
  <si>
    <t>макс.</t>
  </si>
  <si>
    <t>а) от банков КР</t>
  </si>
  <si>
    <t>б) от других ФКУ КР</t>
  </si>
  <si>
    <t>ВСЕГО</t>
  </si>
  <si>
    <t>Название продукта</t>
  </si>
  <si>
    <t>Сроки</t>
  </si>
  <si>
    <t xml:space="preserve">Метод начисления </t>
  </si>
  <si>
    <t xml:space="preserve">на остаток  </t>
  </si>
  <si>
    <t xml:space="preserve">на начальный баланс </t>
  </si>
  <si>
    <t>Другие</t>
  </si>
  <si>
    <t xml:space="preserve">       в т. ч. в иностранной валюте</t>
  </si>
  <si>
    <t>текущий период</t>
  </si>
  <si>
    <t>с начала года</t>
  </si>
  <si>
    <t>a) зарплата и премии</t>
  </si>
  <si>
    <t xml:space="preserve">б) прочие выплаты и субсидии </t>
  </si>
  <si>
    <t>в) платежи в Соцфонд</t>
  </si>
  <si>
    <t>a) арендная плата</t>
  </si>
  <si>
    <t>б) коммунальные услуги</t>
  </si>
  <si>
    <t>в) расходы на амортизацию</t>
  </si>
  <si>
    <t>г) другие расходы</t>
  </si>
  <si>
    <t>д) налог на собственность</t>
  </si>
  <si>
    <t>Текущий период</t>
  </si>
  <si>
    <t>а) резервы для будущих потребностей</t>
  </si>
  <si>
    <t>б) резерв по переоценке ценных бумаг</t>
  </si>
  <si>
    <t>в) резерв по переоценке основных средств</t>
  </si>
  <si>
    <t>Должность:___________ Фамилия:________________ Подпись: ___________________________</t>
  </si>
  <si>
    <t>(тыс. сом)</t>
  </si>
  <si>
    <t>Статьи баланса</t>
  </si>
  <si>
    <t>1. Объявленный уставный капитал</t>
  </si>
  <si>
    <t xml:space="preserve">3. Доля государства в оплаченном уставном капитале </t>
  </si>
  <si>
    <t>1.  Нераспределенная прибыль, указанная в отчете за предыдущий год</t>
  </si>
  <si>
    <t>2.  Корректировки нераспределенной прибыли, не показанные на конец предыдущего года</t>
  </si>
  <si>
    <t>3.  Нераспределенная прибыль на конец  предыдущего года с учетом корректировок</t>
  </si>
  <si>
    <t xml:space="preserve">4.  Прибыль (убыток) с начала года </t>
  </si>
  <si>
    <t>5.  Изменения в резервах для будущих потребностей МФК, в текущем году, (нетто)</t>
  </si>
  <si>
    <t>6.  Изменения в других резервах, влияющих на нераспределенную прибыль, в текущем году, (нетто)</t>
  </si>
  <si>
    <t>7.  За минусом:  денежные дивиденды, объявленные по простым акциям</t>
  </si>
  <si>
    <t>8.  За минусом:  денежные дивиденды, объявленные по привилегированным акциям</t>
  </si>
  <si>
    <t>9.  За минусом:  дивиденды в виде акций МФК, объявленные по простым акциям</t>
  </si>
  <si>
    <t>10. За минусом:  дивиденды в виде акций МФК, объявленные по привилегированным акциям</t>
  </si>
  <si>
    <t>11. Прочие корректировки нераспределенной прибыли, в текущем году, (нетто)</t>
  </si>
  <si>
    <t>12. Итого нераспределенная прибыль на конец отчетного года</t>
  </si>
  <si>
    <t>Статьи</t>
  </si>
  <si>
    <t>Всего (сумма колонок 3 и 5)</t>
  </si>
  <si>
    <t>Текущие (непросрочен-ные)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</si>
  <si>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</si>
  <si>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</si>
  <si>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</si>
  <si>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</si>
  <si>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</si>
  <si>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</si>
  <si>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</si>
  <si>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</si>
  <si>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</si>
  <si>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</si>
  <si>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</si>
  <si>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</si>
  <si>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</si>
  <si>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ж) связь</t>
  </si>
  <si>
    <t xml:space="preserve"> 3. Прочие активы, включая забалансовые активы</t>
  </si>
  <si>
    <t>Дисконт</t>
  </si>
  <si>
    <t>Субстан-дартные</t>
  </si>
  <si>
    <t>Сомнитель-ные</t>
  </si>
  <si>
    <t>Потери</t>
  </si>
  <si>
    <t>"специаль-ные" резервы</t>
  </si>
  <si>
    <t>б) расчетные счета в других банках</t>
  </si>
  <si>
    <t>а)  промышленность</t>
  </si>
  <si>
    <t>и) физические лица</t>
  </si>
  <si>
    <t>в тыс. сом.</t>
  </si>
  <si>
    <t>Итого</t>
  </si>
  <si>
    <t>№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</si>
  <si>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</si>
  <si>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</si>
  <si>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</si>
  <si>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</si>
  <si>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</si>
  <si>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</si>
  <si>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</si>
  <si>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</si>
  <si>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</si>
  <si>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</si>
  <si>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</si>
  <si>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</si>
  <si>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</si>
  <si>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</si>
  <si>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</si>
  <si>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>Прочие</t>
  </si>
  <si>
    <t>Услуги</t>
  </si>
  <si>
    <t>Мужчины</t>
  </si>
  <si>
    <t>Женщины</t>
  </si>
  <si>
    <t>тыс. сом.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</si>
  <si>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</si>
  <si>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</si>
  <si>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</si>
  <si>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</si>
  <si>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</si>
  <si>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</si>
  <si>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</si>
  <si>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г. Бишкек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</si>
  <si>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</si>
  <si>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</si>
  <si>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</si>
  <si>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</si>
  <si>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</si>
  <si>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Справочно:</t>
  </si>
  <si>
    <t>Количество филиалов</t>
  </si>
  <si>
    <t>Количество представительств</t>
  </si>
  <si>
    <t>№ п.п.</t>
  </si>
  <si>
    <t>Общие данные</t>
  </si>
  <si>
    <t>Текущая задолженность</t>
  </si>
  <si>
    <t>дата выдачи</t>
  </si>
  <si>
    <t>дата погашения</t>
  </si>
  <si>
    <t>Цель</t>
  </si>
  <si>
    <t>Пени</t>
  </si>
  <si>
    <t>Наименование</t>
  </si>
  <si>
    <t>Сумма</t>
  </si>
  <si>
    <t xml:space="preserve">ДО 1000 </t>
  </si>
  <si>
    <t>1001-5000</t>
  </si>
  <si>
    <t>5001-20000</t>
  </si>
  <si>
    <t>20001-100000</t>
  </si>
  <si>
    <t>100001-и выше</t>
  </si>
  <si>
    <t>1.</t>
  </si>
  <si>
    <t>1.1.</t>
  </si>
  <si>
    <t>Количество счетов</t>
  </si>
  <si>
    <t>1.2.</t>
  </si>
  <si>
    <t>2.</t>
  </si>
  <si>
    <t>2.1.</t>
  </si>
  <si>
    <t>2.2.</t>
  </si>
  <si>
    <t>30-90 дней</t>
  </si>
  <si>
    <t>91-180 дней</t>
  </si>
  <si>
    <t>181-365 дней</t>
  </si>
  <si>
    <t>от 1 года до 3 лет</t>
  </si>
  <si>
    <t>3.</t>
  </si>
  <si>
    <t>4.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</si>
  <si>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</si>
  <si>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</si>
  <si>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</si>
  <si>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</si>
  <si>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</si>
  <si>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</si>
  <si>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</si>
  <si>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</si>
  <si>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</si>
  <si>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>ОБЯЗАТЕЛЬСТВА</t>
  </si>
  <si>
    <t>12. Разрыв</t>
  </si>
  <si>
    <t>13. Кумулятивный разрыв</t>
  </si>
  <si>
    <t>Расчетные счета в других банках</t>
  </si>
  <si>
    <t>в т.ч. в иностранной валюте</t>
  </si>
  <si>
    <t>5.</t>
  </si>
  <si>
    <t>6.</t>
  </si>
  <si>
    <t>Другие финансовые активы</t>
  </si>
  <si>
    <t>7.</t>
  </si>
  <si>
    <t>Всего активов</t>
  </si>
  <si>
    <t>8.</t>
  </si>
  <si>
    <t>9.</t>
  </si>
  <si>
    <t>11.</t>
  </si>
  <si>
    <t>Другие обязательства</t>
  </si>
  <si>
    <t>12.</t>
  </si>
  <si>
    <t>Всего обязательств</t>
  </si>
  <si>
    <t>13.</t>
  </si>
  <si>
    <t>Разрыв</t>
  </si>
  <si>
    <t>Кумулятивный разрыв</t>
  </si>
  <si>
    <t>2. (плюс) Возвращенные активы</t>
  </si>
  <si>
    <t>3. (минус) Списанные активы</t>
  </si>
  <si>
    <t>4. Отчисления в РППУ с начала года</t>
  </si>
  <si>
    <t>5. Корректировка</t>
  </si>
  <si>
    <t>6. Остаток резерва на конец отчетного периода, всего</t>
  </si>
  <si>
    <t>Должность:___________ Фамилия:________________ Подпись: ______________</t>
  </si>
  <si>
    <t>Списание - А</t>
  </si>
  <si>
    <t>Возврат-Б</t>
  </si>
  <si>
    <t>"Чистое" списание</t>
  </si>
  <si>
    <t>(гр.А минус гр.Б)</t>
  </si>
  <si>
    <t>б) корреспондентские счета в других банках</t>
  </si>
  <si>
    <t>4. Инвестиции в ценные бумаги и/или капитал</t>
  </si>
  <si>
    <t>5. Прочая собственность банка, принятая в погашение актива</t>
  </si>
  <si>
    <t>6. Прочие активы</t>
  </si>
  <si>
    <t>8. Всего активов, подлежащих классификации</t>
  </si>
  <si>
    <t>9.  Забалансовые обязательства</t>
  </si>
  <si>
    <t>Item</t>
  </si>
  <si>
    <t>Charged-Off - А</t>
  </si>
  <si>
    <t>Recovered - В</t>
  </si>
  <si>
    <t>"Net" write off</t>
  </si>
  <si>
    <t>(gr.А minus gr.В)</t>
  </si>
  <si>
    <t>Total</t>
  </si>
  <si>
    <t>Including in other cyrrencies</t>
  </si>
  <si>
    <t>Including in other currencies</t>
  </si>
  <si>
    <t>Группа</t>
  </si>
  <si>
    <t>Прочие активы</t>
  </si>
  <si>
    <t>Просроченные активы (дней)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</si>
  <si>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</si>
  <si>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</si>
  <si>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</si>
  <si>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</si>
  <si>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</si>
  <si>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</si>
  <si>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</si>
  <si>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</si>
  <si>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</si>
  <si>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Минимальный размер уставного капитала</t>
  </si>
  <si>
    <t>УК*100%</t>
  </si>
  <si>
    <t>не менее 100%</t>
  </si>
  <si>
    <t>Максимальный совокупный размер инвестиций</t>
  </si>
  <si>
    <t>СИ*100%</t>
  </si>
  <si>
    <t>не более 30%</t>
  </si>
  <si>
    <t xml:space="preserve">СК  </t>
  </si>
  <si>
    <t>Норматив минимального размера собственного капитала</t>
  </si>
  <si>
    <t>М1</t>
  </si>
  <si>
    <t xml:space="preserve">СК*100%  </t>
  </si>
  <si>
    <t xml:space="preserve">УК  </t>
  </si>
  <si>
    <t>Норматив адекватности капитала</t>
  </si>
  <si>
    <t>М2</t>
  </si>
  <si>
    <t xml:space="preserve">СА  </t>
  </si>
  <si>
    <t>М3</t>
  </si>
  <si>
    <t>СЗ *100%</t>
  </si>
  <si>
    <t>не более 5%</t>
  </si>
  <si>
    <t>СК</t>
  </si>
  <si>
    <t>Норматив ликвидности</t>
  </si>
  <si>
    <t>М4</t>
  </si>
  <si>
    <t>ЛА*100%</t>
  </si>
  <si>
    <t>не менее 30%</t>
  </si>
  <si>
    <t>ОБ</t>
  </si>
  <si>
    <t>М5</t>
  </si>
  <si>
    <t>К*100%</t>
  </si>
  <si>
    <t>В</t>
  </si>
  <si>
    <t>Совокупная задолженность служащих МФК</t>
  </si>
  <si>
    <t>СЗС*100%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</si>
  <si>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</si>
  <si>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</si>
  <si>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</si>
  <si>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</si>
  <si>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</si>
  <si>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</si>
  <si>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 xml:space="preserve">ОБ - Обязательства </t>
  </si>
  <si>
    <t>Норматив М4=ЛА/ОБ</t>
  </si>
  <si>
    <t xml:space="preserve">Статьи </t>
  </si>
  <si>
    <t>Промыш-ленность</t>
  </si>
  <si>
    <t>Сельское хозяйство</t>
  </si>
  <si>
    <t>Заготовка и переработ-ка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</si>
  <si>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</si>
  <si>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</si>
  <si>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</si>
  <si>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</si>
  <si>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</si>
  <si>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</si>
  <si>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Норма погашения</t>
  </si>
  <si>
    <t>Бишкек</t>
  </si>
  <si>
    <t xml:space="preserve">Кол-во клиентов </t>
  </si>
  <si>
    <t>Чуйская область</t>
  </si>
  <si>
    <t>Иссык-Куль</t>
  </si>
  <si>
    <t>Джалал-Абад</t>
  </si>
  <si>
    <t>В т.ч. в других валютах</t>
  </si>
  <si>
    <t>В т.ч. в других  валютах</t>
  </si>
  <si>
    <t>Требования к залогу</t>
  </si>
  <si>
    <t>Главный залог</t>
  </si>
  <si>
    <t>Дополнительный залог</t>
  </si>
  <si>
    <t>Условия погашения</t>
  </si>
  <si>
    <t>На текущий период</t>
  </si>
  <si>
    <t>7. Всего активов, подлежащих классификации</t>
  </si>
  <si>
    <t>8.  Забалансовые обязательства</t>
  </si>
  <si>
    <t>9. Забалансовые обязательства по ИПФ</t>
  </si>
  <si>
    <t>10. Всего активов и забалансовых обязательств, подлежащих классификации</t>
  </si>
  <si>
    <t>10.</t>
  </si>
  <si>
    <t>5. Инвестиции в ценные бумаги и/или капитал</t>
  </si>
  <si>
    <t>7. Прочие активы</t>
  </si>
  <si>
    <t xml:space="preserve"> 4. Итого</t>
  </si>
  <si>
    <t xml:space="preserve">Остаток на начало </t>
  </si>
  <si>
    <t>Принято</t>
  </si>
  <si>
    <t>Возвращено</t>
  </si>
  <si>
    <t>Остаток на конец</t>
  </si>
  <si>
    <t>Юридические лица</t>
  </si>
  <si>
    <t xml:space="preserve">Наименование банка </t>
  </si>
  <si>
    <t xml:space="preserve">Система перевода </t>
  </si>
  <si>
    <t>Объем операций,             Всего с начала года</t>
  </si>
  <si>
    <t>в т.ч. за отчетный период</t>
  </si>
  <si>
    <t xml:space="preserve">Остаток на начало отчетного периода </t>
  </si>
  <si>
    <t xml:space="preserve">Остаток на конец отчетного периода </t>
  </si>
  <si>
    <t>в) от  международных финансовых организаций и доноров</t>
  </si>
  <si>
    <t>г) от международных ФКУ</t>
  </si>
  <si>
    <t xml:space="preserve">Наименование статьи </t>
  </si>
  <si>
    <t xml:space="preserve">Наименование </t>
  </si>
  <si>
    <t>предприятия (например: банк и т.д.)</t>
  </si>
  <si>
    <t xml:space="preserve">Инвестиции и финансовое участие </t>
  </si>
  <si>
    <t>д) от органов государственной власти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</si>
  <si>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</si>
  <si>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</si>
  <si>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</si>
  <si>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</si>
  <si>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</si>
  <si>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Владелец залога</t>
  </si>
  <si>
    <t>Условия проведения операции</t>
  </si>
  <si>
    <t>Примечание</t>
  </si>
  <si>
    <t>не менее 8%</t>
  </si>
  <si>
    <t>№п/п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</si>
  <si>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</si>
  <si>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</si>
  <si>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</si>
  <si>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</si>
  <si>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</si>
  <si>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</si>
  <si>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</si>
  <si>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</si>
  <si>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</si>
  <si>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</si>
  <si>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Подраздел 4.З.  Прочие сведения в разрезе областей  Кыргызской Республики</t>
  </si>
  <si>
    <t xml:space="preserve">Максимальный  размер  риска  по операциям </t>
  </si>
  <si>
    <t>не более 60%</t>
  </si>
  <si>
    <t>СЗ Аф. лиц*100%</t>
  </si>
  <si>
    <t xml:space="preserve">   отчитывающейся МФК                  </t>
  </si>
  <si>
    <t>должность : ____________          фамилия : ____________          подпись : _________________</t>
  </si>
  <si>
    <t>а) по договору ограниченная мудараба</t>
  </si>
  <si>
    <t>б) по договору неограниченная мудараба</t>
  </si>
  <si>
    <t xml:space="preserve">в) по договору шарика/мушарака                                              </t>
  </si>
  <si>
    <t>а) по договору  ограниченная мудараба</t>
  </si>
  <si>
    <t>а) банки и финансово-кредитные учреждения</t>
  </si>
  <si>
    <t>б) другие финансовые учреждения</t>
  </si>
  <si>
    <t>в) не финансовые учреждения</t>
  </si>
  <si>
    <t xml:space="preserve"> а) по договору ограниченная мудараба</t>
  </si>
  <si>
    <t xml:space="preserve"> б) по договору неограниченная мудараба</t>
  </si>
  <si>
    <t>д) от органов государтсвенной власти</t>
  </si>
  <si>
    <t>Сумма финансирования на одного клиента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</si>
  <si>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</si>
  <si>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</si>
  <si>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</si>
  <si>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</si>
  <si>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A. Доходы, полученные по операциям</t>
  </si>
  <si>
    <t xml:space="preserve"> Б. Расходы, понесенные по операциям</t>
  </si>
  <si>
    <t xml:space="preserve">В. Прочие доходы по операциям </t>
  </si>
  <si>
    <t>Г. Прочие расходы по операциям</t>
  </si>
  <si>
    <t>д) резерв на выравнивание прибыли (РВП)</t>
  </si>
  <si>
    <t>е) резерв на покрытие рисков по инвестициям</t>
  </si>
  <si>
    <t>Резиденты/Отечественный капитал</t>
  </si>
  <si>
    <t>Нерезиденты/Иностранный капитал</t>
  </si>
  <si>
    <t xml:space="preserve">  1. Финансирование, предоставленное клиентам</t>
  </si>
  <si>
    <t xml:space="preserve">и) физические лица </t>
  </si>
  <si>
    <t xml:space="preserve">к) прочие </t>
  </si>
  <si>
    <t>Всего просроченных активов</t>
  </si>
  <si>
    <t>Всего активов   в статусе неначисления</t>
  </si>
  <si>
    <t>1. Финансирование и другие операции с финансово-кредитными учреждениями:</t>
  </si>
  <si>
    <t>а) финансирование, репо-операции и краткосрочные операции с банками и финансово-кредитными учреждениями</t>
  </si>
  <si>
    <t>в) счета в других банках</t>
  </si>
  <si>
    <t>2. Финансирование, предоставленное другим клиентам:</t>
  </si>
  <si>
    <t>в) заготовка и переработка</t>
  </si>
  <si>
    <t xml:space="preserve">к) другие </t>
  </si>
  <si>
    <t xml:space="preserve">4.Всего </t>
  </si>
  <si>
    <t>6. Прочая собственность банка, принятая в погашение предоставленного актива</t>
  </si>
  <si>
    <t xml:space="preserve">Физические лица </t>
  </si>
  <si>
    <t>Объем предоставленного финансирования за отчетный квартал</t>
  </si>
  <si>
    <t xml:space="preserve">Сумма </t>
  </si>
  <si>
    <t xml:space="preserve">Кол-во </t>
  </si>
  <si>
    <t>Количество клиентов по предоставленному финансированию за  отчетный период</t>
  </si>
  <si>
    <t>Подраздел 4.Ж.  Классификация предоставленного финансирования по степени риска в разрезе областей Кыргызской Республики</t>
  </si>
  <si>
    <t>Количество операций финансирования</t>
  </si>
  <si>
    <t>Количество клиентов, получивших финансирование</t>
  </si>
  <si>
    <t>Количество клиентов, от которых были привлечены денежные средства</t>
  </si>
  <si>
    <t>Количество клиентов</t>
  </si>
  <si>
    <t>Подраздел 4.И. Информация по проблемным клиентам</t>
  </si>
  <si>
    <t>Информация по финансированию</t>
  </si>
  <si>
    <t>Краткое описание проблемы клиента</t>
  </si>
  <si>
    <t>Счета, привлеченные в г. Бишкек, всего</t>
  </si>
  <si>
    <t>Счета физических лиц</t>
  </si>
  <si>
    <t>Счета юридических лиц</t>
  </si>
  <si>
    <t>Счета, привлеченные в областях КР, в том числе в Чуйской области, кроме г. Бишкек, всего</t>
  </si>
  <si>
    <t>Счета</t>
  </si>
  <si>
    <t>2. Счета в других банках</t>
  </si>
  <si>
    <t>3. Финансирование другим клиентам</t>
  </si>
  <si>
    <t>4. Финансирование ФКУ</t>
  </si>
  <si>
    <t>5. Другие активы, чувствительные к изменениям  ставок доходности на рынке</t>
  </si>
  <si>
    <t>6. Всего активов, чувствительных к изменениям ставок доходности на рынке</t>
  </si>
  <si>
    <t>7. Денежные средства на срочных счетах физических лиц</t>
  </si>
  <si>
    <t>8. Денежные средства на срочных счетах юридических лиц</t>
  </si>
  <si>
    <t>9. Финансирование полученное:</t>
  </si>
  <si>
    <t xml:space="preserve"> а) от банков КР;</t>
  </si>
  <si>
    <t xml:space="preserve"> б) от других ФКУ КР</t>
  </si>
  <si>
    <t>10. Другие обязательства, чувствительные к изменениям  ставок доходности</t>
  </si>
  <si>
    <t>11. Всего обязательств, чувствительных к изменениям  ставок доходности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</si>
  <si>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</si>
  <si>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</si>
  <si>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</si>
  <si>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>1. Остаток РППУ на начало отчетного периода, всего</t>
  </si>
  <si>
    <t xml:space="preserve">а) "специальные" резервы </t>
  </si>
  <si>
    <t xml:space="preserve">б) "общие" резервы </t>
  </si>
  <si>
    <t>а) финансирование, РЕПО-операции и краткосрочные операции с банками и финансово-кредитными учреждениями</t>
  </si>
  <si>
    <t>в) денежные средства на счетах в других банках</t>
  </si>
  <si>
    <t>2. Финансирование, предоставленное другим клиентам, в том числе по операции иджара мунтахия биттамлик:</t>
  </si>
  <si>
    <t>а)  на промышленность</t>
  </si>
  <si>
    <t>б)  на сельское хозяйство, заготовку и переработку</t>
  </si>
  <si>
    <t>в) на торговлю и коммерческие операции</t>
  </si>
  <si>
    <t>г) на строительство</t>
  </si>
  <si>
    <t>е) физические лица (на потребительские цели)</t>
  </si>
  <si>
    <t xml:space="preserve">ж) другие </t>
  </si>
  <si>
    <t xml:space="preserve">3. Всего </t>
  </si>
  <si>
    <t>Справочно: общая сумма списанного финансирования, числящегося на внесистемном учете</t>
  </si>
  <si>
    <t>Информация о клиентах</t>
  </si>
  <si>
    <t>Всего: Долг клиента</t>
  </si>
  <si>
    <t>Фамилия клиента</t>
  </si>
  <si>
    <t>Финансирование</t>
  </si>
  <si>
    <t xml:space="preserve">Залог </t>
  </si>
  <si>
    <t xml:space="preserve">Минимальный размер финансирования </t>
  </si>
  <si>
    <t>Условия финансирования (от  # до  # месяцев)</t>
  </si>
  <si>
    <t>Денежные средства на счетах в финансовых организациях, включая банки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</si>
  <si>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</si>
  <si>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 или инвестиций в течении отчетного периода </t>
  </si>
  <si>
    <t>Раздел 4. Информация о просроченных активах, классификация активов и забалансовых обязательств по степени риска</t>
  </si>
  <si>
    <t xml:space="preserve">Справочно: количество </t>
  </si>
  <si>
    <t>Нормальные активы</t>
  </si>
  <si>
    <t>Удовлетворительные активы</t>
  </si>
  <si>
    <t>Активы под наблюдением</t>
  </si>
  <si>
    <t>1. Финансирование, предоставленное финансово-кредитным учреждениям, в том числе по операции иджара мунтахия биттамлик:</t>
  </si>
  <si>
    <t>Метод финансирования</t>
  </si>
  <si>
    <t xml:space="preserve">3. </t>
  </si>
  <si>
    <t xml:space="preserve">11. </t>
  </si>
  <si>
    <t xml:space="preserve">15. </t>
  </si>
  <si>
    <t>Срочные счета в национальной валюте (тыс. сом.)</t>
  </si>
  <si>
    <t>Срочные счета в национальной валюте (сом.)</t>
  </si>
  <si>
    <t>Наименование операции</t>
  </si>
  <si>
    <t>Остаток  полученных средств</t>
  </si>
  <si>
    <t>Валюта</t>
  </si>
  <si>
    <t>Государственные ценные бумаги</t>
  </si>
  <si>
    <t>Иностранная валюта</t>
  </si>
  <si>
    <t>Обязательства на предоставление финансирования</t>
  </si>
  <si>
    <t>Гарантии, поручительства и подобные обязательства</t>
  </si>
  <si>
    <t>Валютные операции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</si>
  <si>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</si>
  <si>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</si>
  <si>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</si>
  <si>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Причина реструктуризации</t>
  </si>
  <si>
    <t xml:space="preserve">По дополнительному соглашению </t>
  </si>
  <si>
    <t>Дата выдачи</t>
  </si>
  <si>
    <t>Дата погашения</t>
  </si>
  <si>
    <t>Сумма предоставленного финансирования</t>
  </si>
  <si>
    <t>Основная сумма</t>
  </si>
  <si>
    <t>Дата реструктуризации</t>
  </si>
  <si>
    <t>сумма финансирования</t>
  </si>
  <si>
    <t>Срок</t>
  </si>
  <si>
    <t>Остаток средств</t>
  </si>
  <si>
    <t>Прочие условия</t>
  </si>
  <si>
    <t>сумма предоставленного финансирования</t>
  </si>
  <si>
    <t>г) дополнительный капитал, внесенный физическими и юридическими лицами</t>
  </si>
  <si>
    <t>д1) прибыль (убытки) прошлых периодов</t>
  </si>
  <si>
    <t xml:space="preserve">д2) прибыль (убытки) текущего года </t>
  </si>
  <si>
    <t>в) капитал, вложенный сверх номинала</t>
  </si>
  <si>
    <t>е) резервы на будущие потребности</t>
  </si>
  <si>
    <t>3. Финансирование финансово-кредитным учреждениям</t>
  </si>
  <si>
    <t>б) государственные казначейские облигации</t>
  </si>
  <si>
    <t>а) государственные казначейские векселя</t>
  </si>
  <si>
    <t xml:space="preserve">Промышленность  </t>
  </si>
  <si>
    <t>СВОП операции</t>
  </si>
  <si>
    <t>Наименование банка</t>
  </si>
  <si>
    <t>Дата окончания операции по договору</t>
  </si>
  <si>
    <t>Back to back</t>
  </si>
  <si>
    <t>Дата операции</t>
  </si>
  <si>
    <t>а) недвижимое имущество</t>
  </si>
  <si>
    <t>б) движимое имущество</t>
  </si>
  <si>
    <t>Прочие активы  </t>
  </si>
  <si>
    <t xml:space="preserve">    б) предоплата выплаченная </t>
  </si>
  <si>
    <t xml:space="preserve">    в) невыясненные дебиторские суммы 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</si>
  <si>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</si>
  <si>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</si>
  <si>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</si>
  <si>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г) другие прочие активы </t>
  </si>
  <si>
    <t>Национального банка</t>
  </si>
  <si>
    <t>ДСП</t>
  </si>
  <si>
    <t>Правление   МФК</t>
  </si>
  <si>
    <t>Сведения о членах Шариатского Совета</t>
  </si>
  <si>
    <t>Совет директоров МФК</t>
  </si>
  <si>
    <t xml:space="preserve"> Информация об отдельных должностных лицах</t>
  </si>
  <si>
    <t>Базовая информация по МФК</t>
  </si>
  <si>
    <t>Раздел 1. Регулятивный отчет о финансовом состоянии</t>
  </si>
  <si>
    <t>Раздел 2.  Отчет о совокупном доходе</t>
  </si>
  <si>
    <t>Раздел 3.  Капитал</t>
  </si>
  <si>
    <t>Подраздел 3 А.  Изменения в структуре капитала</t>
  </si>
  <si>
    <t xml:space="preserve"> Изменения в структуре капитала</t>
  </si>
  <si>
    <t>Подраздел 3 Б.  Справочные сведения об акциях и других ценных бумагах МФК</t>
  </si>
  <si>
    <t>Подраздел 3 В.  Изменения в нераспределенной прибыли</t>
  </si>
  <si>
    <t xml:space="preserve">Подраздел 4.А.  Информация о просроченных активах   </t>
  </si>
  <si>
    <t xml:space="preserve">   тыс. сом</t>
  </si>
  <si>
    <t xml:space="preserve"> Подраздел 4.Б.  Классификация активов и забалансовых обязательств по степени риска</t>
  </si>
  <si>
    <t>тыс. сом</t>
  </si>
  <si>
    <t xml:space="preserve"> Подраздел 4.В.  Информация по предоставленному финансированию</t>
  </si>
  <si>
    <t xml:space="preserve"> тыс. сом</t>
  </si>
  <si>
    <t>Выданы на срок</t>
  </si>
  <si>
    <t xml:space="preserve"> Подраздел 4.Г.  Информация по предоставленному финансированию в разрезе областей</t>
  </si>
  <si>
    <t xml:space="preserve">       Виды финансирования по отраслям</t>
  </si>
  <si>
    <t xml:space="preserve"> Подраздел 4.Д.  Методы финансирования</t>
  </si>
  <si>
    <t>Подраздел 4.К. Информация о параллельных активах</t>
  </si>
  <si>
    <t>Раздел 5. Счета клиентов</t>
  </si>
  <si>
    <t>Подраздел  5.А.    Счета с разбивкой по суммам</t>
  </si>
  <si>
    <t>Подраздел  5.Б.    Движение денежных средств на счетах клиентов за отчетный период</t>
  </si>
  <si>
    <t>Подраздел  5.В.    Счета по срокам погашения</t>
  </si>
  <si>
    <t>Раздел 6.</t>
  </si>
  <si>
    <t>Подраздел 6.А.     Анализ чувствительности активов и обязательств к изменению ставок  доходности (ГЭП_анализ)</t>
  </si>
  <si>
    <t>Подраздел  6.А.   Анализ чувствительности активов и обязательств к изменению ставок  доходности (ГЭП_анализ)</t>
  </si>
  <si>
    <t>Подраздел 6.Б. Анализ активов/обязательств по срокам погашения</t>
  </si>
  <si>
    <t>Подраздел 6.Б. Срок погашения активов/обязательств</t>
  </si>
  <si>
    <t xml:space="preserve"> Раздел 7. Изменения в РППУ</t>
  </si>
  <si>
    <t>А. Изменения в РППУ</t>
  </si>
  <si>
    <t>Раздел 8. Информация о рисках</t>
  </si>
  <si>
    <t>Подрадел 8 А. Информация о крупных рисках</t>
  </si>
  <si>
    <t>Подраздел 8 Б. Общие сведения об операциях с аффилированными лицами</t>
  </si>
  <si>
    <t>всего: крупные активы</t>
  </si>
  <si>
    <t>Самые крупные активы одному клиенту</t>
  </si>
  <si>
    <t>Раздел 9.  Информация о сделках со служащими</t>
  </si>
  <si>
    <t>Общая сумма финнасирования, предоставленного служащим</t>
  </si>
  <si>
    <t xml:space="preserve"> Раздел 10.  Сведения о соблюдении экономических нормативов</t>
  </si>
  <si>
    <t>Раздел 11. Информация о финансировании, предоставленном клиентам</t>
  </si>
  <si>
    <t>Раздел 12. Раскрытия</t>
  </si>
  <si>
    <t>Объем фактического погашения за отчетный квартал</t>
  </si>
  <si>
    <t>Подраздел 12 В.</t>
  </si>
  <si>
    <t>минимальный срок</t>
  </si>
  <si>
    <t>максимальный срок</t>
  </si>
  <si>
    <t>Учредитель/акционер</t>
  </si>
  <si>
    <t>В. Займы от учредителей/акционеров</t>
  </si>
  <si>
    <t xml:space="preserve"> Денежные средства</t>
  </si>
  <si>
    <t xml:space="preserve"> Счет в НБКР</t>
  </si>
  <si>
    <t>Расчетные счета в других банках и финансовых учреждениях</t>
  </si>
  <si>
    <t>Счета в других банках и финансовых учреждениях:</t>
  </si>
  <si>
    <t xml:space="preserve">4. </t>
  </si>
  <si>
    <t xml:space="preserve"> Ценные бумаги</t>
  </si>
  <si>
    <t>Финансирование, предоставленное банкам и финансово-кредитным учреждениям:</t>
  </si>
  <si>
    <t xml:space="preserve">6. </t>
  </si>
  <si>
    <t>Финансирование, предоставленное другим клиентам</t>
  </si>
  <si>
    <t xml:space="preserve">7. </t>
  </si>
  <si>
    <t xml:space="preserve">  МИНУС: Специальный РППУ</t>
  </si>
  <si>
    <t>Чистое финансирование (ст.6+ст.7-8)</t>
  </si>
  <si>
    <t xml:space="preserve">9. </t>
  </si>
  <si>
    <t xml:space="preserve">Активы/инвентарь для последующей передачи клиентам: </t>
  </si>
  <si>
    <t xml:space="preserve">10. </t>
  </si>
  <si>
    <t>Основные средства, в т.ч.:</t>
  </si>
  <si>
    <t xml:space="preserve"> Прочая собственность</t>
  </si>
  <si>
    <t xml:space="preserve"> Капиталовложения в неконсолидированные компании</t>
  </si>
  <si>
    <t>14.</t>
  </si>
  <si>
    <t xml:space="preserve"> Прочие активы</t>
  </si>
  <si>
    <t>15.</t>
  </si>
  <si>
    <t>ВСЕГО: АКТИВЫ</t>
  </si>
  <si>
    <t xml:space="preserve">16. </t>
  </si>
  <si>
    <t>Срочные счета юридических лиц</t>
  </si>
  <si>
    <t xml:space="preserve">17. </t>
  </si>
  <si>
    <t>Срочные счета физических лиц</t>
  </si>
  <si>
    <t>Полученное финансирование:</t>
  </si>
  <si>
    <t xml:space="preserve">18. </t>
  </si>
  <si>
    <t xml:space="preserve">19. </t>
  </si>
  <si>
    <t>Условные гранты</t>
  </si>
  <si>
    <t xml:space="preserve">20. </t>
  </si>
  <si>
    <t xml:space="preserve">21. </t>
  </si>
  <si>
    <t>Прочие обязательства</t>
  </si>
  <si>
    <t xml:space="preserve">22. </t>
  </si>
  <si>
    <t>ВСЕГО: ОБЯЗАТЕЛЬСТВА</t>
  </si>
  <si>
    <t xml:space="preserve">23. </t>
  </si>
  <si>
    <t xml:space="preserve">   Акционерный капитал:</t>
  </si>
  <si>
    <t xml:space="preserve">24. </t>
  </si>
  <si>
    <t xml:space="preserve">25. </t>
  </si>
  <si>
    <t>26.</t>
  </si>
  <si>
    <t>Резерв на покрытие рисков по инвестициям</t>
  </si>
  <si>
    <t xml:space="preserve">27. </t>
  </si>
  <si>
    <t>Капиталовложения неконсолидированных компаний</t>
  </si>
  <si>
    <t xml:space="preserve">28. </t>
  </si>
  <si>
    <t xml:space="preserve"> ВСЕГО: КАПИТАЛ</t>
  </si>
  <si>
    <t>29.</t>
  </si>
  <si>
    <t xml:space="preserve"> ВСЕГО КАПИТАЛ и ОБЯЗАТЕЛЬСТВА</t>
  </si>
  <si>
    <t>30.</t>
  </si>
  <si>
    <t>Информация по реструктуризированным активам</t>
  </si>
  <si>
    <t>Норматив максимального размера риска на одного клиента</t>
  </si>
  <si>
    <t>Норматив ограничения риска по возврату привлеченных денежных средств на счета</t>
  </si>
  <si>
    <t>Г. Забалансовые обязательства</t>
  </si>
  <si>
    <t>Д. Расшифровка прочих активов и прочих обязательств </t>
  </si>
  <si>
    <t>Е. Расшифровка обязательств</t>
  </si>
  <si>
    <t>в) по договору кард хасан</t>
  </si>
  <si>
    <t xml:space="preserve">Доход/расход </t>
  </si>
  <si>
    <t>Руководитель исполнительного органа</t>
  </si>
  <si>
    <t>____________________________________________</t>
  </si>
  <si>
    <t>______________</t>
  </si>
  <si>
    <t>Ф.И.О.</t>
  </si>
  <si>
    <t>подпись</t>
  </si>
  <si>
    <t xml:space="preserve">Главный бухгалтер  </t>
  </si>
  <si>
    <t>М.П.</t>
  </si>
  <si>
    <t>по г. Бишкек</t>
  </si>
  <si>
    <t>Количество предоставленного финансирования за отчетный квартал</t>
  </si>
  <si>
    <t>Прочее, из них:</t>
  </si>
  <si>
    <t>по Чуйской области</t>
  </si>
  <si>
    <t>по Таласской области</t>
  </si>
  <si>
    <t>по Иссык-Кульской области</t>
  </si>
  <si>
    <t>по Нарынской области</t>
  </si>
  <si>
    <t>по Ошской облоасти</t>
  </si>
  <si>
    <t>по Жалал-Абадской области</t>
  </si>
  <si>
    <t>по Баткенской области</t>
  </si>
  <si>
    <t>Сведения о членах Совета директоров, Правления, Шариатского Совета и основных учредителях (акционерах) МФК</t>
  </si>
  <si>
    <t>Основные учредители (акционеры) МФК</t>
  </si>
  <si>
    <t>Средства, заимствованные МФК от юридических лиц и учредителей (акционеров)</t>
  </si>
  <si>
    <t>а) финансирование, предоставленное МФК от учредителей (акционеров) – физических лиц</t>
  </si>
  <si>
    <t>б) финансирование, предоставленное МФК от учредителей (акционеров) – юридических лиц</t>
  </si>
  <si>
    <t>1. Финансирование полученное</t>
  </si>
  <si>
    <t>а) от банков и других ФКУ КР</t>
  </si>
  <si>
    <t>б) от  международных  донорских организаций</t>
  </si>
  <si>
    <t>в) из других источников финансирования</t>
  </si>
  <si>
    <t>2. Условные гранты</t>
  </si>
  <si>
    <t xml:space="preserve">3. Прочие обязательства </t>
  </si>
  <si>
    <t>4. Средства, заимствованные МФК от юридических лиц и учредителей (акционеров)</t>
  </si>
  <si>
    <t xml:space="preserve">а) Средства заимствованные МФК от учредителей (акционеров)– физических лиц </t>
  </si>
  <si>
    <t>б) Средства заимствованные МФК от учредителей (акционеров)– юридических лиц</t>
  </si>
  <si>
    <t xml:space="preserve">5. Прочие </t>
  </si>
  <si>
    <t>Финансирование ФКУ:</t>
  </si>
  <si>
    <t>8_1</t>
  </si>
  <si>
    <t>50 млн. сом</t>
  </si>
  <si>
    <t>Экономические нормативы для МФК, привлекающих денежные средства</t>
  </si>
  <si>
    <t>Максимальный размер финансирования, выдаваемого одному и тому же лицу, МФК, занимающихся оптовым финансированием</t>
  </si>
  <si>
    <t>МК*100%</t>
  </si>
  <si>
    <t>не более 20 %</t>
  </si>
  <si>
    <t xml:space="preserve">Экономические нормативы для МФК, не привлекающих денежные средства </t>
  </si>
  <si>
    <t>Максимальный размер финансирования, выданный одному и тому же лицу</t>
  </si>
  <si>
    <t>На какой срок были получены обязательства</t>
  </si>
  <si>
    <t>Коэффициент доходности, в %</t>
  </si>
  <si>
    <t>Средневзвешенная наценка/доход, в %</t>
  </si>
  <si>
    <t>Коэффициент доходности на конец отчетного периода, в %</t>
  </si>
  <si>
    <t>Наценка/доход на конец отчетного периода, в %</t>
  </si>
  <si>
    <t>Подраздел 4.Л. Реструктуризированные активы</t>
  </si>
  <si>
    <t>с аффилированными и связанными с МФК лицами</t>
  </si>
  <si>
    <t>Максимальный совокупный размер инвестиций в МФО, лизинговые компании и банки</t>
  </si>
  <si>
    <t xml:space="preserve">Общий размер инвестиций в негосударственные долговые ценные бумаги </t>
  </si>
  <si>
    <t>не более 50%</t>
  </si>
  <si>
    <t>Средневзвешенный коэффициент доходности, в %</t>
  </si>
  <si>
    <r>
      <t xml:space="preserve"> 2. Финансирование, предоставленное  </t>
    </r>
    <r>
      <rPr>
        <sz val="9"/>
        <color indexed="10"/>
        <rFont val="Times New Roman"/>
        <family val="1"/>
      </rPr>
      <t>ФКО</t>
    </r>
  </si>
  <si>
    <r>
      <rPr>
        <sz val="9"/>
        <color indexed="10"/>
        <rFont val="Times New Roman"/>
        <family val="1"/>
      </rPr>
      <t>Реструктуризированные</t>
    </r>
    <r>
      <rPr>
        <sz val="9"/>
        <rFont val="Times New Roman"/>
        <family val="1"/>
      </rPr>
      <t xml:space="preserve"> активы</t>
    </r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</si>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</sst>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F800]dddd\,\ mmmm\ dd\,\ yyyy"/>
    <numFmt numFmtId="166" formatCode="\п\о\ \с\о\с\т\о\я\н\и\ю\ \н\а\ \ \«dd\»\ mm\ yyyy\ \г\о\д\а"/>
    <numFmt numFmtId="167" formatCode="0.0%"/>
    <numFmt numFmtId="168" formatCode="#,##0.0"/>
    <numFmt numFmtId="169" formatCode="0.0"/>
    <numFmt numFmtId="170" formatCode="_-* #,##0_р_._-;\-* #,##0_р_._-;_-* &quot;-&quot;??_р_._-;_-@_-"/>
    <numFmt numFmtId="171" formatCode="#,##0.00_ ;\-#,##0.00\ "/>
  </numFmts>
  <fonts count="72">
    <font>
      <sz val="10"/>
      <name val="Arial"/>
      <family val="0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0"/>
      <color indexed="24"/>
      <name val="Arial"/>
      <family val="2"/>
    </font>
    <font>
      <sz val="10"/>
      <name val="Times New Roman Cyr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6"/>
      <name val="Times New Roman"/>
      <family val="1"/>
    </font>
    <font>
      <sz val="3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9" fillId="0" borderId="9" applyNumberFormat="0" applyFill="0" applyAlignment="0" applyProtection="0"/>
    <xf numFmtId="0" fontId="14" fillId="0" borderId="0">
      <alignment/>
      <protection/>
    </xf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3" fillId="33" borderId="0" xfId="63" applyFont="1" applyFill="1" applyProtection="1">
      <alignment/>
      <protection/>
    </xf>
    <xf numFmtId="0" fontId="4" fillId="33" borderId="0" xfId="63" applyFont="1" applyFill="1" applyProtection="1">
      <alignment/>
      <protection/>
    </xf>
    <xf numFmtId="0" fontId="6" fillId="33" borderId="0" xfId="63" applyFont="1" applyFill="1" applyProtection="1">
      <alignment/>
      <protection/>
    </xf>
    <xf numFmtId="0" fontId="4" fillId="33" borderId="0" xfId="63" applyFont="1" applyFill="1" applyBorder="1" applyProtection="1">
      <alignment/>
      <protection/>
    </xf>
    <xf numFmtId="0" fontId="6" fillId="33" borderId="0" xfId="63" applyFont="1" applyFill="1" applyBorder="1" applyProtection="1">
      <alignment/>
      <protection/>
    </xf>
    <xf numFmtId="0" fontId="4" fillId="33" borderId="0" xfId="63" applyFont="1" applyFill="1" applyAlignment="1" applyProtection="1">
      <alignment horizontal="left"/>
      <protection/>
    </xf>
    <xf numFmtId="0" fontId="4" fillId="33" borderId="0" xfId="63" applyFont="1" applyFill="1" applyAlignment="1" applyProtection="1">
      <alignment horizontal="right"/>
      <protection/>
    </xf>
    <xf numFmtId="0" fontId="4" fillId="0" borderId="0" xfId="0" applyFont="1" applyAlignment="1">
      <alignment/>
    </xf>
    <xf numFmtId="165" fontId="4" fillId="33" borderId="0" xfId="63" applyNumberFormat="1" applyFont="1" applyFill="1" applyAlignment="1" applyProtection="1">
      <alignment horizontal="right"/>
      <protection/>
    </xf>
    <xf numFmtId="0" fontId="6" fillId="33" borderId="0" xfId="63" applyFont="1" applyFill="1" applyAlignment="1" applyProtection="1">
      <alignment horizontal="left"/>
      <protection/>
    </xf>
    <xf numFmtId="0" fontId="6" fillId="33" borderId="0" xfId="63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33" borderId="0" xfId="63" applyFont="1" applyFill="1" applyProtection="1">
      <alignment/>
      <protection/>
    </xf>
    <xf numFmtId="0" fontId="0" fillId="33" borderId="0" xfId="63" applyFont="1" applyFill="1" applyAlignment="1" applyProtection="1">
      <alignment horizontal="left"/>
      <protection/>
    </xf>
    <xf numFmtId="0" fontId="4" fillId="33" borderId="0" xfId="63" applyFont="1" applyFill="1" applyProtection="1">
      <alignment/>
      <protection/>
    </xf>
    <xf numFmtId="0" fontId="0" fillId="33" borderId="0" xfId="63" applyFont="1" applyFill="1" applyBorder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indent="1"/>
      <protection/>
    </xf>
    <xf numFmtId="0" fontId="11" fillId="0" borderId="10" xfId="0" applyFont="1" applyFill="1" applyBorder="1" applyAlignment="1" applyProtection="1">
      <alignment horizontal="left" indent="1"/>
      <protection/>
    </xf>
    <xf numFmtId="0" fontId="11" fillId="33" borderId="0" xfId="63" applyFont="1" applyFill="1" applyBorder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63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33" borderId="0" xfId="63" applyFont="1" applyFill="1" applyAlignment="1" applyProtection="1">
      <alignment horizontal="left"/>
      <protection/>
    </xf>
    <xf numFmtId="0" fontId="11" fillId="33" borderId="0" xfId="63" applyFont="1" applyFill="1" applyProtection="1">
      <alignment/>
      <protection/>
    </xf>
    <xf numFmtId="0" fontId="11" fillId="0" borderId="0" xfId="63" applyFont="1" applyFill="1" applyProtection="1">
      <alignment/>
      <protection/>
    </xf>
    <xf numFmtId="0" fontId="11" fillId="33" borderId="0" xfId="63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62" applyFont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 quotePrefix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40" fontId="4" fillId="33" borderId="0" xfId="0" applyNumberFormat="1" applyFont="1" applyFill="1" applyBorder="1" applyAlignment="1" applyProtection="1">
      <alignment/>
      <protection/>
    </xf>
    <xf numFmtId="0" fontId="16" fillId="33" borderId="0" xfId="63" applyFont="1" applyFill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7" fillId="0" borderId="0" xfId="61" applyFont="1" applyFill="1" applyBorder="1" applyAlignment="1" applyProtection="1">
      <alignment/>
      <protection/>
    </xf>
    <xf numFmtId="0" fontId="7" fillId="33" borderId="0" xfId="61" applyFont="1" applyFill="1" applyBorder="1" applyProtection="1">
      <alignment/>
      <protection/>
    </xf>
    <xf numFmtId="0" fontId="4" fillId="0" borderId="0" xfId="0" applyFont="1" applyAlignment="1">
      <alignment/>
    </xf>
    <xf numFmtId="0" fontId="7" fillId="0" borderId="0" xfId="60" applyFont="1">
      <alignment/>
      <protection/>
    </xf>
    <xf numFmtId="0" fontId="15" fillId="33" borderId="10" xfId="0" applyFont="1" applyFill="1" applyBorder="1" applyAlignment="1">
      <alignment vertical="top" wrapText="1"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0" fontId="2" fillId="33" borderId="0" xfId="63" applyFont="1" applyFill="1" applyAlignment="1" applyProtection="1">
      <alignment vertical="center"/>
      <protection/>
    </xf>
    <xf numFmtId="0" fontId="2" fillId="33" borderId="0" xfId="63" applyFont="1" applyFill="1" applyProtection="1">
      <alignment/>
      <protection/>
    </xf>
    <xf numFmtId="0" fontId="4" fillId="33" borderId="0" xfId="63" applyFont="1" applyFill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0" fontId="4" fillId="33" borderId="10" xfId="54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2" fillId="0" borderId="0" xfId="60" applyFont="1">
      <alignment/>
      <protection/>
    </xf>
    <xf numFmtId="0" fontId="4" fillId="0" borderId="0" xfId="60" applyFont="1">
      <alignment/>
      <protection/>
    </xf>
    <xf numFmtId="0" fontId="2" fillId="0" borderId="0" xfId="60" applyFont="1" applyFill="1">
      <alignment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2" fillId="0" borderId="10" xfId="60" applyFont="1" applyBorder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63" applyFont="1" applyFill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63" applyFont="1" applyFill="1" applyAlignment="1" applyProtection="1">
      <alignment/>
      <protection/>
    </xf>
    <xf numFmtId="0" fontId="4" fillId="33" borderId="0" xfId="63" applyFont="1" applyFill="1" applyAlignment="1" applyProtection="1">
      <alignment horizontal="center"/>
      <protection/>
    </xf>
    <xf numFmtId="0" fontId="4" fillId="33" borderId="20" xfId="63" applyFont="1" applyFill="1" applyBorder="1" applyProtection="1">
      <alignment/>
      <protection locked="0"/>
    </xf>
    <xf numFmtId="0" fontId="4" fillId="33" borderId="0" xfId="63" applyFont="1" applyFill="1" applyBorder="1" applyAlignment="1" applyProtection="1">
      <alignment horizontal="center"/>
      <protection/>
    </xf>
    <xf numFmtId="0" fontId="4" fillId="33" borderId="0" xfId="63" applyFont="1" applyFill="1" applyProtection="1">
      <alignment/>
      <protection locked="0"/>
    </xf>
    <xf numFmtId="0" fontId="0" fillId="0" borderId="0" xfId="0" applyFont="1" applyAlignment="1">
      <alignment/>
    </xf>
    <xf numFmtId="14" fontId="4" fillId="33" borderId="0" xfId="63" applyNumberFormat="1" applyFont="1" applyFill="1" applyAlignment="1" applyProtection="1">
      <alignment horizontal="center"/>
      <protection/>
    </xf>
    <xf numFmtId="0" fontId="4" fillId="33" borderId="0" xfId="63" applyFont="1" applyFill="1" applyAlignment="1" applyProtection="1">
      <alignment wrapText="1"/>
      <protection/>
    </xf>
    <xf numFmtId="0" fontId="4" fillId="33" borderId="0" xfId="63" applyFont="1" applyFill="1" applyAlignment="1" applyProtection="1">
      <alignment horizontal="left" wrapText="1" indent="1"/>
      <protection/>
    </xf>
    <xf numFmtId="0" fontId="4" fillId="33" borderId="20" xfId="63" applyFont="1" applyFill="1" applyBorder="1" applyAlignment="1" applyProtection="1">
      <alignment wrapText="1"/>
      <protection locked="0"/>
    </xf>
    <xf numFmtId="0" fontId="4" fillId="33" borderId="0" xfId="63" applyFont="1" applyFill="1" applyAlignment="1" applyProtection="1">
      <alignment wrapText="1"/>
      <protection locked="0"/>
    </xf>
    <xf numFmtId="0" fontId="4" fillId="33" borderId="24" xfId="63" applyFont="1" applyFill="1" applyBorder="1" applyAlignment="1" applyProtection="1">
      <alignment wrapText="1"/>
      <protection locked="0"/>
    </xf>
    <xf numFmtId="0" fontId="7" fillId="33" borderId="0" xfId="63" applyFont="1" applyFill="1" applyProtection="1">
      <alignment/>
      <protection/>
    </xf>
    <xf numFmtId="0" fontId="4" fillId="33" borderId="10" xfId="63" applyFont="1" applyFill="1" applyBorder="1" applyProtection="1">
      <alignment/>
      <protection locked="0"/>
    </xf>
    <xf numFmtId="0" fontId="5" fillId="33" borderId="0" xfId="63" applyFont="1" applyFill="1" applyAlignment="1" applyProtection="1">
      <alignment horizontal="left"/>
      <protection/>
    </xf>
    <xf numFmtId="0" fontId="6" fillId="33" borderId="0" xfId="63" applyFont="1" applyFill="1" applyAlignment="1" applyProtection="1">
      <alignment horizontal="right"/>
      <protection/>
    </xf>
    <xf numFmtId="0" fontId="6" fillId="33" borderId="0" xfId="63" applyFont="1" applyFill="1" applyBorder="1" applyAlignment="1" applyProtection="1">
      <alignment horizontal="right"/>
      <protection/>
    </xf>
    <xf numFmtId="0" fontId="5" fillId="33" borderId="0" xfId="63" applyFont="1" applyFill="1" applyBorder="1" applyProtection="1">
      <alignment/>
      <protection/>
    </xf>
    <xf numFmtId="0" fontId="4" fillId="0" borderId="10" xfId="0" applyFont="1" applyBorder="1" applyAlignment="1">
      <alignment wrapText="1"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11" fillId="33" borderId="10" xfId="0" applyFont="1" applyFill="1" applyBorder="1" applyAlignment="1" applyProtection="1">
      <alignment horizontal="centerContinuous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0" xfId="59" applyFont="1" applyFill="1" applyAlignment="1">
      <alignment horizontal="center"/>
      <protection/>
    </xf>
    <xf numFmtId="0" fontId="21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4" fillId="33" borderId="0" xfId="59" applyFont="1" applyFill="1" applyBorder="1">
      <alignment/>
      <protection/>
    </xf>
    <xf numFmtId="0" fontId="13" fillId="33" borderId="0" xfId="59" applyFont="1" applyFill="1">
      <alignment/>
      <protection/>
    </xf>
    <xf numFmtId="0" fontId="13" fillId="33" borderId="0" xfId="59" applyFont="1" applyFill="1" applyBorder="1">
      <alignment/>
      <protection/>
    </xf>
    <xf numFmtId="0" fontId="2" fillId="33" borderId="0" xfId="60" applyFont="1" applyFill="1">
      <alignment/>
      <protection/>
    </xf>
    <xf numFmtId="0" fontId="3" fillId="33" borderId="0" xfId="59" applyFont="1" applyFill="1">
      <alignment/>
      <protection/>
    </xf>
    <xf numFmtId="0" fontId="6" fillId="33" borderId="0" xfId="59" applyFont="1" applyFill="1" applyAlignment="1">
      <alignment horizontal="left"/>
      <protection/>
    </xf>
    <xf numFmtId="0" fontId="4" fillId="33" borderId="0" xfId="59" applyFont="1" applyFill="1" applyAlignment="1">
      <alignment/>
      <protection/>
    </xf>
    <xf numFmtId="0" fontId="4" fillId="33" borderId="0" xfId="0" applyFont="1" applyFill="1" applyAlignment="1">
      <alignment/>
    </xf>
    <xf numFmtId="0" fontId="4" fillId="33" borderId="10" xfId="59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>
      <alignment horizontal="left" vertical="top" wrapText="1"/>
      <protection/>
    </xf>
    <xf numFmtId="0" fontId="4" fillId="0" borderId="0" xfId="6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40" fontId="4" fillId="33" borderId="25" xfId="0" applyNumberFormat="1" applyFont="1" applyFill="1" applyBorder="1" applyAlignment="1" applyProtection="1">
      <alignment horizontal="left" wrapText="1"/>
      <protection/>
    </xf>
    <xf numFmtId="40" fontId="4" fillId="33" borderId="0" xfId="0" applyNumberFormat="1" applyFont="1" applyFill="1" applyBorder="1" applyAlignment="1" applyProtection="1">
      <alignment horizontal="left" wrapText="1"/>
      <protection/>
    </xf>
    <xf numFmtId="40" fontId="4" fillId="33" borderId="0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Continuous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4" fillId="33" borderId="20" xfId="63" applyFont="1" applyFill="1" applyBorder="1" applyAlignment="1" applyProtection="1">
      <alignment horizontal="left"/>
      <protection locked="0"/>
    </xf>
    <xf numFmtId="0" fontId="4" fillId="33" borderId="24" xfId="63" applyFont="1" applyFill="1" applyBorder="1" applyProtection="1">
      <alignment/>
      <protection locked="0"/>
    </xf>
    <xf numFmtId="0" fontId="4" fillId="33" borderId="0" xfId="63" applyFont="1" applyFill="1" applyBorder="1" applyAlignment="1" applyProtection="1">
      <alignment horizontal="left"/>
      <protection/>
    </xf>
    <xf numFmtId="0" fontId="0" fillId="0" borderId="0" xfId="61" applyFont="1" applyFill="1" applyBorder="1" applyAlignment="1" applyProtection="1">
      <alignment/>
      <protection/>
    </xf>
    <xf numFmtId="0" fontId="0" fillId="33" borderId="0" xfId="61" applyFont="1" applyFill="1" applyBorder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59" applyFont="1" applyFill="1" applyBorder="1" applyAlignment="1">
      <alignment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wrapText="1"/>
      <protection/>
    </xf>
    <xf numFmtId="3" fontId="4" fillId="33" borderId="0" xfId="63" applyNumberFormat="1" applyFont="1" applyFill="1" applyBorder="1" applyProtection="1">
      <alignment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18" fillId="33" borderId="0" xfId="0" applyFont="1" applyFill="1" applyAlignment="1">
      <alignment/>
    </xf>
    <xf numFmtId="0" fontId="18" fillId="33" borderId="0" xfId="57" applyFont="1" applyFill="1" applyProtection="1">
      <alignment/>
      <protection/>
    </xf>
    <xf numFmtId="0" fontId="18" fillId="33" borderId="0" xfId="58" applyFont="1" applyFill="1" applyProtection="1">
      <alignment/>
      <protection/>
    </xf>
    <xf numFmtId="0" fontId="4" fillId="0" borderId="24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center" wrapText="1"/>
    </xf>
    <xf numFmtId="0" fontId="4" fillId="0" borderId="10" xfId="62" applyFont="1" applyFill="1" applyBorder="1" applyAlignment="1" quotePrefix="1">
      <alignment horizontal="center"/>
      <protection/>
    </xf>
    <xf numFmtId="1" fontId="4" fillId="0" borderId="10" xfId="62" applyNumberFormat="1" applyFont="1" applyBorder="1" applyAlignment="1">
      <alignment horizontal="center"/>
      <protection/>
    </xf>
    <xf numFmtId="1" fontId="4" fillId="0" borderId="10" xfId="62" applyNumberFormat="1" applyFont="1" applyBorder="1" applyAlignment="1">
      <alignment horizontal="center" wrapText="1"/>
      <protection/>
    </xf>
    <xf numFmtId="0" fontId="4" fillId="0" borderId="10" xfId="62" applyFont="1" applyFill="1" applyBorder="1" applyAlignment="1">
      <alignment horizontal="left" wrapText="1"/>
      <protection/>
    </xf>
    <xf numFmtId="1" fontId="4" fillId="0" borderId="10" xfId="54" applyNumberFormat="1" applyFont="1" applyFill="1" applyBorder="1" applyAlignment="1" applyProtection="1">
      <alignment horizontal="center"/>
      <protection/>
    </xf>
    <xf numFmtId="0" fontId="4" fillId="0" borderId="10" xfId="54" applyFont="1" applyFill="1" applyBorder="1" applyAlignment="1" applyProtection="1" quotePrefix="1">
      <alignment horizontal="center"/>
      <protection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left"/>
      <protection/>
    </xf>
    <xf numFmtId="0" fontId="4" fillId="0" borderId="0" xfId="56" applyFont="1" applyFill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33" borderId="1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4" fillId="33" borderId="0" xfId="63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top"/>
    </xf>
    <xf numFmtId="0" fontId="4" fillId="33" borderId="0" xfId="56" applyFont="1" applyFill="1" applyProtection="1">
      <alignment/>
      <protection/>
    </xf>
    <xf numFmtId="0" fontId="4" fillId="33" borderId="0" xfId="56" applyFont="1" applyFill="1" applyAlignment="1" applyProtection="1">
      <alignment horizontal="center"/>
      <protection/>
    </xf>
    <xf numFmtId="0" fontId="4" fillId="33" borderId="10" xfId="55" applyFont="1" applyFill="1" applyBorder="1" applyAlignment="1" applyProtection="1">
      <alignment horizontal="center"/>
      <protection/>
    </xf>
    <xf numFmtId="0" fontId="4" fillId="33" borderId="10" xfId="55" applyFont="1" applyFill="1" applyBorder="1" applyAlignment="1" applyProtection="1">
      <alignment horizontal="center" vertical="center" wrapText="1"/>
      <protection/>
    </xf>
    <xf numFmtId="0" fontId="4" fillId="33" borderId="10" xfId="55" applyFont="1" applyFill="1" applyBorder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59" applyFont="1" applyFill="1" applyBorder="1">
      <alignment/>
      <protection/>
    </xf>
    <xf numFmtId="0" fontId="3" fillId="33" borderId="10" xfId="0" applyFont="1" applyFill="1" applyBorder="1" applyAlignment="1" applyProtection="1">
      <alignment wrapText="1"/>
      <protection/>
    </xf>
    <xf numFmtId="0" fontId="12" fillId="33" borderId="10" xfId="0" applyFont="1" applyFill="1" applyBorder="1" applyAlignment="1" applyProtection="1">
      <alignment horizontal="left" wrapText="1" indent="1"/>
      <protection/>
    </xf>
    <xf numFmtId="0" fontId="3" fillId="0" borderId="10" xfId="0" applyFont="1" applyFill="1" applyBorder="1" applyAlignment="1" applyProtection="1">
      <alignment wrapText="1"/>
      <protection/>
    </xf>
    <xf numFmtId="40" fontId="4" fillId="33" borderId="10" xfId="0" applyNumberFormat="1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 vertical="center"/>
      <protection/>
    </xf>
    <xf numFmtId="0" fontId="4" fillId="33" borderId="3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33" borderId="10" xfId="63" applyFont="1" applyFill="1" applyBorder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33" xfId="0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wrapText="1"/>
      <protection/>
    </xf>
    <xf numFmtId="0" fontId="18" fillId="33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8" fillId="33" borderId="23" xfId="0" applyFont="1" applyFill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36" xfId="0" applyFont="1" applyFill="1" applyBorder="1" applyAlignment="1" applyProtection="1">
      <alignment vertical="center"/>
      <protection/>
    </xf>
    <xf numFmtId="0" fontId="18" fillId="33" borderId="37" xfId="0" applyFont="1" applyFill="1" applyBorder="1" applyAlignment="1" applyProtection="1">
      <alignment vertical="center"/>
      <protection/>
    </xf>
    <xf numFmtId="0" fontId="18" fillId="33" borderId="38" xfId="0" applyFont="1" applyFill="1" applyBorder="1" applyAlignment="1" applyProtection="1">
      <alignment vertical="center"/>
      <protection/>
    </xf>
    <xf numFmtId="0" fontId="18" fillId="33" borderId="39" xfId="0" applyFont="1" applyFill="1" applyBorder="1" applyAlignment="1" applyProtection="1">
      <alignment vertical="center"/>
      <protection/>
    </xf>
    <xf numFmtId="0" fontId="18" fillId="33" borderId="40" xfId="0" applyFont="1" applyFill="1" applyBorder="1" applyAlignment="1" applyProtection="1">
      <alignment vertical="center"/>
      <protection/>
    </xf>
    <xf numFmtId="0" fontId="18" fillId="33" borderId="41" xfId="0" applyFont="1" applyFill="1" applyBorder="1" applyAlignment="1" applyProtection="1">
      <alignment vertical="center"/>
      <protection/>
    </xf>
    <xf numFmtId="0" fontId="18" fillId="33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2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63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left" wrapText="1"/>
      <protection/>
    </xf>
    <xf numFmtId="0" fontId="4" fillId="36" borderId="10" xfId="0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/>
      <protection/>
    </xf>
    <xf numFmtId="0" fontId="7" fillId="36" borderId="10" xfId="0" applyFont="1" applyFill="1" applyBorder="1" applyAlignment="1" applyProtection="1">
      <alignment wrapText="1"/>
      <protection/>
    </xf>
    <xf numFmtId="0" fontId="2" fillId="33" borderId="0" xfId="60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right"/>
      <protection/>
    </xf>
    <xf numFmtId="0" fontId="4" fillId="33" borderId="10" xfId="64" applyFont="1" applyFill="1" applyBorder="1" applyAlignment="1" applyProtection="1">
      <alignment wrapText="1"/>
      <protection/>
    </xf>
    <xf numFmtId="0" fontId="4" fillId="33" borderId="10" xfId="64" applyFont="1" applyFill="1" applyBorder="1" applyAlignment="1" applyProtection="1">
      <alignment vertical="top" wrapText="1"/>
      <protection/>
    </xf>
    <xf numFmtId="0" fontId="11" fillId="35" borderId="10" xfId="0" applyFont="1" applyFill="1" applyBorder="1" applyAlignment="1" applyProtection="1">
      <alignment horizontal="right" vertical="top" wrapText="1"/>
      <protection/>
    </xf>
    <xf numFmtId="0" fontId="11" fillId="33" borderId="10" xfId="0" applyFont="1" applyFill="1" applyBorder="1" applyAlignment="1" applyProtection="1">
      <alignment horizontal="center" vertical="top" wrapText="1"/>
      <protection/>
    </xf>
    <xf numFmtId="0" fontId="7" fillId="36" borderId="10" xfId="0" applyFont="1" applyFill="1" applyBorder="1" applyAlignment="1" applyProtection="1">
      <alignment horizontal="right"/>
      <protection/>
    </xf>
    <xf numFmtId="0" fontId="4" fillId="33" borderId="10" xfId="61" applyFont="1" applyFill="1" applyBorder="1" applyAlignment="1" applyProtection="1">
      <alignment wrapText="1"/>
      <protection/>
    </xf>
    <xf numFmtId="0" fontId="4" fillId="33" borderId="10" xfId="61" applyFont="1" applyFill="1" applyBorder="1" applyAlignment="1" applyProtection="1">
      <alignment horizontal="left" wrapText="1"/>
      <protection/>
    </xf>
    <xf numFmtId="0" fontId="4" fillId="35" borderId="10" xfId="61" applyFont="1" applyFill="1" applyBorder="1" applyAlignment="1" applyProtection="1">
      <alignment wrapText="1"/>
      <protection/>
    </xf>
    <xf numFmtId="0" fontId="4" fillId="35" borderId="10" xfId="61" applyFont="1" applyFill="1" applyBorder="1" applyAlignment="1" applyProtection="1">
      <alignment horizontal="left" wrapText="1"/>
      <protection/>
    </xf>
    <xf numFmtId="0" fontId="4" fillId="36" borderId="10" xfId="61" applyFont="1" applyFill="1" applyBorder="1" applyAlignment="1" applyProtection="1">
      <alignment wrapText="1"/>
      <protection/>
    </xf>
    <xf numFmtId="0" fontId="7" fillId="36" borderId="10" xfId="61" applyFont="1" applyFill="1" applyBorder="1" applyAlignment="1" applyProtection="1">
      <alignment wrapText="1"/>
      <protection/>
    </xf>
    <xf numFmtId="0" fontId="4" fillId="36" borderId="10" xfId="0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 applyProtection="1">
      <alignment horizontal="right"/>
      <protection/>
    </xf>
    <xf numFmtId="2" fontId="4" fillId="37" borderId="10" xfId="0" applyNumberFormat="1" applyFont="1" applyFill="1" applyBorder="1" applyAlignment="1" applyProtection="1">
      <alignment horizontal="right"/>
      <protection locked="0"/>
    </xf>
    <xf numFmtId="2" fontId="4" fillId="37" borderId="10" xfId="0" applyNumberFormat="1" applyFont="1" applyFill="1" applyBorder="1" applyAlignment="1" applyProtection="1">
      <alignment horizontal="right" indent="1"/>
      <protection locked="0"/>
    </xf>
    <xf numFmtId="2" fontId="4" fillId="36" borderId="10" xfId="0" applyNumberFormat="1" applyFont="1" applyFill="1" applyBorder="1" applyAlignment="1" applyProtection="1">
      <alignment horizontal="right"/>
      <protection/>
    </xf>
    <xf numFmtId="2" fontId="4" fillId="35" borderId="10" xfId="61" applyNumberFormat="1" applyFont="1" applyFill="1" applyBorder="1" applyAlignment="1" applyProtection="1">
      <alignment horizontal="right"/>
      <protection/>
    </xf>
    <xf numFmtId="2" fontId="4" fillId="37" borderId="10" xfId="61" applyNumberFormat="1" applyFont="1" applyFill="1" applyBorder="1" applyAlignment="1" applyProtection="1">
      <alignment horizontal="right" indent="1"/>
      <protection locked="0"/>
    </xf>
    <xf numFmtId="2" fontId="4" fillId="37" borderId="10" xfId="61" applyNumberFormat="1" applyFont="1" applyFill="1" applyBorder="1" applyAlignment="1" applyProtection="1">
      <alignment horizontal="right"/>
      <protection locked="0"/>
    </xf>
    <xf numFmtId="2" fontId="4" fillId="37" borderId="10" xfId="61" applyNumberFormat="1" applyFont="1" applyFill="1" applyBorder="1" applyAlignment="1" applyProtection="1">
      <alignment horizontal="right" indent="2"/>
      <protection locked="0"/>
    </xf>
    <xf numFmtId="2" fontId="4" fillId="35" borderId="10" xfId="61" applyNumberFormat="1" applyFont="1" applyFill="1" applyBorder="1" applyAlignment="1" applyProtection="1">
      <alignment horizontal="right" indent="1"/>
      <protection/>
    </xf>
    <xf numFmtId="2" fontId="4" fillId="36" borderId="10" xfId="61" applyNumberFormat="1" applyFont="1" applyFill="1" applyBorder="1" applyAlignment="1" applyProtection="1">
      <alignment horizontal="right"/>
      <protection/>
    </xf>
    <xf numFmtId="2" fontId="7" fillId="36" borderId="10" xfId="61" applyNumberFormat="1" applyFont="1" applyFill="1" applyBorder="1" applyAlignment="1" applyProtection="1">
      <alignment horizontal="right"/>
      <protection/>
    </xf>
    <xf numFmtId="2" fontId="4" fillId="37" borderId="10" xfId="0" applyNumberFormat="1" applyFont="1" applyFill="1" applyBorder="1" applyAlignment="1" applyProtection="1">
      <alignment horizontal="right" wrapText="1"/>
      <protection locked="0"/>
    </xf>
    <xf numFmtId="2" fontId="4" fillId="35" borderId="10" xfId="0" applyNumberFormat="1" applyFont="1" applyFill="1" applyBorder="1" applyAlignment="1" applyProtection="1">
      <alignment horizontal="right" wrapText="1"/>
      <protection/>
    </xf>
    <xf numFmtId="2" fontId="4" fillId="35" borderId="10" xfId="0" applyNumberFormat="1" applyFont="1" applyFill="1" applyBorder="1" applyAlignment="1" applyProtection="1">
      <alignment horizontal="right" indent="1"/>
      <protection/>
    </xf>
    <xf numFmtId="2" fontId="23" fillId="35" borderId="10" xfId="0" applyNumberFormat="1" applyFont="1" applyFill="1" applyBorder="1" applyAlignment="1" applyProtection="1">
      <alignment horizontal="right"/>
      <protection/>
    </xf>
    <xf numFmtId="2" fontId="23" fillId="37" borderId="10" xfId="0" applyNumberFormat="1" applyFont="1" applyFill="1" applyBorder="1" applyAlignment="1" applyProtection="1">
      <alignment horizontal="right"/>
      <protection locked="0"/>
    </xf>
    <xf numFmtId="2" fontId="7" fillId="36" borderId="1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4" fillId="37" borderId="10" xfId="0" applyNumberFormat="1" applyFont="1" applyFill="1" applyBorder="1" applyAlignment="1" applyProtection="1">
      <alignment/>
      <protection/>
    </xf>
    <xf numFmtId="2" fontId="4" fillId="36" borderId="1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2" fontId="4" fillId="37" borderId="10" xfId="0" applyNumberFormat="1" applyFont="1" applyFill="1" applyBorder="1" applyAlignment="1">
      <alignment/>
    </xf>
    <xf numFmtId="2" fontId="4" fillId="37" borderId="10" xfId="54" applyNumberFormat="1" applyFont="1" applyFill="1" applyBorder="1" applyAlignment="1" applyProtection="1">
      <alignment horizontal="center" vertical="center" wrapText="1"/>
      <protection locked="0"/>
    </xf>
    <xf numFmtId="1" fontId="4" fillId="37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54" applyFont="1" applyFill="1" applyBorder="1" applyAlignment="1" applyProtection="1">
      <alignment horizontal="right" vertical="center" wrapText="1"/>
      <protection locked="0"/>
    </xf>
    <xf numFmtId="0" fontId="4" fillId="34" borderId="10" xfId="54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4" fillId="0" borderId="0" xfId="60" applyFont="1" applyProtection="1">
      <alignment/>
      <protection/>
    </xf>
    <xf numFmtId="0" fontId="7" fillId="0" borderId="0" xfId="0" applyFont="1" applyAlignment="1" applyProtection="1">
      <alignment/>
      <protection/>
    </xf>
    <xf numFmtId="2" fontId="4" fillId="36" borderId="10" xfId="54" applyNumberFormat="1" applyFont="1" applyFill="1" applyBorder="1" applyProtection="1">
      <alignment/>
      <protection locked="0"/>
    </xf>
    <xf numFmtId="0" fontId="4" fillId="36" borderId="10" xfId="54" applyFont="1" applyFill="1" applyBorder="1" applyProtection="1">
      <alignment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3" borderId="0" xfId="0" applyFont="1" applyFill="1" applyAlignment="1" applyProtection="1">
      <alignment wrapText="1"/>
      <protection/>
    </xf>
    <xf numFmtId="0" fontId="6" fillId="33" borderId="0" xfId="0" applyFont="1" applyFill="1" applyAlignment="1" applyProtection="1">
      <alignment wrapText="1"/>
      <protection/>
    </xf>
    <xf numFmtId="0" fontId="4" fillId="33" borderId="20" xfId="0" applyFont="1" applyFill="1" applyBorder="1" applyAlignment="1" applyProtection="1">
      <alignment wrapText="1"/>
      <protection/>
    </xf>
    <xf numFmtId="0" fontId="4" fillId="33" borderId="22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wrapText="1"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0" borderId="29" xfId="0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33" borderId="0" xfId="63" applyFont="1" applyFill="1" applyAlignment="1" applyProtection="1">
      <alignment wrapText="1"/>
      <protection/>
    </xf>
    <xf numFmtId="1" fontId="4" fillId="37" borderId="10" xfId="0" applyNumberFormat="1" applyFont="1" applyFill="1" applyBorder="1" applyAlignment="1" applyProtection="1">
      <alignment horizontal="right"/>
      <protection locked="0"/>
    </xf>
    <xf numFmtId="3" fontId="4" fillId="37" borderId="10" xfId="0" applyNumberFormat="1" applyFont="1" applyFill="1" applyBorder="1" applyAlignment="1" applyProtection="1">
      <alignment horizontal="right"/>
      <protection locked="0"/>
    </xf>
    <xf numFmtId="0" fontId="4" fillId="35" borderId="20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horizontal="left" wrapText="1"/>
      <protection/>
    </xf>
    <xf numFmtId="0" fontId="4" fillId="35" borderId="22" xfId="0" applyFont="1" applyFill="1" applyBorder="1" applyAlignment="1" applyProtection="1">
      <alignment wrapText="1"/>
      <protection/>
    </xf>
    <xf numFmtId="1" fontId="4" fillId="35" borderId="10" xfId="0" applyNumberFormat="1" applyFont="1" applyFill="1" applyBorder="1" applyAlignment="1" applyProtection="1">
      <alignment horizontal="right"/>
      <protection/>
    </xf>
    <xf numFmtId="0" fontId="4" fillId="35" borderId="26" xfId="0" applyFont="1" applyFill="1" applyBorder="1" applyAlignment="1" applyProtection="1">
      <alignment horizontal="left" wrapText="1"/>
      <protection/>
    </xf>
    <xf numFmtId="0" fontId="4" fillId="36" borderId="26" xfId="0" applyFont="1" applyFill="1" applyBorder="1" applyAlignment="1" applyProtection="1">
      <alignment wrapText="1"/>
      <protection/>
    </xf>
    <xf numFmtId="1" fontId="4" fillId="36" borderId="10" xfId="0" applyNumberFormat="1" applyFont="1" applyFill="1" applyBorder="1" applyAlignment="1" applyProtection="1">
      <alignment horizontal="right"/>
      <protection/>
    </xf>
    <xf numFmtId="0" fontId="4" fillId="36" borderId="24" xfId="0" applyFont="1" applyFill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36" borderId="20" xfId="0" applyFont="1" applyFill="1" applyBorder="1" applyAlignment="1" applyProtection="1">
      <alignment wrapText="1"/>
      <protection/>
    </xf>
    <xf numFmtId="0" fontId="4" fillId="35" borderId="24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wrapText="1"/>
      <protection/>
    </xf>
    <xf numFmtId="0" fontId="4" fillId="36" borderId="24" xfId="0" applyFont="1" applyFill="1" applyBorder="1" applyAlignment="1" applyProtection="1">
      <alignment horizontal="left" wrapText="1"/>
      <protection/>
    </xf>
    <xf numFmtId="0" fontId="4" fillId="36" borderId="26" xfId="0" applyFont="1" applyFill="1" applyBorder="1" applyAlignment="1" applyProtection="1">
      <alignment horizontal="left" wrapText="1"/>
      <protection/>
    </xf>
    <xf numFmtId="0" fontId="7" fillId="36" borderId="26" xfId="0" applyFont="1" applyFill="1" applyBorder="1" applyAlignment="1" applyProtection="1">
      <alignment wrapText="1"/>
      <protection/>
    </xf>
    <xf numFmtId="1" fontId="7" fillId="36" borderId="1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left"/>
      <protection/>
    </xf>
    <xf numFmtId="0" fontId="4" fillId="36" borderId="10" xfId="0" applyFont="1" applyFill="1" applyBorder="1" applyAlignment="1" applyProtection="1">
      <alignment horizontal="left" wrapText="1"/>
      <protection/>
    </xf>
    <xf numFmtId="0" fontId="0" fillId="34" borderId="26" xfId="0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35" borderId="16" xfId="0" applyFont="1" applyFill="1" applyBorder="1" applyAlignment="1" applyProtection="1">
      <alignment horizontal="right"/>
      <protection/>
    </xf>
    <xf numFmtId="0" fontId="4" fillId="33" borderId="24" xfId="64" applyFont="1" applyFill="1" applyBorder="1" applyAlignment="1" applyProtection="1">
      <alignment wrapText="1"/>
      <protection/>
    </xf>
    <xf numFmtId="0" fontId="4" fillId="33" borderId="26" xfId="64" applyFont="1" applyFill="1" applyBorder="1" applyAlignment="1" applyProtection="1">
      <alignment wrapText="1"/>
      <protection/>
    </xf>
    <xf numFmtId="0" fontId="4" fillId="38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37" borderId="16" xfId="0" applyFont="1" applyFill="1" applyBorder="1" applyAlignment="1" applyProtection="1">
      <alignment horizontal="right"/>
      <protection locked="0"/>
    </xf>
    <xf numFmtId="0" fontId="4" fillId="37" borderId="10" xfId="0" applyFont="1" applyFill="1" applyBorder="1" applyAlignment="1" applyProtection="1">
      <alignment horizontal="right"/>
      <protection locked="0"/>
    </xf>
    <xf numFmtId="1" fontId="4" fillId="37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37" borderId="43" xfId="0" applyNumberFormat="1" applyFont="1" applyFill="1" applyBorder="1" applyAlignment="1" applyProtection="1">
      <alignment horizontal="right"/>
      <protection locked="0"/>
    </xf>
    <xf numFmtId="1" fontId="4" fillId="37" borderId="44" xfId="0" applyNumberFormat="1" applyFont="1" applyFill="1" applyBorder="1" applyAlignment="1" applyProtection="1">
      <alignment horizontal="right"/>
      <protection locked="0"/>
    </xf>
    <xf numFmtId="0" fontId="4" fillId="35" borderId="17" xfId="0" applyFont="1" applyFill="1" applyBorder="1" applyAlignment="1" applyProtection="1">
      <alignment horizontal="left"/>
      <protection/>
    </xf>
    <xf numFmtId="1" fontId="4" fillId="35" borderId="45" xfId="0" applyNumberFormat="1" applyFont="1" applyFill="1" applyBorder="1" applyAlignment="1" applyProtection="1">
      <alignment horizontal="right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3" fontId="11" fillId="35" borderId="10" xfId="0" applyNumberFormat="1" applyFont="1" applyFill="1" applyBorder="1" applyAlignment="1" applyProtection="1">
      <alignment horizontal="right"/>
      <protection/>
    </xf>
    <xf numFmtId="0" fontId="11" fillId="36" borderId="10" xfId="0" applyFont="1" applyFill="1" applyBorder="1" applyAlignment="1" applyProtection="1">
      <alignment horizontal="left" vertical="center"/>
      <protection/>
    </xf>
    <xf numFmtId="3" fontId="11" fillId="36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11" fillId="37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36" borderId="10" xfId="0" applyFont="1" applyFill="1" applyBorder="1" applyAlignment="1" applyProtection="1">
      <alignment horizontal="left" vertical="center" wrapText="1" shrinkToFit="1"/>
      <protection/>
    </xf>
    <xf numFmtId="3" fontId="4" fillId="36" borderId="1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6" borderId="10" xfId="59" applyFont="1" applyFill="1" applyBorder="1">
      <alignment/>
      <protection/>
    </xf>
    <xf numFmtId="0" fontId="4" fillId="35" borderId="10" xfId="59" applyFont="1" applyFill="1" applyBorder="1" applyAlignment="1">
      <alignment/>
      <protection/>
    </xf>
    <xf numFmtId="0" fontId="4" fillId="35" borderId="10" xfId="59" applyFont="1" applyFill="1" applyBorder="1">
      <alignment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4" fontId="4" fillId="37" borderId="10" xfId="0" applyNumberFormat="1" applyFont="1" applyFill="1" applyBorder="1" applyAlignment="1" applyProtection="1">
      <alignment horizontal="centerContinuous" vertical="center" wrapText="1"/>
      <protection locked="0"/>
    </xf>
    <xf numFmtId="168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0" xfId="0" applyNumberFormat="1" applyFont="1" applyFill="1" applyBorder="1" applyAlignment="1" applyProtection="1">
      <alignment horizontal="right"/>
      <protection locked="0"/>
    </xf>
    <xf numFmtId="0" fontId="7" fillId="36" borderId="1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1" fillId="37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4" fillId="34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vertical="center" wrapText="1"/>
      <protection/>
    </xf>
    <xf numFmtId="3" fontId="4" fillId="35" borderId="10" xfId="0" applyNumberFormat="1" applyFont="1" applyFill="1" applyBorder="1" applyAlignment="1" applyProtection="1">
      <alignment horizontal="right"/>
      <protection/>
    </xf>
    <xf numFmtId="3" fontId="4" fillId="35" borderId="10" xfId="0" applyNumberFormat="1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/>
      <protection locked="0"/>
    </xf>
    <xf numFmtId="0" fontId="4" fillId="35" borderId="10" xfId="62" applyFont="1" applyFill="1" applyBorder="1">
      <alignment/>
      <protection/>
    </xf>
    <xf numFmtId="0" fontId="4" fillId="35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14" fontId="4" fillId="37" borderId="10" xfId="62" applyNumberFormat="1" applyFont="1" applyFill="1" applyBorder="1" applyAlignment="1" applyProtection="1">
      <alignment horizontal="center"/>
      <protection locked="0"/>
    </xf>
    <xf numFmtId="3" fontId="4" fillId="37" borderId="10" xfId="62" applyNumberFormat="1" applyFont="1" applyFill="1" applyBorder="1" applyAlignment="1" applyProtection="1">
      <alignment horizontal="center"/>
      <protection locked="0"/>
    </xf>
    <xf numFmtId="3" fontId="4" fillId="37" borderId="10" xfId="62" applyNumberFormat="1" applyFont="1" applyFill="1" applyBorder="1" applyAlignment="1" applyProtection="1">
      <alignment horizontal="center" wrapText="1"/>
      <protection locked="0"/>
    </xf>
    <xf numFmtId="1" fontId="4" fillId="37" borderId="10" xfId="62" applyNumberFormat="1" applyFont="1" applyFill="1" applyBorder="1" applyAlignment="1" applyProtection="1">
      <alignment horizontal="center" wrapText="1"/>
      <protection locked="0"/>
    </xf>
    <xf numFmtId="1" fontId="4" fillId="37" borderId="10" xfId="62" applyNumberFormat="1" applyFont="1" applyFill="1" applyBorder="1" applyAlignment="1" applyProtection="1">
      <alignment horizontal="center"/>
      <protection locked="0"/>
    </xf>
    <xf numFmtId="1" fontId="4" fillId="37" borderId="10" xfId="62" applyNumberFormat="1" applyFont="1" applyFill="1" applyBorder="1" applyAlignment="1" applyProtection="1">
      <alignment/>
      <protection locked="0"/>
    </xf>
    <xf numFmtId="1" fontId="4" fillId="37" borderId="10" xfId="62" applyNumberFormat="1" applyFont="1" applyFill="1" applyBorder="1" applyAlignment="1" applyProtection="1">
      <alignment wrapText="1"/>
      <protection locked="0"/>
    </xf>
    <xf numFmtId="0" fontId="4" fillId="37" borderId="10" xfId="62" applyFont="1" applyFill="1" applyBorder="1" applyAlignment="1" applyProtection="1" quotePrefix="1">
      <alignment horizontal="left"/>
      <protection locked="0"/>
    </xf>
    <xf numFmtId="0" fontId="4" fillId="35" borderId="10" xfId="62" applyFont="1" applyFill="1" applyBorder="1" applyAlignment="1" applyProtection="1" quotePrefix="1">
      <alignment horizontal="left"/>
      <protection locked="0"/>
    </xf>
    <xf numFmtId="0" fontId="4" fillId="35" borderId="10" xfId="62" applyFont="1" applyFill="1" applyBorder="1" applyAlignment="1" applyProtection="1">
      <alignment horizontal="center"/>
      <protection locked="0"/>
    </xf>
    <xf numFmtId="1" fontId="4" fillId="35" borderId="10" xfId="62" applyNumberFormat="1" applyFont="1" applyFill="1" applyBorder="1" applyAlignment="1" applyProtection="1">
      <alignment/>
      <protection locked="0"/>
    </xf>
    <xf numFmtId="0" fontId="4" fillId="35" borderId="10" xfId="62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/>
      <protection/>
    </xf>
    <xf numFmtId="0" fontId="6" fillId="0" borderId="0" xfId="56" applyFont="1" applyFill="1" applyAlignment="1" applyProtection="1">
      <alignment/>
      <protection/>
    </xf>
    <xf numFmtId="0" fontId="7" fillId="0" borderId="0" xfId="56" applyFont="1" applyFill="1" applyProtection="1">
      <alignment/>
      <protection/>
    </xf>
    <xf numFmtId="0" fontId="4" fillId="37" borderId="10" xfId="34" applyFont="1" applyFill="1" applyBorder="1" applyAlignment="1" applyProtection="1">
      <alignment horizontal="left" vertical="center" wrapText="1"/>
      <protection locked="0"/>
    </xf>
    <xf numFmtId="14" fontId="4" fillId="37" borderId="10" xfId="34" applyNumberFormat="1" applyFont="1" applyFill="1" applyBorder="1" applyAlignment="1" applyProtection="1">
      <alignment horizontal="center" vertical="center" wrapText="1"/>
      <protection locked="0"/>
    </xf>
    <xf numFmtId="170" fontId="4" fillId="37" borderId="10" xfId="33" applyNumberFormat="1" applyFont="1" applyFill="1" applyBorder="1" applyAlignment="1" applyProtection="1" quotePrefix="1">
      <alignment horizontal="center" vertical="center"/>
      <protection locked="0"/>
    </xf>
    <xf numFmtId="0" fontId="4" fillId="37" borderId="10" xfId="34" applyFont="1" applyFill="1" applyBorder="1" applyAlignment="1" applyProtection="1">
      <alignment horizontal="center" vertical="center" wrapText="1"/>
      <protection locked="0"/>
    </xf>
    <xf numFmtId="170" fontId="4" fillId="37" borderId="10" xfId="75" applyNumberFormat="1" applyFont="1" applyFill="1" applyBorder="1" applyAlignment="1" applyProtection="1" quotePrefix="1">
      <alignment horizontal="justify" vertical="justify"/>
      <protection locked="0"/>
    </xf>
    <xf numFmtId="0" fontId="4" fillId="37" borderId="10" xfId="34" applyFont="1" applyFill="1" applyBorder="1" applyAlignment="1" applyProtection="1">
      <alignment horizontal="justify" vertical="top"/>
      <protection locked="0"/>
    </xf>
    <xf numFmtId="170" fontId="4" fillId="37" borderId="10" xfId="33" applyNumberFormat="1" applyFont="1" applyFill="1" applyBorder="1" applyAlignment="1" applyProtection="1" quotePrefix="1">
      <alignment horizontal="justify" vertical="center"/>
      <protection locked="0"/>
    </xf>
    <xf numFmtId="0" fontId="4" fillId="35" borderId="10" xfId="54" applyFont="1" applyFill="1" applyBorder="1" applyProtection="1">
      <alignment/>
      <protection/>
    </xf>
    <xf numFmtId="0" fontId="4" fillId="35" borderId="10" xfId="54" applyFont="1" applyFill="1" applyBorder="1" applyAlignment="1" applyProtection="1">
      <alignment horizontal="center" vertical="center"/>
      <protection/>
    </xf>
    <xf numFmtId="0" fontId="4" fillId="37" borderId="10" xfId="34" applyFont="1" applyFill="1" applyBorder="1" applyAlignment="1" applyProtection="1">
      <alignment horizontal="justify" vertical="center" wrapText="1"/>
      <protection locked="0"/>
    </xf>
    <xf numFmtId="0" fontId="4" fillId="35" borderId="10" xfId="54" applyFont="1" applyFill="1" applyBorder="1" applyAlignment="1" applyProtection="1" quotePrefix="1">
      <alignment horizontal="left"/>
      <protection locked="0"/>
    </xf>
    <xf numFmtId="2" fontId="4" fillId="35" borderId="10" xfId="54" applyNumberFormat="1" applyFont="1" applyFill="1" applyBorder="1" applyAlignment="1" applyProtection="1" quotePrefix="1">
      <alignment horizontal="left"/>
      <protection locked="0"/>
    </xf>
    <xf numFmtId="0" fontId="4" fillId="35" borderId="10" xfId="54" applyFont="1" applyFill="1" applyBorder="1" applyAlignment="1" applyProtection="1">
      <alignment horizontal="center"/>
      <protection locked="0"/>
    </xf>
    <xf numFmtId="0" fontId="4" fillId="35" borderId="10" xfId="54" applyFont="1" applyFill="1" applyBorder="1" applyProtection="1">
      <alignment/>
      <protection locked="0"/>
    </xf>
    <xf numFmtId="0" fontId="18" fillId="35" borderId="10" xfId="54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34" borderId="46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35" borderId="47" xfId="0" applyFont="1" applyFill="1" applyBorder="1" applyAlignment="1" applyProtection="1">
      <alignment horizontal="center" vertical="top"/>
      <protection/>
    </xf>
    <xf numFmtId="0" fontId="4" fillId="37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3" fontId="8" fillId="35" borderId="1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centerContinuous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3" fontId="3" fillId="37" borderId="10" xfId="0" applyNumberFormat="1" applyFont="1" applyFill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 applyProtection="1">
      <alignment horizontal="right" wrapText="1"/>
      <protection/>
    </xf>
    <xf numFmtId="0" fontId="3" fillId="35" borderId="10" xfId="0" applyFont="1" applyFill="1" applyBorder="1" applyAlignment="1" applyProtection="1">
      <alignment wrapText="1"/>
      <protection/>
    </xf>
    <xf numFmtId="0" fontId="11" fillId="33" borderId="10" xfId="0" applyFont="1" applyFill="1" applyBorder="1" applyAlignment="1" applyProtection="1">
      <alignment horizontal="centerContinuous" wrapText="1"/>
      <protection/>
    </xf>
    <xf numFmtId="0" fontId="11" fillId="33" borderId="1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Continuous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 shrinkToFit="1"/>
      <protection/>
    </xf>
    <xf numFmtId="1" fontId="4" fillId="33" borderId="13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3" fontId="4" fillId="37" borderId="10" xfId="0" applyNumberFormat="1" applyFont="1" applyFill="1" applyBorder="1" applyAlignment="1" applyProtection="1">
      <alignment horizontal="left"/>
      <protection locked="0"/>
    </xf>
    <xf numFmtId="10" fontId="4" fillId="37" borderId="10" xfId="0" applyNumberFormat="1" applyFont="1" applyFill="1" applyBorder="1" applyAlignment="1" applyProtection="1">
      <alignment horizontal="right"/>
      <protection locked="0"/>
    </xf>
    <xf numFmtId="0" fontId="4" fillId="37" borderId="48" xfId="0" applyNumberFormat="1" applyFont="1" applyFill="1" applyBorder="1" applyAlignment="1" applyProtection="1">
      <alignment/>
      <protection locked="0"/>
    </xf>
    <xf numFmtId="40" fontId="21" fillId="39" borderId="49" xfId="0" applyNumberFormat="1" applyFont="1" applyFill="1" applyBorder="1" applyAlignment="1" applyProtection="1">
      <alignment/>
      <protection/>
    </xf>
    <xf numFmtId="40" fontId="21" fillId="39" borderId="50" xfId="0" applyNumberFormat="1" applyFont="1" applyFill="1" applyBorder="1" applyAlignment="1" applyProtection="1">
      <alignment/>
      <protection/>
    </xf>
    <xf numFmtId="0" fontId="4" fillId="39" borderId="29" xfId="0" applyFont="1" applyFill="1" applyBorder="1" applyAlignment="1" applyProtection="1">
      <alignment/>
      <protection/>
    </xf>
    <xf numFmtId="40" fontId="4" fillId="39" borderId="51" xfId="0" applyNumberFormat="1" applyFont="1" applyFill="1" applyBorder="1" applyAlignment="1" applyProtection="1">
      <alignment horizontal="left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1" fontId="4" fillId="35" borderId="26" xfId="0" applyNumberFormat="1" applyFont="1" applyFill="1" applyBorder="1" applyAlignment="1" applyProtection="1">
      <alignment horizontal="right"/>
      <protection/>
    </xf>
    <xf numFmtId="0" fontId="4" fillId="33" borderId="0" xfId="63" applyFont="1" applyFill="1" applyAlignment="1" applyProtection="1">
      <alignment vertical="center"/>
      <protection/>
    </xf>
    <xf numFmtId="0" fontId="2" fillId="33" borderId="47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Continuous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18" fillId="37" borderId="10" xfId="0" applyFont="1" applyFill="1" applyBorder="1" applyAlignment="1" applyProtection="1">
      <alignment horizontal="justify" vertical="top" wrapText="1"/>
      <protection locked="0"/>
    </xf>
    <xf numFmtId="3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14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167" fontId="18" fillId="37" borderId="10" xfId="0" applyNumberFormat="1" applyFont="1" applyFill="1" applyBorder="1" applyAlignment="1" applyProtection="1">
      <alignment horizontal="justify" vertical="top" wrapText="1"/>
      <protection locked="0"/>
    </xf>
    <xf numFmtId="0" fontId="18" fillId="37" borderId="44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0" fontId="18" fillId="34" borderId="54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top" wrapText="1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7" fillId="33" borderId="0" xfId="56" applyFont="1" applyFill="1" applyAlignment="1" applyProtection="1">
      <alignment horizontal="left"/>
      <protection/>
    </xf>
    <xf numFmtId="2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169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55" applyFont="1" applyFill="1" applyBorder="1" applyAlignment="1" applyProtection="1">
      <alignment horizontal="right" vertical="center" wrapText="1"/>
      <protection locked="0"/>
    </xf>
    <xf numFmtId="9" fontId="4" fillId="37" borderId="10" xfId="69" applyFont="1" applyFill="1" applyBorder="1" applyAlignment="1" applyProtection="1">
      <alignment horizontal="right" vertical="center" wrapText="1"/>
      <protection locked="0"/>
    </xf>
    <xf numFmtId="2" fontId="4" fillId="36" borderId="10" xfId="55" applyNumberFormat="1" applyFont="1" applyFill="1" applyBorder="1" applyProtection="1">
      <alignment/>
      <protection/>
    </xf>
    <xf numFmtId="0" fontId="4" fillId="36" borderId="10" xfId="55" applyFont="1" applyFill="1" applyBorder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" fontId="4" fillId="37" borderId="10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center" vertical="center"/>
      <protection/>
    </xf>
    <xf numFmtId="167" fontId="4" fillId="35" borderId="26" xfId="0" applyNumberFormat="1" applyFont="1" applyFill="1" applyBorder="1" applyAlignment="1" applyProtection="1">
      <alignment horizontal="center" vertical="center"/>
      <protection/>
    </xf>
    <xf numFmtId="167" fontId="4" fillId="35" borderId="12" xfId="0" applyNumberFormat="1" applyFont="1" applyFill="1" applyBorder="1" applyAlignment="1" applyProtection="1">
      <alignment horizontal="center" vertical="center"/>
      <protection/>
    </xf>
    <xf numFmtId="167" fontId="4" fillId="35" borderId="10" xfId="0" applyNumberFormat="1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Continuous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9" fillId="40" borderId="57" xfId="0" applyFont="1" applyFill="1" applyBorder="1" applyAlignment="1" applyProtection="1">
      <alignment horizontal="centerContinuous"/>
      <protection/>
    </xf>
    <xf numFmtId="0" fontId="29" fillId="40" borderId="58" xfId="0" applyFont="1" applyFill="1" applyBorder="1" applyAlignment="1" applyProtection="1">
      <alignment horizontal="center"/>
      <protection/>
    </xf>
    <xf numFmtId="0" fontId="29" fillId="40" borderId="16" xfId="0" applyFont="1" applyFill="1" applyBorder="1" applyAlignment="1" applyProtection="1">
      <alignment horizontal="center"/>
      <protection/>
    </xf>
    <xf numFmtId="0" fontId="29" fillId="40" borderId="15" xfId="0" applyFont="1" applyFill="1" applyBorder="1" applyAlignment="1" applyProtection="1">
      <alignment horizontal="center"/>
      <protection/>
    </xf>
    <xf numFmtId="0" fontId="29" fillId="40" borderId="59" xfId="0" applyFont="1" applyFill="1" applyBorder="1" applyAlignment="1" applyProtection="1">
      <alignment horizontal="center"/>
      <protection/>
    </xf>
    <xf numFmtId="4" fontId="24" fillId="35" borderId="10" xfId="0" applyNumberFormat="1" applyFont="1" applyFill="1" applyBorder="1" applyAlignment="1" applyProtection="1">
      <alignment horizontal="right"/>
      <protection/>
    </xf>
    <xf numFmtId="4" fontId="24" fillId="35" borderId="10" xfId="0" applyNumberFormat="1" applyFont="1" applyFill="1" applyBorder="1" applyAlignment="1" applyProtection="1">
      <alignment horizontal="right" wrapText="1"/>
      <protection/>
    </xf>
    <xf numFmtId="4" fontId="24" fillId="35" borderId="26" xfId="0" applyNumberFormat="1" applyFont="1" applyFill="1" applyBorder="1" applyAlignment="1" applyProtection="1">
      <alignment horizontal="right" wrapText="1"/>
      <protection/>
    </xf>
    <xf numFmtId="4" fontId="31" fillId="35" borderId="44" xfId="0" applyNumberFormat="1" applyFont="1" applyFill="1" applyBorder="1" applyAlignment="1" applyProtection="1">
      <alignment/>
      <protection/>
    </xf>
    <xf numFmtId="4" fontId="24" fillId="37" borderId="44" xfId="0" applyNumberFormat="1" applyFont="1" applyFill="1" applyBorder="1" applyAlignment="1" applyProtection="1">
      <alignment horizontal="right"/>
      <protection locked="0"/>
    </xf>
    <xf numFmtId="49" fontId="4" fillId="37" borderId="10" xfId="0" applyNumberFormat="1" applyFont="1" applyFill="1" applyBorder="1" applyAlignment="1" applyProtection="1">
      <alignment horizontal="right"/>
      <protection locked="0"/>
    </xf>
    <xf numFmtId="3" fontId="29" fillId="33" borderId="47" xfId="0" applyNumberFormat="1" applyFont="1" applyFill="1" applyBorder="1" applyAlignment="1" applyProtection="1">
      <alignment horizontal="right"/>
      <protection/>
    </xf>
    <xf numFmtId="3" fontId="29" fillId="33" borderId="29" xfId="0" applyNumberFormat="1" applyFont="1" applyFill="1" applyBorder="1" applyAlignment="1" applyProtection="1">
      <alignment horizontal="right"/>
      <protection/>
    </xf>
    <xf numFmtId="4" fontId="24" fillId="37" borderId="10" xfId="0" applyNumberFormat="1" applyFont="1" applyFill="1" applyBorder="1" applyAlignment="1" applyProtection="1">
      <alignment horizontal="right"/>
      <protection locked="0"/>
    </xf>
    <xf numFmtId="4" fontId="16" fillId="0" borderId="10" xfId="0" applyNumberFormat="1" applyFont="1" applyBorder="1" applyAlignment="1" applyProtection="1">
      <alignment/>
      <protection/>
    </xf>
    <xf numFmtId="4" fontId="32" fillId="0" borderId="44" xfId="0" applyNumberFormat="1" applyFont="1" applyBorder="1" applyAlignment="1" applyProtection="1">
      <alignment/>
      <protection/>
    </xf>
    <xf numFmtId="4" fontId="16" fillId="0" borderId="44" xfId="0" applyNumberFormat="1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 horizontal="right"/>
      <protection/>
    </xf>
    <xf numFmtId="4" fontId="32" fillId="0" borderId="44" xfId="0" applyNumberFormat="1" applyFont="1" applyBorder="1" applyAlignment="1" applyProtection="1">
      <alignment horizontal="right"/>
      <protection/>
    </xf>
    <xf numFmtId="10" fontId="24" fillId="37" borderId="10" xfId="0" applyNumberFormat="1" applyFont="1" applyFill="1" applyBorder="1" applyAlignment="1" applyProtection="1">
      <alignment horizontal="right"/>
      <protection locked="0"/>
    </xf>
    <xf numFmtId="0" fontId="16" fillId="0" borderId="60" xfId="0" applyFont="1" applyFill="1" applyBorder="1" applyAlignment="1" applyProtection="1">
      <alignment horizontal="left" wrapText="1"/>
      <protection/>
    </xf>
    <xf numFmtId="0" fontId="16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6" fillId="0" borderId="61" xfId="0" applyFont="1" applyBorder="1" applyAlignment="1" applyProtection="1">
      <alignment wrapText="1"/>
      <protection/>
    </xf>
    <xf numFmtId="4" fontId="24" fillId="37" borderId="44" xfId="0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wrapText="1"/>
      <protection/>
    </xf>
    <xf numFmtId="0" fontId="29" fillId="0" borderId="57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wrapText="1"/>
      <protection/>
    </xf>
    <xf numFmtId="0" fontId="29" fillId="0" borderId="13" xfId="0" applyFont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49" fontId="4" fillId="37" borderId="4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49" fontId="4" fillId="37" borderId="44" xfId="0" applyNumberFormat="1" applyFont="1" applyFill="1" applyBorder="1" applyAlignment="1" applyProtection="1">
      <alignment horizontal="center" vertical="justify"/>
      <protection locked="0"/>
    </xf>
    <xf numFmtId="0" fontId="16" fillId="0" borderId="13" xfId="0" applyFont="1" applyBorder="1" applyAlignment="1" applyProtection="1">
      <alignment/>
      <protection/>
    </xf>
    <xf numFmtId="4" fontId="16" fillId="37" borderId="44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/>
      <protection/>
    </xf>
    <xf numFmtId="4" fontId="16" fillId="37" borderId="45" xfId="0" applyNumberFormat="1" applyFont="1" applyFill="1" applyBorder="1" applyAlignment="1" applyProtection="1">
      <alignment horizontal="center"/>
      <protection locked="0"/>
    </xf>
    <xf numFmtId="0" fontId="16" fillId="34" borderId="54" xfId="0" applyFont="1" applyFill="1" applyBorder="1" applyAlignment="1" applyProtection="1">
      <alignment/>
      <protection/>
    </xf>
    <xf numFmtId="0" fontId="16" fillId="34" borderId="55" xfId="0" applyNumberFormat="1" applyFont="1" applyFill="1" applyBorder="1" applyAlignment="1" applyProtection="1">
      <alignment horizontal="center" vertical="center"/>
      <protection/>
    </xf>
    <xf numFmtId="0" fontId="16" fillId="34" borderId="43" xfId="0" applyNumberFormat="1" applyFont="1" applyFill="1" applyBorder="1" applyAlignment="1" applyProtection="1">
      <alignment horizontal="center" vertical="top"/>
      <protection/>
    </xf>
    <xf numFmtId="0" fontId="7" fillId="34" borderId="54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/>
      <protection/>
    </xf>
    <xf numFmtId="0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6" fillId="33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0" xfId="60" applyProtection="1">
      <alignment/>
      <protection/>
    </xf>
    <xf numFmtId="0" fontId="33" fillId="0" borderId="0" xfId="60" applyFont="1" applyAlignment="1" applyProtection="1">
      <alignment horizontal="center"/>
      <protection/>
    </xf>
    <xf numFmtId="0" fontId="7" fillId="0" borderId="0" xfId="60" applyFont="1" applyProtection="1">
      <alignment/>
      <protection/>
    </xf>
    <xf numFmtId="0" fontId="4" fillId="0" borderId="0" xfId="60" applyFont="1" applyProtection="1">
      <alignment/>
      <protection/>
    </xf>
    <xf numFmtId="0" fontId="7" fillId="40" borderId="13" xfId="60" applyFont="1" applyFill="1" applyBorder="1" applyAlignment="1" applyProtection="1">
      <alignment horizontal="center"/>
      <protection/>
    </xf>
    <xf numFmtId="0" fontId="7" fillId="40" borderId="10" xfId="60" applyFont="1" applyFill="1" applyBorder="1" applyAlignment="1" applyProtection="1">
      <alignment horizontal="center" vertical="top"/>
      <protection/>
    </xf>
    <xf numFmtId="0" fontId="7" fillId="40" borderId="10" xfId="60" applyFont="1" applyFill="1" applyBorder="1" applyAlignment="1" applyProtection="1">
      <alignment horizontal="center"/>
      <protection/>
    </xf>
    <xf numFmtId="0" fontId="7" fillId="40" borderId="44" xfId="60" applyFont="1" applyFill="1" applyBorder="1" applyAlignment="1" applyProtection="1">
      <alignment horizontal="center"/>
      <protection/>
    </xf>
    <xf numFmtId="0" fontId="4" fillId="0" borderId="13" xfId="60" applyFont="1" applyFill="1" applyBorder="1" applyProtection="1">
      <alignment/>
      <protection/>
    </xf>
    <xf numFmtId="49" fontId="4" fillId="37" borderId="10" xfId="60" applyNumberFormat="1" applyFont="1" applyFill="1" applyBorder="1" applyProtection="1">
      <alignment/>
      <protection locked="0"/>
    </xf>
    <xf numFmtId="4" fontId="4" fillId="37" borderId="10" xfId="60" applyNumberFormat="1" applyFont="1" applyFill="1" applyBorder="1" applyProtection="1">
      <alignment/>
      <protection locked="0"/>
    </xf>
    <xf numFmtId="4" fontId="4" fillId="37" borderId="44" xfId="60" applyNumberFormat="1" applyFont="1" applyFill="1" applyBorder="1" applyProtection="1">
      <alignment/>
      <protection locked="0"/>
    </xf>
    <xf numFmtId="0" fontId="2" fillId="0" borderId="13" xfId="60" applyFill="1" applyBorder="1" applyProtection="1">
      <alignment/>
      <protection/>
    </xf>
    <xf numFmtId="49" fontId="7" fillId="37" borderId="10" xfId="60" applyNumberFormat="1" applyFont="1" applyFill="1" applyBorder="1" applyAlignment="1" applyProtection="1">
      <alignment vertical="center" wrapText="1"/>
      <protection locked="0"/>
    </xf>
    <xf numFmtId="49" fontId="18" fillId="37" borderId="10" xfId="60" applyNumberFormat="1" applyFont="1" applyFill="1" applyBorder="1" applyAlignment="1" applyProtection="1">
      <alignment horizontal="center" vertical="center"/>
      <protection locked="0"/>
    </xf>
    <xf numFmtId="4" fontId="18" fillId="37" borderId="10" xfId="60" applyNumberFormat="1" applyFont="1" applyFill="1" applyBorder="1" applyAlignment="1" applyProtection="1">
      <alignment horizontal="center" vertical="center"/>
      <protection locked="0"/>
    </xf>
    <xf numFmtId="4" fontId="2" fillId="37" borderId="44" xfId="60" applyNumberFormat="1" applyFill="1" applyBorder="1" applyProtection="1">
      <alignment/>
      <protection locked="0"/>
    </xf>
    <xf numFmtId="0" fontId="2" fillId="0" borderId="13" xfId="60" applyBorder="1" applyProtection="1">
      <alignment/>
      <protection/>
    </xf>
    <xf numFmtId="0" fontId="2" fillId="0" borderId="62" xfId="60" applyBorder="1" applyProtection="1">
      <alignment/>
      <protection/>
    </xf>
    <xf numFmtId="4" fontId="2" fillId="0" borderId="10" xfId="60" applyNumberFormat="1" applyBorder="1" applyProtection="1">
      <alignment/>
      <protection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4" fillId="34" borderId="29" xfId="0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 applyProtection="1">
      <alignment vertical="top" wrapText="1"/>
      <protection locked="0"/>
    </xf>
    <xf numFmtId="0" fontId="4" fillId="37" borderId="10" xfId="0" applyFont="1" applyFill="1" applyBorder="1" applyAlignment="1" applyProtection="1">
      <alignment vertical="top" wrapText="1"/>
      <protection locked="0"/>
    </xf>
    <xf numFmtId="0" fontId="2" fillId="37" borderId="10" xfId="60" applyFont="1" applyFill="1" applyBorder="1" applyProtection="1">
      <alignment/>
      <protection locked="0"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8" fillId="34" borderId="10" xfId="0" applyFont="1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/>
      <protection/>
    </xf>
    <xf numFmtId="0" fontId="18" fillId="37" borderId="10" xfId="0" applyFont="1" applyFill="1" applyBorder="1" applyAlignment="1" applyProtection="1">
      <alignment/>
      <protection locked="0"/>
    </xf>
    <xf numFmtId="0" fontId="35" fillId="33" borderId="0" xfId="0" applyFont="1" applyFill="1" applyAlignment="1" applyProtection="1">
      <alignment/>
      <protection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36" fillId="33" borderId="0" xfId="0" applyFont="1" applyFill="1" applyAlignment="1">
      <alignment/>
    </xf>
    <xf numFmtId="0" fontId="8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4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 indent="2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top"/>
      <protection/>
    </xf>
    <xf numFmtId="0" fontId="16" fillId="36" borderId="10" xfId="0" applyNumberFormat="1" applyFont="1" applyFill="1" applyBorder="1" applyAlignment="1" applyProtection="1">
      <alignment horizontal="left" vertical="top"/>
      <protection/>
    </xf>
    <xf numFmtId="4" fontId="4" fillId="36" borderId="10" xfId="0" applyNumberFormat="1" applyFont="1" applyFill="1" applyBorder="1" applyAlignment="1" applyProtection="1">
      <alignment horizontal="right" vertical="center"/>
      <protection/>
    </xf>
    <xf numFmtId="0" fontId="16" fillId="33" borderId="10" xfId="0" applyNumberFormat="1" applyFont="1" applyFill="1" applyBorder="1" applyAlignment="1" applyProtection="1">
      <alignment horizontal="left" vertical="top" indent="6"/>
      <protection/>
    </xf>
    <xf numFmtId="4" fontId="4" fillId="37" borderId="10" xfId="0" applyNumberFormat="1" applyFont="1" applyFill="1" applyBorder="1" applyAlignment="1" applyProtection="1">
      <alignment horizontal="right" vertical="center" shrinkToFit="1"/>
      <protection locked="0"/>
    </xf>
    <xf numFmtId="0" fontId="16" fillId="33" borderId="10" xfId="0" applyNumberFormat="1" applyFont="1" applyFill="1" applyBorder="1" applyAlignment="1" applyProtection="1">
      <alignment horizontal="left" vertical="top" indent="7"/>
      <protection/>
    </xf>
    <xf numFmtId="0" fontId="16" fillId="35" borderId="10" xfId="0" applyNumberFormat="1" applyFont="1" applyFill="1" applyBorder="1" applyAlignment="1" applyProtection="1">
      <alignment horizontal="left" vertical="top"/>
      <protection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16" fillId="33" borderId="10" xfId="0" applyNumberFormat="1" applyFont="1" applyFill="1" applyBorder="1" applyAlignment="1" applyProtection="1">
      <alignment horizontal="left" indent="7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left" vertical="center" indent="7"/>
      <protection/>
    </xf>
    <xf numFmtId="0" fontId="16" fillId="36" borderId="10" xfId="0" applyNumberFormat="1" applyFont="1" applyFill="1" applyBorder="1" applyAlignment="1" applyProtection="1">
      <alignment horizontal="left" vertical="top" wrapText="1"/>
      <protection/>
    </xf>
    <xf numFmtId="0" fontId="4" fillId="36" borderId="10" xfId="0" applyNumberFormat="1" applyFont="1" applyFill="1" applyBorder="1" applyAlignment="1" applyProtection="1">
      <alignment horizontal="center" vertical="top" wrapText="1"/>
      <protection/>
    </xf>
    <xf numFmtId="0" fontId="16" fillId="35" borderId="10" xfId="0" applyNumberFormat="1" applyFont="1" applyFill="1" applyBorder="1" applyAlignment="1" applyProtection="1">
      <alignment horizontal="left" vertical="top" indent="5"/>
      <protection/>
    </xf>
    <xf numFmtId="0" fontId="16" fillId="35" borderId="10" xfId="0" applyNumberFormat="1" applyFont="1" applyFill="1" applyBorder="1" applyAlignment="1" applyProtection="1">
      <alignment horizontal="left" vertical="top" indent="6"/>
      <protection/>
    </xf>
    <xf numFmtId="2" fontId="4" fillId="37" borderId="10" xfId="0" applyNumberFormat="1" applyFont="1" applyFill="1" applyBorder="1" applyAlignment="1" applyProtection="1">
      <alignment/>
      <protection locked="0"/>
    </xf>
    <xf numFmtId="2" fontId="4" fillId="37" borderId="10" xfId="63" applyNumberFormat="1" applyFont="1" applyFill="1" applyBorder="1" applyProtection="1">
      <alignment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7" borderId="10" xfId="59" applyFont="1" applyFill="1" applyBorder="1" applyAlignment="1" applyProtection="1">
      <alignment/>
      <protection locked="0"/>
    </xf>
    <xf numFmtId="0" fontId="4" fillId="37" borderId="10" xfId="59" applyFont="1" applyFill="1" applyBorder="1" applyProtection="1">
      <alignment/>
      <protection locked="0"/>
    </xf>
    <xf numFmtId="0" fontId="4" fillId="37" borderId="10" xfId="62" applyFont="1" applyFill="1" applyBorder="1" applyAlignment="1" applyProtection="1">
      <alignment horizontal="left" wrapText="1"/>
      <protection locked="0"/>
    </xf>
    <xf numFmtId="14" fontId="4" fillId="37" borderId="10" xfId="62" applyNumberFormat="1" applyFont="1" applyFill="1" applyBorder="1" applyAlignment="1" applyProtection="1" quotePrefix="1">
      <alignment horizontal="left"/>
      <protection locked="0"/>
    </xf>
    <xf numFmtId="0" fontId="4" fillId="37" borderId="10" xfId="62" applyFont="1" applyFill="1" applyBorder="1" applyAlignment="1" applyProtection="1" quotePrefix="1">
      <alignment horizontal="center" wrapText="1"/>
      <protection locked="0"/>
    </xf>
    <xf numFmtId="14" fontId="4" fillId="37" borderId="10" xfId="34" applyNumberFormat="1" applyFont="1" applyFill="1" applyBorder="1" applyAlignment="1" applyProtection="1">
      <alignment horizontal="justify" vertical="top"/>
      <protection locked="0"/>
    </xf>
    <xf numFmtId="0" fontId="4" fillId="37" borderId="10" xfId="55" applyFont="1" applyFill="1" applyBorder="1" applyAlignment="1" applyProtection="1">
      <alignment vertical="center" wrapText="1"/>
      <protection locked="0"/>
    </xf>
    <xf numFmtId="14" fontId="4" fillId="37" borderId="10" xfId="55" applyNumberFormat="1" applyFont="1" applyFill="1" applyBorder="1" applyAlignment="1" applyProtection="1">
      <alignment horizontal="center" vertical="center" wrapText="1"/>
      <protection locked="0"/>
    </xf>
    <xf numFmtId="3" fontId="4" fillId="33" borderId="6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14" fontId="18" fillId="37" borderId="10" xfId="0" applyNumberFormat="1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0" xfId="63" applyFont="1" applyFill="1" applyBorder="1" applyAlignment="1" applyProtection="1">
      <alignment horizontal="left"/>
      <protection locked="0"/>
    </xf>
    <xf numFmtId="0" fontId="4" fillId="33" borderId="0" xfId="63" applyFont="1" applyFill="1" applyBorder="1" applyAlignment="1" applyProtection="1">
      <alignment horizontal="center"/>
      <protection locked="0"/>
    </xf>
    <xf numFmtId="0" fontId="4" fillId="33" borderId="0" xfId="63" applyFont="1" applyFill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3" fontId="4" fillId="33" borderId="5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63" applyFont="1" applyFill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left" vertical="top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right" vertical="center"/>
      <protection/>
    </xf>
    <xf numFmtId="2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4" fillId="37" borderId="10" xfId="54" applyFont="1" applyFill="1" applyBorder="1" applyAlignment="1" applyProtection="1">
      <alignment wrapText="1"/>
      <protection locked="0"/>
    </xf>
    <xf numFmtId="0" fontId="4" fillId="35" borderId="10" xfId="54" applyFont="1" applyFill="1" applyBorder="1" applyAlignment="1" applyProtection="1">
      <alignment horizontal="center"/>
      <protection/>
    </xf>
    <xf numFmtId="0" fontId="4" fillId="35" borderId="10" xfId="54" applyFont="1" applyFill="1" applyBorder="1" applyAlignment="1" applyProtection="1">
      <alignment wrapText="1"/>
      <protection locked="0"/>
    </xf>
    <xf numFmtId="2" fontId="4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Fill="1" applyBorder="1" applyAlignment="1" applyProtection="1">
      <alignment horizontal="right"/>
      <protection/>
    </xf>
    <xf numFmtId="0" fontId="16" fillId="36" borderId="0" xfId="0" applyFont="1" applyFill="1" applyAlignment="1">
      <alignment/>
    </xf>
    <xf numFmtId="4" fontId="4" fillId="36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3" fontId="4" fillId="33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0" fillId="37" borderId="45" xfId="0" applyFill="1" applyBorder="1" applyAlignment="1">
      <alignment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0" xfId="0" applyNumberFormat="1" applyAlignment="1">
      <alignment/>
    </xf>
    <xf numFmtId="40" fontId="4" fillId="33" borderId="12" xfId="0" applyNumberFormat="1" applyFont="1" applyFill="1" applyBorder="1" applyAlignment="1" applyProtection="1">
      <alignment horizontal="left"/>
      <protection/>
    </xf>
    <xf numFmtId="40" fontId="4" fillId="33" borderId="65" xfId="0" applyNumberFormat="1" applyFont="1" applyFill="1" applyBorder="1" applyAlignment="1" applyProtection="1">
      <alignment horizontal="left" wrapText="1"/>
      <protection/>
    </xf>
    <xf numFmtId="0" fontId="4" fillId="0" borderId="16" xfId="54" applyFont="1" applyFill="1" applyBorder="1" applyAlignment="1" applyProtection="1">
      <alignment horizontal="center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1" borderId="10" xfId="0" applyFill="1" applyBorder="1" applyAlignment="1" applyProtection="1">
      <alignment/>
      <protection/>
    </xf>
    <xf numFmtId="0" fontId="0" fillId="42" borderId="10" xfId="0" applyFill="1" applyBorder="1" applyAlignment="1" applyProtection="1">
      <alignment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44" borderId="10" xfId="0" applyFont="1" applyFill="1" applyBorder="1" applyAlignment="1" applyProtection="1">
      <alignment horizontal="center" vertical="center" wrapText="1"/>
      <protection locked="0"/>
    </xf>
    <xf numFmtId="0" fontId="4" fillId="44" borderId="10" xfId="0" applyFont="1" applyFill="1" applyBorder="1" applyAlignment="1" applyProtection="1">
      <alignment/>
      <protection locked="0"/>
    </xf>
    <xf numFmtId="0" fontId="4" fillId="42" borderId="10" xfId="0" applyFont="1" applyFill="1" applyBorder="1" applyAlignment="1">
      <alignment/>
    </xf>
    <xf numFmtId="0" fontId="4" fillId="43" borderId="0" xfId="0" applyFont="1" applyFill="1" applyAlignment="1">
      <alignment wrapText="1"/>
    </xf>
    <xf numFmtId="0" fontId="11" fillId="43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7" fillId="36" borderId="10" xfId="0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43" borderId="10" xfId="62" applyFont="1" applyFill="1" applyBorder="1" applyAlignment="1">
      <alignment horizontal="center" vertical="center" wrapText="1"/>
      <protection/>
    </xf>
    <xf numFmtId="1" fontId="4" fillId="0" borderId="10" xfId="62" applyNumberFormat="1" applyFont="1" applyFill="1" applyBorder="1" applyAlignment="1">
      <alignment horizontal="center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1" fontId="4" fillId="0" borderId="44" xfId="0" applyNumberFormat="1" applyFont="1" applyFill="1" applyBorder="1" applyAlignment="1" applyProtection="1">
      <alignment horizontal="center"/>
      <protection/>
    </xf>
    <xf numFmtId="0" fontId="18" fillId="0" borderId="44" xfId="0" applyFont="1" applyFill="1" applyBorder="1" applyAlignment="1" applyProtection="1">
      <alignment horizontal="center" vertical="top" wrapText="1"/>
      <protection/>
    </xf>
    <xf numFmtId="0" fontId="18" fillId="0" borderId="11" xfId="0" applyFont="1" applyFill="1" applyBorder="1" applyAlignment="1" applyProtection="1">
      <alignment horizontal="center" vertical="top" wrapText="1"/>
      <protection/>
    </xf>
    <xf numFmtId="0" fontId="18" fillId="37" borderId="25" xfId="0" applyFont="1" applyFill="1" applyBorder="1" applyAlignment="1" applyProtection="1">
      <alignment horizontal="justify" vertical="top" wrapText="1"/>
      <protection locked="0"/>
    </xf>
    <xf numFmtId="14" fontId="18" fillId="37" borderId="25" xfId="0" applyNumberFormat="1" applyFont="1" applyFill="1" applyBorder="1" applyAlignment="1" applyProtection="1">
      <alignment horizontal="justify" vertical="top" wrapText="1"/>
      <protection locked="0"/>
    </xf>
    <xf numFmtId="167" fontId="18" fillId="37" borderId="25" xfId="0" applyNumberFormat="1" applyFont="1" applyFill="1" applyBorder="1" applyAlignment="1" applyProtection="1">
      <alignment horizontal="justify" vertical="top" wrapText="1"/>
      <protection locked="0"/>
    </xf>
    <xf numFmtId="0" fontId="18" fillId="37" borderId="45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>
      <alignment/>
    </xf>
    <xf numFmtId="0" fontId="37" fillId="0" borderId="48" xfId="0" applyFont="1" applyBorder="1" applyAlignment="1">
      <alignment horizontal="center"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/>
      <protection locked="0"/>
    </xf>
    <xf numFmtId="0" fontId="4" fillId="43" borderId="66" xfId="0" applyFont="1" applyFill="1" applyBorder="1" applyAlignment="1">
      <alignment horizontal="justify" vertical="center" wrapText="1"/>
    </xf>
    <xf numFmtId="168" fontId="4" fillId="43" borderId="10" xfId="0" applyNumberFormat="1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 applyProtection="1">
      <alignment/>
      <protection locked="0"/>
    </xf>
    <xf numFmtId="0" fontId="3" fillId="41" borderId="10" xfId="0" applyFont="1" applyFill="1" applyBorder="1" applyAlignment="1" applyProtection="1">
      <alignment/>
      <protection locked="0"/>
    </xf>
    <xf numFmtId="0" fontId="4" fillId="43" borderId="0" xfId="0" applyFont="1" applyFill="1" applyAlignment="1">
      <alignment horizontal="center" vertical="center" wrapText="1"/>
    </xf>
    <xf numFmtId="0" fontId="4" fillId="43" borderId="10" xfId="0" applyFont="1" applyFill="1" applyBorder="1" applyAlignment="1">
      <alignment wrapText="1"/>
    </xf>
    <xf numFmtId="0" fontId="4" fillId="43" borderId="52" xfId="0" applyFont="1" applyFill="1" applyBorder="1" applyAlignment="1" applyProtection="1">
      <alignment horizontal="center" vertical="center" wrapText="1"/>
      <protection/>
    </xf>
    <xf numFmtId="0" fontId="4" fillId="43" borderId="55" xfId="0" applyFont="1" applyFill="1" applyBorder="1" applyAlignment="1" applyProtection="1">
      <alignment horizontal="center" vertical="center" wrapText="1"/>
      <protection/>
    </xf>
    <xf numFmtId="0" fontId="4" fillId="43" borderId="18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44" borderId="10" xfId="0" applyFont="1" applyFill="1" applyBorder="1" applyAlignment="1" applyProtection="1">
      <alignment/>
      <protection locked="0"/>
    </xf>
    <xf numFmtId="0" fontId="2" fillId="44" borderId="10" xfId="60" applyFont="1" applyFill="1" applyBorder="1" applyProtection="1">
      <alignment/>
      <protection locked="0"/>
    </xf>
    <xf numFmtId="1" fontId="4" fillId="45" borderId="10" xfId="62" applyNumberFormat="1" applyFont="1" applyFill="1" applyBorder="1" applyProtection="1">
      <alignment/>
      <protection locked="0"/>
    </xf>
    <xf numFmtId="171" fontId="4" fillId="37" borderId="10" xfId="75" applyNumberFormat="1" applyFont="1" applyFill="1" applyBorder="1" applyAlignment="1" applyProtection="1" quotePrefix="1">
      <alignment horizontal="justify" vertical="justify"/>
      <protection locked="0"/>
    </xf>
    <xf numFmtId="171" fontId="4" fillId="45" borderId="10" xfId="54" applyNumberFormat="1" applyFont="1" applyFill="1" applyBorder="1" applyProtection="1">
      <alignment/>
      <protection locked="0"/>
    </xf>
    <xf numFmtId="3" fontId="18" fillId="45" borderId="25" xfId="0" applyNumberFormat="1" applyFont="1" applyFill="1" applyBorder="1" applyAlignment="1" applyProtection="1">
      <alignment horizontal="right" vertical="top" wrapText="1"/>
      <protection locked="0"/>
    </xf>
    <xf numFmtId="1" fontId="9" fillId="45" borderId="10" xfId="0" applyNumberFormat="1" applyFont="1" applyFill="1" applyBorder="1" applyAlignment="1" applyProtection="1">
      <alignment/>
      <protection/>
    </xf>
    <xf numFmtId="0" fontId="18" fillId="0" borderId="67" xfId="0" applyFont="1" applyBorder="1" applyAlignment="1" applyProtection="1">
      <alignment vertical="center" wrapText="1"/>
      <protection/>
    </xf>
    <xf numFmtId="0" fontId="18" fillId="0" borderId="68" xfId="0" applyFont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vertical="center"/>
      <protection/>
    </xf>
    <xf numFmtId="0" fontId="18" fillId="33" borderId="69" xfId="0" applyFont="1" applyFill="1" applyBorder="1" applyAlignment="1" applyProtection="1">
      <alignment vertical="center"/>
      <protection/>
    </xf>
    <xf numFmtId="0" fontId="18" fillId="33" borderId="70" xfId="0" applyFont="1" applyFill="1" applyBorder="1" applyAlignment="1" applyProtection="1">
      <alignment horizontal="center" vertical="center"/>
      <protection/>
    </xf>
    <xf numFmtId="0" fontId="18" fillId="33" borderId="69" xfId="0" applyFont="1" applyFill="1" applyBorder="1" applyAlignment="1" applyProtection="1">
      <alignment horizontal="center" vertical="center"/>
      <protection/>
    </xf>
    <xf numFmtId="0" fontId="18" fillId="33" borderId="71" xfId="0" applyFont="1" applyFill="1" applyBorder="1" applyAlignment="1" applyProtection="1">
      <alignment horizontal="center" vertical="center" wrapText="1"/>
      <protection/>
    </xf>
    <xf numFmtId="0" fontId="18" fillId="33" borderId="69" xfId="0" applyFont="1" applyFill="1" applyBorder="1" applyAlignment="1" applyProtection="1">
      <alignment horizontal="center" vertical="center" wrapText="1"/>
      <protection/>
    </xf>
    <xf numFmtId="0" fontId="18" fillId="0" borderId="72" xfId="0" applyFont="1" applyBorder="1" applyAlignment="1" applyProtection="1">
      <alignment vertical="center" wrapText="1"/>
      <protection/>
    </xf>
    <xf numFmtId="0" fontId="18" fillId="0" borderId="73" xfId="0" applyFont="1" applyBorder="1" applyAlignment="1" applyProtection="1">
      <alignment vertical="center" wrapText="1"/>
      <protection/>
    </xf>
    <xf numFmtId="0" fontId="18" fillId="0" borderId="36" xfId="0" applyFont="1" applyBorder="1" applyAlignment="1" applyProtection="1">
      <alignment vertical="center" wrapText="1"/>
      <protection/>
    </xf>
    <xf numFmtId="0" fontId="18" fillId="0" borderId="38" xfId="0" applyFont="1" applyBorder="1" applyAlignment="1" applyProtection="1">
      <alignment vertical="center" wrapText="1"/>
      <protection/>
    </xf>
    <xf numFmtId="0" fontId="18" fillId="0" borderId="74" xfId="0" applyFont="1" applyBorder="1" applyAlignment="1" applyProtection="1">
      <alignment vertical="center" wrapText="1"/>
      <protection/>
    </xf>
    <xf numFmtId="0" fontId="18" fillId="0" borderId="75" xfId="0" applyFont="1" applyBorder="1" applyAlignment="1" applyProtection="1">
      <alignment vertical="center" wrapText="1"/>
      <protection/>
    </xf>
    <xf numFmtId="0" fontId="18" fillId="0" borderId="76" xfId="0" applyFont="1" applyBorder="1" applyAlignment="1" applyProtection="1">
      <alignment vertical="center" wrapText="1"/>
      <protection/>
    </xf>
    <xf numFmtId="0" fontId="18" fillId="0" borderId="77" xfId="0" applyFont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horizontal="center" vertical="center"/>
      <protection/>
    </xf>
    <xf numFmtId="0" fontId="18" fillId="33" borderId="78" xfId="0" applyFont="1" applyFill="1" applyBorder="1" applyAlignment="1" applyProtection="1">
      <alignment horizontal="center" vertical="center"/>
      <protection/>
    </xf>
    <xf numFmtId="0" fontId="18" fillId="33" borderId="79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14" fontId="18" fillId="37" borderId="0" xfId="0" applyNumberFormat="1" applyFont="1" applyFill="1" applyBorder="1" applyAlignment="1" applyProtection="1">
      <alignment vertical="center"/>
      <protection locked="0"/>
    </xf>
    <xf numFmtId="14" fontId="0" fillId="37" borderId="0" xfId="0" applyNumberForma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49" fontId="25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 applyProtection="1">
      <alignment horizontal="center" vertical="center"/>
      <protection/>
    </xf>
    <xf numFmtId="0" fontId="18" fillId="33" borderId="3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8" fillId="33" borderId="80" xfId="0" applyFont="1" applyFill="1" applyBorder="1" applyAlignment="1" applyProtection="1">
      <alignment horizontal="center" vertical="center"/>
      <protection/>
    </xf>
    <xf numFmtId="0" fontId="18" fillId="33" borderId="72" xfId="0" applyFont="1" applyFill="1" applyBorder="1" applyAlignment="1" applyProtection="1">
      <alignment vertical="center" wrapText="1"/>
      <protection/>
    </xf>
    <xf numFmtId="0" fontId="18" fillId="33" borderId="39" xfId="0" applyFont="1" applyFill="1" applyBorder="1" applyAlignment="1" applyProtection="1">
      <alignment vertical="center" wrapText="1"/>
      <protection/>
    </xf>
    <xf numFmtId="0" fontId="18" fillId="33" borderId="81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82" xfId="0" applyFont="1" applyBorder="1" applyAlignment="1" applyProtection="1">
      <alignment vertical="center"/>
      <protection/>
    </xf>
    <xf numFmtId="0" fontId="18" fillId="33" borderId="28" xfId="0" applyFont="1" applyFill="1" applyBorder="1" applyAlignment="1" applyProtection="1">
      <alignment vertical="center"/>
      <protection/>
    </xf>
    <xf numFmtId="0" fontId="25" fillId="33" borderId="35" xfId="0" applyFont="1" applyFill="1" applyBorder="1" applyAlignment="1" applyProtection="1">
      <alignment horizontal="center" vertical="center" wrapText="1"/>
      <protection/>
    </xf>
    <xf numFmtId="0" fontId="25" fillId="33" borderId="0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4" fillId="33" borderId="0" xfId="63" applyFont="1" applyFill="1" applyAlignment="1" applyProtection="1">
      <alignment horizontal="center" vertical="center"/>
      <protection/>
    </xf>
    <xf numFmtId="165" fontId="4" fillId="33" borderId="0" xfId="63" applyNumberFormat="1" applyFont="1" applyFill="1" applyAlignment="1" applyProtection="1">
      <alignment horizontal="right"/>
      <protection/>
    </xf>
    <xf numFmtId="0" fontId="4" fillId="33" borderId="0" xfId="63" applyFont="1" applyFill="1" applyAlignment="1" applyProtection="1">
      <alignment horizontal="center" vertical="center"/>
      <protection/>
    </xf>
    <xf numFmtId="0" fontId="4" fillId="33" borderId="24" xfId="63" applyFont="1" applyFill="1" applyBorder="1" applyAlignment="1" applyProtection="1">
      <alignment horizontal="center"/>
      <protection locked="0"/>
    </xf>
    <xf numFmtId="0" fontId="4" fillId="33" borderId="0" xfId="63" applyFont="1" applyFill="1" applyAlignment="1" applyProtection="1">
      <alignment horizontal="left"/>
      <protection/>
    </xf>
    <xf numFmtId="0" fontId="4" fillId="33" borderId="20" xfId="63" applyFont="1" applyFill="1" applyBorder="1" applyAlignment="1" applyProtection="1">
      <alignment horizontal="center"/>
      <protection locked="0"/>
    </xf>
    <xf numFmtId="0" fontId="7" fillId="33" borderId="0" xfId="63" applyFont="1" applyFill="1" applyBorder="1" applyAlignment="1" applyProtection="1">
      <alignment horizontal="center" vertical="center"/>
      <protection/>
    </xf>
    <xf numFmtId="0" fontId="4" fillId="33" borderId="0" xfId="63" applyFont="1" applyFill="1" applyBorder="1" applyAlignment="1" applyProtection="1">
      <alignment horizontal="left"/>
      <protection/>
    </xf>
    <xf numFmtId="0" fontId="4" fillId="33" borderId="0" xfId="63" applyFont="1" applyFill="1" applyBorder="1" applyAlignment="1" applyProtection="1">
      <alignment horizontal="center"/>
      <protection/>
    </xf>
    <xf numFmtId="0" fontId="4" fillId="33" borderId="0" xfId="63" applyFont="1" applyFill="1" applyAlignment="1" applyProtection="1">
      <alignment horizontal="left" wrapText="1"/>
      <protection/>
    </xf>
    <xf numFmtId="0" fontId="4" fillId="33" borderId="0" xfId="63" applyFont="1" applyFill="1" applyAlignment="1" applyProtection="1">
      <alignment wrapText="1"/>
      <protection/>
    </xf>
    <xf numFmtId="0" fontId="4" fillId="33" borderId="20" xfId="63" applyFont="1" applyFill="1" applyBorder="1" applyAlignment="1" applyProtection="1">
      <alignment horizontal="left" wrapText="1"/>
      <protection locked="0"/>
    </xf>
    <xf numFmtId="0" fontId="4" fillId="33" borderId="24" xfId="63" applyFont="1" applyFill="1" applyBorder="1" applyAlignment="1" applyProtection="1">
      <alignment horizontal="left" wrapText="1"/>
      <protection locked="0"/>
    </xf>
    <xf numFmtId="0" fontId="4" fillId="33" borderId="0" xfId="63" applyFont="1" applyFill="1" applyAlignment="1" applyProtection="1">
      <alignment horizontal="center"/>
      <protection/>
    </xf>
    <xf numFmtId="0" fontId="4" fillId="33" borderId="20" xfId="63" applyFont="1" applyFill="1" applyBorder="1" applyAlignment="1" applyProtection="1">
      <alignment horizontal="left"/>
      <protection locked="0"/>
    </xf>
    <xf numFmtId="0" fontId="6" fillId="33" borderId="0" xfId="63" applyFont="1" applyFill="1" applyBorder="1" applyAlignment="1" applyProtection="1">
      <alignment horizontal="left"/>
      <protection/>
    </xf>
    <xf numFmtId="0" fontId="6" fillId="33" borderId="0" xfId="63" applyFont="1" applyFill="1" applyBorder="1" applyAlignment="1" applyProtection="1">
      <alignment horizontal="center"/>
      <protection/>
    </xf>
    <xf numFmtId="0" fontId="6" fillId="33" borderId="0" xfId="63" applyFont="1" applyFill="1" applyBorder="1" applyAlignment="1" applyProtection="1">
      <alignment horizontal="left"/>
      <protection locked="0"/>
    </xf>
    <xf numFmtId="166" fontId="6" fillId="33" borderId="0" xfId="63" applyNumberFormat="1" applyFont="1" applyFill="1" applyBorder="1" applyAlignment="1" applyProtection="1">
      <alignment horizontal="right"/>
      <protection/>
    </xf>
    <xf numFmtId="0" fontId="7" fillId="33" borderId="26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4" fillId="33" borderId="0" xfId="63" applyFont="1" applyFill="1" applyAlignment="1" applyProtection="1">
      <alignment horizontal="center"/>
      <protection/>
    </xf>
    <xf numFmtId="0" fontId="7" fillId="33" borderId="26" xfId="0" applyFont="1" applyFill="1" applyBorder="1" applyAlignment="1" applyProtection="1">
      <alignment horizontal="center" wrapText="1"/>
      <protection/>
    </xf>
    <xf numFmtId="0" fontId="7" fillId="33" borderId="24" xfId="0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0" fontId="7" fillId="33" borderId="26" xfId="61" applyFont="1" applyFill="1" applyBorder="1" applyAlignment="1" applyProtection="1">
      <alignment horizontal="center" wrapText="1"/>
      <protection/>
    </xf>
    <xf numFmtId="0" fontId="7" fillId="33" borderId="24" xfId="61" applyFont="1" applyFill="1" applyBorder="1" applyAlignment="1" applyProtection="1">
      <alignment horizontal="center" wrapText="1"/>
      <protection/>
    </xf>
    <xf numFmtId="0" fontId="7" fillId="33" borderId="12" xfId="61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4" fillId="36" borderId="10" xfId="54" applyFont="1" applyFill="1" applyBorder="1" applyAlignment="1" applyProtection="1">
      <alignment horizontal="center" vertical="center" wrapText="1"/>
      <protection/>
    </xf>
    <xf numFmtId="0" fontId="4" fillId="34" borderId="26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 wrapText="1"/>
      <protection/>
    </xf>
    <xf numFmtId="0" fontId="4" fillId="34" borderId="47" xfId="54" applyFont="1" applyFill="1" applyBorder="1" applyAlignment="1" applyProtection="1">
      <alignment/>
      <protection/>
    </xf>
    <xf numFmtId="0" fontId="4" fillId="34" borderId="16" xfId="54" applyFont="1" applyFill="1" applyBorder="1" applyAlignment="1" applyProtection="1">
      <alignment/>
      <protection/>
    </xf>
    <xf numFmtId="0" fontId="4" fillId="34" borderId="47" xfId="54" applyFont="1" applyFill="1" applyBorder="1" applyAlignment="1" applyProtection="1">
      <alignment wrapText="1"/>
      <protection/>
    </xf>
    <xf numFmtId="0" fontId="4" fillId="34" borderId="16" xfId="54" applyFont="1" applyFill="1" applyBorder="1" applyAlignment="1" applyProtection="1">
      <alignment wrapText="1"/>
      <protection/>
    </xf>
    <xf numFmtId="0" fontId="4" fillId="43" borderId="47" xfId="54" applyFont="1" applyFill="1" applyBorder="1" applyAlignment="1" applyProtection="1">
      <alignment horizontal="center" vertical="center" wrapText="1"/>
      <protection/>
    </xf>
    <xf numFmtId="0" fontId="4" fillId="43" borderId="16" xfId="54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4" fillId="43" borderId="26" xfId="0" applyFont="1" applyFill="1" applyBorder="1" applyAlignment="1" applyProtection="1">
      <alignment horizontal="center" vertical="center" wrapText="1"/>
      <protection/>
    </xf>
    <xf numFmtId="0" fontId="4" fillId="43" borderId="12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4" fillId="34" borderId="29" xfId="59" applyFont="1" applyFill="1" applyBorder="1" applyAlignment="1">
      <alignment horizontal="center"/>
      <protection/>
    </xf>
    <xf numFmtId="0" fontId="4" fillId="34" borderId="22" xfId="59" applyFont="1" applyFill="1" applyBorder="1" applyAlignment="1">
      <alignment horizontal="center"/>
      <protection/>
    </xf>
    <xf numFmtId="0" fontId="4" fillId="34" borderId="46" xfId="59" applyFont="1" applyFill="1" applyBorder="1" applyAlignment="1">
      <alignment horizontal="center"/>
      <protection/>
    </xf>
    <xf numFmtId="0" fontId="4" fillId="34" borderId="15" xfId="59" applyFont="1" applyFill="1" applyBorder="1" applyAlignment="1">
      <alignment horizontal="center"/>
      <protection/>
    </xf>
    <xf numFmtId="0" fontId="4" fillId="34" borderId="20" xfId="59" applyFont="1" applyFill="1" applyBorder="1" applyAlignment="1">
      <alignment horizontal="center"/>
      <protection/>
    </xf>
    <xf numFmtId="0" fontId="4" fillId="34" borderId="58" xfId="59" applyFont="1" applyFill="1" applyBorder="1" applyAlignment="1">
      <alignment horizontal="center"/>
      <protection/>
    </xf>
    <xf numFmtId="0" fontId="4" fillId="33" borderId="47" xfId="59" applyFont="1" applyFill="1" applyBorder="1" applyAlignment="1">
      <alignment horizontal="left" vertical="center"/>
      <protection/>
    </xf>
    <xf numFmtId="0" fontId="4" fillId="33" borderId="16" xfId="59" applyFont="1" applyFill="1" applyBorder="1" applyAlignment="1">
      <alignment horizontal="left" vertical="center"/>
      <protection/>
    </xf>
    <xf numFmtId="0" fontId="4" fillId="35" borderId="47" xfId="59" applyFont="1" applyFill="1" applyBorder="1" applyAlignment="1">
      <alignment horizontal="left" vertical="center"/>
      <protection/>
    </xf>
    <xf numFmtId="0" fontId="4" fillId="35" borderId="16" xfId="59" applyFont="1" applyFill="1" applyBorder="1" applyAlignment="1">
      <alignment horizontal="left" vertical="center"/>
      <protection/>
    </xf>
    <xf numFmtId="0" fontId="4" fillId="33" borderId="47" xfId="59" applyFont="1" applyFill="1" applyBorder="1" applyAlignment="1">
      <alignment horizontal="left" vertical="center" wrapText="1"/>
      <protection/>
    </xf>
    <xf numFmtId="0" fontId="4" fillId="33" borderId="16" xfId="59" applyFont="1" applyFill="1" applyBorder="1" applyAlignment="1">
      <alignment horizontal="left" vertical="center" wrapText="1"/>
      <protection/>
    </xf>
    <xf numFmtId="0" fontId="4" fillId="34" borderId="26" xfId="59" applyFont="1" applyFill="1" applyBorder="1" applyAlignment="1">
      <alignment horizontal="center"/>
      <protection/>
    </xf>
    <xf numFmtId="0" fontId="4" fillId="34" borderId="24" xfId="59" applyFont="1" applyFill="1" applyBorder="1" applyAlignment="1">
      <alignment horizontal="center"/>
      <protection/>
    </xf>
    <xf numFmtId="0" fontId="4" fillId="34" borderId="12" xfId="59" applyFont="1" applyFill="1" applyBorder="1" applyAlignment="1">
      <alignment horizontal="center"/>
      <protection/>
    </xf>
    <xf numFmtId="0" fontId="4" fillId="35" borderId="47" xfId="59" applyFont="1" applyFill="1" applyBorder="1" applyAlignment="1">
      <alignment horizontal="center" vertical="center"/>
      <protection/>
    </xf>
    <xf numFmtId="0" fontId="4" fillId="35" borderId="16" xfId="59" applyFont="1" applyFill="1" applyBorder="1" applyAlignment="1">
      <alignment horizontal="center" vertical="center"/>
      <protection/>
    </xf>
    <xf numFmtId="0" fontId="4" fillId="34" borderId="47" xfId="59" applyFont="1" applyFill="1" applyBorder="1" applyAlignment="1">
      <alignment horizontal="center" vertical="center"/>
      <protection/>
    </xf>
    <xf numFmtId="0" fontId="4" fillId="34" borderId="52" xfId="59" applyFont="1" applyFill="1" applyBorder="1" applyAlignment="1">
      <alignment horizontal="center" vertical="center"/>
      <protection/>
    </xf>
    <xf numFmtId="0" fontId="4" fillId="34" borderId="16" xfId="59" applyFont="1" applyFill="1" applyBorder="1" applyAlignment="1">
      <alignment horizontal="center" vertical="center"/>
      <protection/>
    </xf>
    <xf numFmtId="0" fontId="4" fillId="34" borderId="47" xfId="59" applyFont="1" applyFill="1" applyBorder="1" applyAlignment="1">
      <alignment horizontal="center" vertical="center" wrapText="1"/>
      <protection/>
    </xf>
    <xf numFmtId="0" fontId="4" fillId="34" borderId="52" xfId="59" applyFont="1" applyFill="1" applyBorder="1" applyAlignment="1">
      <alignment horizontal="center" vertical="center" wrapText="1"/>
      <protection/>
    </xf>
    <xf numFmtId="0" fontId="4" fillId="34" borderId="16" xfId="59" applyFont="1" applyFill="1" applyBorder="1" applyAlignment="1">
      <alignment horizontal="center" vertical="center" wrapText="1"/>
      <protection/>
    </xf>
    <xf numFmtId="0" fontId="4" fillId="33" borderId="47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center" vertical="center" textRotation="90"/>
      <protection/>
    </xf>
    <xf numFmtId="0" fontId="16" fillId="33" borderId="10" xfId="0" applyNumberFormat="1" applyFont="1" applyFill="1" applyBorder="1" applyAlignment="1" applyProtection="1">
      <alignment horizontal="center" vertical="top"/>
      <protection/>
    </xf>
    <xf numFmtId="0" fontId="4" fillId="34" borderId="47" xfId="62" applyFont="1" applyFill="1" applyBorder="1" applyAlignment="1">
      <alignment horizontal="center" vertical="center" wrapText="1"/>
      <protection/>
    </xf>
    <xf numFmtId="0" fontId="4" fillId="34" borderId="52" xfId="62" applyFont="1" applyFill="1" applyBorder="1" applyAlignment="1">
      <alignment horizontal="center" vertical="center" wrapText="1"/>
      <protection/>
    </xf>
    <xf numFmtId="0" fontId="4" fillId="34" borderId="16" xfId="62" applyFont="1" applyFill="1" applyBorder="1" applyAlignment="1">
      <alignment horizontal="center" vertical="center" wrapText="1"/>
      <protection/>
    </xf>
    <xf numFmtId="0" fontId="4" fillId="43" borderId="10" xfId="62" applyFont="1" applyFill="1" applyBorder="1" applyAlignment="1">
      <alignment horizontal="center" vertical="center" wrapText="1"/>
      <protection/>
    </xf>
    <xf numFmtId="0" fontId="4" fillId="43" borderId="10" xfId="54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 vertical="top"/>
      <protection/>
    </xf>
    <xf numFmtId="0" fontId="4" fillId="0" borderId="52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16" fontId="4" fillId="0" borderId="47" xfId="0" applyNumberFormat="1" applyFont="1" applyBorder="1" applyAlignment="1" applyProtection="1">
      <alignment horizontal="center" vertical="top"/>
      <protection/>
    </xf>
    <xf numFmtId="16" fontId="4" fillId="0" borderId="52" xfId="0" applyNumberFormat="1" applyFont="1" applyBorder="1" applyAlignment="1" applyProtection="1">
      <alignment horizontal="center" vertical="top"/>
      <protection/>
    </xf>
    <xf numFmtId="16" fontId="4" fillId="0" borderId="16" xfId="0" applyNumberFormat="1" applyFont="1" applyBorder="1" applyAlignment="1" applyProtection="1">
      <alignment horizontal="center" vertical="top"/>
      <protection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33" borderId="0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right"/>
      <protection/>
    </xf>
    <xf numFmtId="40" fontId="4" fillId="33" borderId="26" xfId="0" applyNumberFormat="1" applyFont="1" applyFill="1" applyBorder="1" applyAlignment="1" applyProtection="1">
      <alignment horizontal="left"/>
      <protection/>
    </xf>
    <xf numFmtId="40" fontId="4" fillId="33" borderId="24" xfId="0" applyNumberFormat="1" applyFont="1" applyFill="1" applyBorder="1" applyAlignment="1" applyProtection="1">
      <alignment horizontal="left"/>
      <protection/>
    </xf>
    <xf numFmtId="40" fontId="4" fillId="33" borderId="12" xfId="0" applyNumberFormat="1" applyFont="1" applyFill="1" applyBorder="1" applyAlignment="1" applyProtection="1">
      <alignment horizontal="left"/>
      <protection/>
    </xf>
    <xf numFmtId="40" fontId="4" fillId="33" borderId="48" xfId="0" applyNumberFormat="1" applyFont="1" applyFill="1" applyBorder="1" applyAlignment="1" applyProtection="1">
      <alignment horizontal="left" wrapText="1"/>
      <protection/>
    </xf>
    <xf numFmtId="40" fontId="4" fillId="33" borderId="31" xfId="0" applyNumberFormat="1" applyFont="1" applyFill="1" applyBorder="1" applyAlignment="1" applyProtection="1">
      <alignment horizontal="left" wrapText="1"/>
      <protection/>
    </xf>
    <xf numFmtId="40" fontId="4" fillId="33" borderId="65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4" fillId="34" borderId="83" xfId="0" applyFont="1" applyFill="1" applyBorder="1" applyAlignment="1" applyProtection="1">
      <alignment horizontal="center" vertical="center" shrinkToFit="1"/>
      <protection/>
    </xf>
    <xf numFmtId="0" fontId="4" fillId="34" borderId="60" xfId="0" applyFont="1" applyFill="1" applyBorder="1" applyAlignment="1" applyProtection="1">
      <alignment horizontal="center" vertical="center" shrinkToFit="1"/>
      <protection/>
    </xf>
    <xf numFmtId="0" fontId="4" fillId="34" borderId="57" xfId="0" applyFont="1" applyFill="1" applyBorder="1" applyAlignment="1" applyProtection="1">
      <alignment horizontal="center" vertical="center" shrinkToFit="1"/>
      <protection/>
    </xf>
    <xf numFmtId="0" fontId="4" fillId="34" borderId="84" xfId="0" applyFont="1" applyFill="1" applyBorder="1" applyAlignment="1" applyProtection="1">
      <alignment horizontal="center"/>
      <protection/>
    </xf>
    <xf numFmtId="0" fontId="4" fillId="34" borderId="85" xfId="0" applyFont="1" applyFill="1" applyBorder="1" applyAlignment="1" applyProtection="1">
      <alignment horizontal="center"/>
      <protection/>
    </xf>
    <xf numFmtId="0" fontId="4" fillId="34" borderId="86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/>
      <protection/>
    </xf>
    <xf numFmtId="0" fontId="4" fillId="34" borderId="87" xfId="0" applyFont="1" applyFill="1" applyBorder="1" applyAlignment="1" applyProtection="1">
      <alignment horizontal="center"/>
      <protection/>
    </xf>
    <xf numFmtId="0" fontId="4" fillId="34" borderId="10" xfId="55" applyFont="1" applyFill="1" applyBorder="1" applyAlignment="1" applyProtection="1">
      <alignment horizontal="center" vertical="center" wrapText="1"/>
      <protection/>
    </xf>
    <xf numFmtId="0" fontId="4" fillId="36" borderId="10" xfId="55" applyFont="1" applyFill="1" applyBorder="1" applyAlignment="1" applyProtection="1">
      <alignment horizontal="center" vertical="center" wrapText="1"/>
      <protection/>
    </xf>
    <xf numFmtId="0" fontId="6" fillId="33" borderId="0" xfId="56" applyFont="1" applyFill="1" applyAlignment="1" applyProtection="1">
      <alignment horizontal="left"/>
      <protection/>
    </xf>
    <xf numFmtId="0" fontId="4" fillId="34" borderId="10" xfId="55" applyFont="1" applyFill="1" applyBorder="1" applyAlignment="1" applyProtection="1">
      <alignment horizontal="center"/>
      <protection/>
    </xf>
    <xf numFmtId="0" fontId="4" fillId="34" borderId="10" xfId="55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shrinkToFit="1"/>
      <protection/>
    </xf>
    <xf numFmtId="0" fontId="4" fillId="34" borderId="10" xfId="0" applyFont="1" applyFill="1" applyBorder="1" applyAlignment="1" applyProtection="1">
      <alignment horizontal="center"/>
      <protection/>
    </xf>
    <xf numFmtId="1" fontId="4" fillId="37" borderId="26" xfId="0" applyNumberFormat="1" applyFont="1" applyFill="1" applyBorder="1" applyAlignment="1" applyProtection="1">
      <alignment horizontal="center" vertical="center"/>
      <protection locked="0"/>
    </xf>
    <xf numFmtId="1" fontId="4" fillId="37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88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89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167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67" fontId="4" fillId="37" borderId="46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58" xfId="0" applyNumberFormat="1" applyFont="1" applyFill="1" applyBorder="1" applyAlignment="1" applyProtection="1">
      <alignment horizontal="center" vertical="center" wrapText="1"/>
      <protection locked="0"/>
    </xf>
    <xf numFmtId="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7" fontId="4" fillId="37" borderId="90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19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47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16" xfId="0" applyNumberFormat="1" applyFont="1" applyFill="1" applyBorder="1" applyAlignment="1" applyProtection="1">
      <alignment horizontal="center" vertical="center" wrapText="1"/>
      <protection locked="0"/>
    </xf>
    <xf numFmtId="167" fontId="4" fillId="37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33" borderId="91" xfId="0" applyFont="1" applyFill="1" applyBorder="1" applyAlignment="1" applyProtection="1">
      <alignment horizontal="center" vertical="center" wrapText="1"/>
      <protection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29" fillId="34" borderId="21" xfId="0" applyFont="1" applyFill="1" applyBorder="1" applyAlignment="1" applyProtection="1">
      <alignment horizontal="center" vertical="center" wrapText="1"/>
      <protection/>
    </xf>
    <xf numFmtId="0" fontId="29" fillId="34" borderId="92" xfId="0" applyFont="1" applyFill="1" applyBorder="1" applyAlignment="1" applyProtection="1">
      <alignment horizontal="center" vertical="center" wrapText="1"/>
      <protection/>
    </xf>
    <xf numFmtId="0" fontId="29" fillId="34" borderId="93" xfId="0" applyFont="1" applyFill="1" applyBorder="1" applyAlignment="1" applyProtection="1">
      <alignment horizontal="center" vertical="center" wrapText="1"/>
      <protection/>
    </xf>
    <xf numFmtId="0" fontId="29" fillId="34" borderId="94" xfId="0" applyFont="1" applyFill="1" applyBorder="1" applyAlignment="1" applyProtection="1">
      <alignment horizontal="center" vertical="center" wrapText="1"/>
      <protection/>
    </xf>
    <xf numFmtId="0" fontId="29" fillId="34" borderId="93" xfId="0" applyFont="1" applyFill="1" applyBorder="1" applyAlignment="1" applyProtection="1">
      <alignment horizontal="center" vertical="center"/>
      <protection/>
    </xf>
    <xf numFmtId="0" fontId="29" fillId="34" borderId="94" xfId="0" applyFont="1" applyFill="1" applyBorder="1" applyAlignment="1" applyProtection="1">
      <alignment horizontal="center" vertical="center"/>
      <protection/>
    </xf>
    <xf numFmtId="0" fontId="7" fillId="34" borderId="55" xfId="60" applyFont="1" applyFill="1" applyBorder="1" applyAlignment="1" applyProtection="1">
      <alignment horizontal="center" vertical="center" wrapText="1"/>
      <protection/>
    </xf>
    <xf numFmtId="0" fontId="7" fillId="34" borderId="10" xfId="60" applyFont="1" applyFill="1" applyBorder="1" applyAlignment="1" applyProtection="1">
      <alignment horizontal="center" vertical="center" wrapText="1"/>
      <protection/>
    </xf>
    <xf numFmtId="0" fontId="7" fillId="34" borderId="43" xfId="60" applyFont="1" applyFill="1" applyBorder="1" applyAlignment="1" applyProtection="1">
      <alignment horizontal="center" vertical="center" wrapText="1"/>
      <protection/>
    </xf>
    <xf numFmtId="0" fontId="7" fillId="34" borderId="44" xfId="60" applyFont="1" applyFill="1" applyBorder="1" applyAlignment="1" applyProtection="1">
      <alignment horizontal="center" vertical="center" wrapText="1"/>
      <protection/>
    </xf>
    <xf numFmtId="0" fontId="33" fillId="0" borderId="10" xfId="6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4" borderId="83" xfId="60" applyFont="1" applyFill="1" applyBorder="1" applyAlignment="1" applyProtection="1">
      <alignment horizontal="center" vertical="center"/>
      <protection/>
    </xf>
    <xf numFmtId="0" fontId="7" fillId="34" borderId="57" xfId="60" applyFont="1" applyFill="1" applyBorder="1" applyAlignment="1" applyProtection="1">
      <alignment horizontal="center" vertical="center"/>
      <protection/>
    </xf>
    <xf numFmtId="0" fontId="7" fillId="34" borderId="55" xfId="60" applyNumberFormat="1" applyFont="1" applyFill="1" applyBorder="1" applyAlignment="1" applyProtection="1">
      <alignment horizontal="center" vertical="center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/>
    </xf>
    <xf numFmtId="0" fontId="15" fillId="0" borderId="20" xfId="60" applyFont="1" applyFill="1" applyBorder="1" applyAlignment="1">
      <alignment horizontal="left" vertical="top" wrapText="1"/>
      <protection/>
    </xf>
    <xf numFmtId="0" fontId="15" fillId="0" borderId="0" xfId="60" applyFont="1" applyFill="1" applyBorder="1" applyAlignment="1">
      <alignment horizontal="left" vertical="top" wrapText="1"/>
      <protection/>
    </xf>
    <xf numFmtId="0" fontId="4" fillId="34" borderId="47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wrapText="1"/>
    </xf>
    <xf numFmtId="0" fontId="18" fillId="34" borderId="26" xfId="0" applyFont="1" applyFill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 applyProtection="1">
      <alignment horizontal="center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10" xfId="33"/>
    <cellStyle name="Normal 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2 5" xfId="56"/>
    <cellStyle name="Обычный 3" xfId="57"/>
    <cellStyle name="Обычный 4" xfId="58"/>
    <cellStyle name="Обычный_А" xfId="59"/>
    <cellStyle name="Обычный_Исламское окно к ПРО  МКК (2)" xfId="60"/>
    <cellStyle name="Обычный_Книга1" xfId="61"/>
    <cellStyle name="Обычный_Книга2121212" xfId="62"/>
    <cellStyle name="Обычный_Общая часть" xfId="63"/>
    <cellStyle name="Обычный_ПРБО" xfId="64"/>
    <cellStyle name="Плохой" xfId="65"/>
    <cellStyle name="Пояснение" xfId="66"/>
    <cellStyle name="Примечание" xfId="67"/>
    <cellStyle name="Percent" xfId="68"/>
    <cellStyle name="Процентный 3" xfId="69"/>
    <cellStyle name="Связанная ячейка" xfId="70"/>
    <cellStyle name="ТЕКСТ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dxfs count="17"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5.140625" style="0" customWidth="1"/>
  </cols>
  <sheetData>
    <row r="1" ht="12.75">
      <c r="A1" s="719">
        <v>43374</v>
      </c>
    </row>
    <row r="2" spans="1:9" ht="12.75">
      <c r="A2" s="256" t="s">
        <v>696</v>
      </c>
      <c r="B2" s="226"/>
      <c r="C2" s="818" t="s">
        <v>857</v>
      </c>
      <c r="D2" s="818"/>
      <c r="E2" s="818"/>
      <c r="F2" s="227"/>
      <c r="G2" s="818" t="s">
        <v>138</v>
      </c>
      <c r="H2" s="818"/>
      <c r="I2" s="819"/>
    </row>
    <row r="3" spans="1:9" ht="12.75">
      <c r="A3" s="257"/>
      <c r="B3" s="224"/>
      <c r="C3" s="225" t="s">
        <v>858</v>
      </c>
      <c r="D3" s="225"/>
      <c r="E3" s="224"/>
      <c r="F3" s="225"/>
      <c r="G3" s="801" t="s">
        <v>139</v>
      </c>
      <c r="H3" s="801"/>
      <c r="I3" s="802"/>
    </row>
    <row r="4" spans="1:9" ht="12.75">
      <c r="A4" s="257"/>
      <c r="B4" s="224"/>
      <c r="C4" s="225"/>
      <c r="D4" s="225"/>
      <c r="E4" s="224"/>
      <c r="F4" s="225"/>
      <c r="G4" s="801" t="s">
        <v>695</v>
      </c>
      <c r="H4" s="801"/>
      <c r="I4" s="802"/>
    </row>
    <row r="5" spans="1:9" ht="12.75">
      <c r="A5" s="257"/>
      <c r="B5" s="224"/>
      <c r="C5" s="224"/>
      <c r="D5" s="224"/>
      <c r="E5" s="224"/>
      <c r="F5" s="225"/>
      <c r="G5" s="801" t="s">
        <v>140</v>
      </c>
      <c r="H5" s="801"/>
      <c r="I5" s="802"/>
    </row>
    <row r="6" spans="1:9" ht="27.75" customHeight="1">
      <c r="A6" s="821" t="s">
        <v>152</v>
      </c>
      <c r="B6" s="822"/>
      <c r="C6" s="822"/>
      <c r="D6" s="822"/>
      <c r="E6" s="822"/>
      <c r="F6" s="822"/>
      <c r="G6" s="822"/>
      <c r="H6" s="822"/>
      <c r="I6" s="823"/>
    </row>
    <row r="7" spans="1:9" ht="12.75">
      <c r="A7" s="259"/>
      <c r="B7" s="260"/>
      <c r="C7" s="260"/>
      <c r="D7" s="260"/>
      <c r="E7" s="260"/>
      <c r="F7" s="260"/>
      <c r="G7" s="260"/>
      <c r="H7" s="224"/>
      <c r="I7" s="258"/>
    </row>
    <row r="8" spans="1:9" ht="13.5" thickBot="1">
      <c r="A8" s="803"/>
      <c r="B8" s="804"/>
      <c r="C8" s="225"/>
      <c r="D8" s="224"/>
      <c r="E8" s="261" t="s">
        <v>161</v>
      </c>
      <c r="F8" s="262"/>
      <c r="G8" s="262"/>
      <c r="H8" s="224"/>
      <c r="I8" s="258"/>
    </row>
    <row r="9" spans="1:9" ht="12.75">
      <c r="A9" s="257" t="s">
        <v>162</v>
      </c>
      <c r="B9" s="225"/>
      <c r="C9" s="225"/>
      <c r="D9" s="224"/>
      <c r="E9" s="224" t="s">
        <v>163</v>
      </c>
      <c r="F9" s="224"/>
      <c r="G9" s="224"/>
      <c r="H9" s="224"/>
      <c r="I9" s="258"/>
    </row>
    <row r="10" spans="1:9" ht="12.75">
      <c r="A10" s="257"/>
      <c r="B10" s="224"/>
      <c r="C10" s="224"/>
      <c r="D10" s="224"/>
      <c r="E10" s="224"/>
      <c r="F10" s="224"/>
      <c r="G10" s="224"/>
      <c r="H10" s="224"/>
      <c r="I10" s="258"/>
    </row>
    <row r="11" spans="1:9" ht="12.75">
      <c r="A11" s="257" t="s">
        <v>141</v>
      </c>
      <c r="B11" s="803"/>
      <c r="C11" s="804"/>
      <c r="D11" s="225"/>
      <c r="E11" s="224" t="s">
        <v>165</v>
      </c>
      <c r="F11" s="803"/>
      <c r="G11" s="804"/>
      <c r="H11" s="224"/>
      <c r="I11" s="258"/>
    </row>
    <row r="12" spans="1:9" ht="12.75">
      <c r="A12" s="257"/>
      <c r="B12" s="224" t="s">
        <v>142</v>
      </c>
      <c r="C12" s="225"/>
      <c r="D12" s="224"/>
      <c r="E12" s="224"/>
      <c r="F12" s="806" t="s">
        <v>166</v>
      </c>
      <c r="G12" s="806"/>
      <c r="H12" s="224"/>
      <c r="I12" s="258"/>
    </row>
    <row r="13" spans="1:9" ht="12.75">
      <c r="A13" s="257"/>
      <c r="B13" s="224"/>
      <c r="C13" s="224"/>
      <c r="D13" s="224"/>
      <c r="E13" s="224"/>
      <c r="F13" s="224"/>
      <c r="G13" s="224"/>
      <c r="H13" s="224"/>
      <c r="I13" s="258"/>
    </row>
    <row r="14" spans="1:9" ht="12.75">
      <c r="A14" s="257" t="s">
        <v>143</v>
      </c>
      <c r="B14" s="224"/>
      <c r="C14" s="224"/>
      <c r="D14" s="224"/>
      <c r="E14" s="224"/>
      <c r="F14" s="224"/>
      <c r="G14" s="224"/>
      <c r="H14" s="224"/>
      <c r="I14" s="258"/>
    </row>
    <row r="15" spans="1:9" ht="12.75">
      <c r="A15" s="257"/>
      <c r="B15" s="224"/>
      <c r="C15" s="224"/>
      <c r="D15" s="224"/>
      <c r="E15" s="224"/>
      <c r="F15" s="224"/>
      <c r="G15" s="224"/>
      <c r="H15" s="224"/>
      <c r="I15" s="258"/>
    </row>
    <row r="16" spans="1:9" ht="13.5" thickBot="1">
      <c r="A16" s="257" t="s">
        <v>167</v>
      </c>
      <c r="B16" s="224"/>
      <c r="C16" s="224"/>
      <c r="D16" s="224"/>
      <c r="E16" s="262"/>
      <c r="F16" s="806" t="s">
        <v>168</v>
      </c>
      <c r="G16" s="806"/>
      <c r="H16" s="806"/>
      <c r="I16" s="258"/>
    </row>
    <row r="17" spans="1:9" ht="13.5" thickBot="1">
      <c r="A17" s="257"/>
      <c r="B17" s="224"/>
      <c r="C17" s="224"/>
      <c r="D17" s="224"/>
      <c r="E17" s="262"/>
      <c r="F17" s="806" t="s">
        <v>169</v>
      </c>
      <c r="G17" s="806"/>
      <c r="H17" s="806"/>
      <c r="I17" s="258"/>
    </row>
    <row r="18" spans="1:9" ht="12.75">
      <c r="A18" s="257"/>
      <c r="B18" s="224"/>
      <c r="C18" s="224"/>
      <c r="D18" s="224"/>
      <c r="E18" s="224"/>
      <c r="F18" s="806" t="s">
        <v>170</v>
      </c>
      <c r="G18" s="806"/>
      <c r="H18" s="806"/>
      <c r="I18" s="258"/>
    </row>
    <row r="19" spans="1:9" ht="12.75">
      <c r="A19" s="805" t="s">
        <v>144</v>
      </c>
      <c r="B19" s="806"/>
      <c r="C19" s="225"/>
      <c r="D19" s="225"/>
      <c r="E19" s="225"/>
      <c r="F19" s="225"/>
      <c r="G19" s="225"/>
      <c r="H19" s="225"/>
      <c r="I19" s="258"/>
    </row>
    <row r="20" spans="1:9" ht="13.5" thickBot="1">
      <c r="A20" s="263" t="s">
        <v>145</v>
      </c>
      <c r="B20" s="807"/>
      <c r="C20" s="808"/>
      <c r="D20" s="808"/>
      <c r="E20" s="808"/>
      <c r="F20" s="808"/>
      <c r="G20" s="808"/>
      <c r="H20" s="808"/>
      <c r="I20" s="258"/>
    </row>
    <row r="21" spans="1:9" ht="13.5" thickBot="1">
      <c r="A21" s="257"/>
      <c r="B21" s="262"/>
      <c r="C21" s="809"/>
      <c r="D21" s="809"/>
      <c r="E21" s="809"/>
      <c r="F21" s="809"/>
      <c r="G21" s="809"/>
      <c r="H21" s="809"/>
      <c r="I21" s="258"/>
    </row>
    <row r="22" spans="1:9" ht="12.75">
      <c r="A22" s="257"/>
      <c r="B22" s="224" t="s">
        <v>171</v>
      </c>
      <c r="C22" s="225"/>
      <c r="D22" s="224"/>
      <c r="E22" s="224"/>
      <c r="F22" s="224"/>
      <c r="G22" s="224"/>
      <c r="H22" s="224"/>
      <c r="I22" s="258"/>
    </row>
    <row r="23" spans="1:9" ht="12.75">
      <c r="A23" s="257"/>
      <c r="B23" s="224"/>
      <c r="C23" s="224"/>
      <c r="D23" s="224"/>
      <c r="E23" s="224"/>
      <c r="F23" s="224"/>
      <c r="G23" s="224"/>
      <c r="H23" s="224"/>
      <c r="I23" s="258"/>
    </row>
    <row r="24" spans="1:9" ht="12.75">
      <c r="A24" s="257"/>
      <c r="B24" s="224"/>
      <c r="C24" s="812" t="s">
        <v>172</v>
      </c>
      <c r="D24" s="812"/>
      <c r="E24" s="812"/>
      <c r="F24" s="812"/>
      <c r="G24" s="224"/>
      <c r="H24" s="224"/>
      <c r="I24" s="258"/>
    </row>
    <row r="25" spans="1:9" ht="12.75">
      <c r="A25" s="805" t="s">
        <v>146</v>
      </c>
      <c r="B25" s="806"/>
      <c r="C25" s="806"/>
      <c r="D25" s="806"/>
      <c r="E25" s="806"/>
      <c r="F25" s="806"/>
      <c r="G25" s="806"/>
      <c r="H25" s="806"/>
      <c r="I25" s="820"/>
    </row>
    <row r="26" spans="1:9" ht="12.75">
      <c r="A26" s="805" t="s">
        <v>147</v>
      </c>
      <c r="B26" s="806"/>
      <c r="C26" s="806"/>
      <c r="D26" s="806"/>
      <c r="E26" s="806"/>
      <c r="F26" s="806"/>
      <c r="G26" s="806"/>
      <c r="H26" s="806"/>
      <c r="I26" s="820"/>
    </row>
    <row r="27" spans="1:9" ht="12.75">
      <c r="A27" s="805" t="s">
        <v>153</v>
      </c>
      <c r="B27" s="806"/>
      <c r="C27" s="806"/>
      <c r="D27" s="806"/>
      <c r="E27" s="806"/>
      <c r="F27" s="806"/>
      <c r="G27" s="806"/>
      <c r="H27" s="806"/>
      <c r="I27" s="820"/>
    </row>
    <row r="28" spans="1:9" ht="12.75">
      <c r="A28" s="810" t="s">
        <v>148</v>
      </c>
      <c r="B28" s="811"/>
      <c r="C28" s="811"/>
      <c r="D28" s="264"/>
      <c r="E28" s="264"/>
      <c r="F28" s="264"/>
      <c r="G28" s="224"/>
      <c r="H28" s="224"/>
      <c r="I28" s="258"/>
    </row>
    <row r="29" spans="1:9" ht="12.75">
      <c r="A29" s="257"/>
      <c r="B29" s="224"/>
      <c r="C29" s="264"/>
      <c r="D29" s="264"/>
      <c r="E29" s="264"/>
      <c r="F29" s="264"/>
      <c r="G29" s="224"/>
      <c r="H29" s="224"/>
      <c r="I29" s="258"/>
    </row>
    <row r="30" spans="1:9" ht="13.5" thickBot="1">
      <c r="A30" s="805" t="s">
        <v>149</v>
      </c>
      <c r="B30" s="806"/>
      <c r="C30" s="806"/>
      <c r="D30" s="806"/>
      <c r="E30" s="265"/>
      <c r="F30" s="260"/>
      <c r="G30" s="265"/>
      <c r="H30" s="225"/>
      <c r="I30" s="228"/>
    </row>
    <row r="31" spans="1:9" ht="12.75">
      <c r="A31" s="257"/>
      <c r="B31" s="224"/>
      <c r="C31" s="224"/>
      <c r="D31" s="224"/>
      <c r="E31" s="806" t="s">
        <v>173</v>
      </c>
      <c r="F31" s="806"/>
      <c r="G31" s="224" t="s">
        <v>174</v>
      </c>
      <c r="H31" s="225"/>
      <c r="I31" s="228"/>
    </row>
    <row r="32" spans="1:9" ht="13.5" thickBot="1">
      <c r="A32" s="805" t="s">
        <v>150</v>
      </c>
      <c r="B32" s="806"/>
      <c r="C32" s="224"/>
      <c r="D32" s="224"/>
      <c r="E32" s="265"/>
      <c r="F32" s="260"/>
      <c r="G32" s="265"/>
      <c r="H32" s="225"/>
      <c r="I32" s="228"/>
    </row>
    <row r="33" spans="1:9" ht="12.75">
      <c r="A33" s="257"/>
      <c r="B33" s="224"/>
      <c r="C33" s="224"/>
      <c r="D33" s="224"/>
      <c r="E33" s="806" t="s">
        <v>173</v>
      </c>
      <c r="F33" s="806"/>
      <c r="G33" s="224" t="s">
        <v>174</v>
      </c>
      <c r="H33" s="225"/>
      <c r="I33" s="228"/>
    </row>
    <row r="34" spans="1:9" ht="12.75">
      <c r="A34" s="257"/>
      <c r="B34" s="224"/>
      <c r="C34" s="224"/>
      <c r="D34" s="224"/>
      <c r="E34" s="224"/>
      <c r="F34" s="224"/>
      <c r="G34" s="224"/>
      <c r="H34" s="225"/>
      <c r="I34" s="228"/>
    </row>
    <row r="35" spans="1:9" ht="13.5" thickBot="1">
      <c r="A35" s="805" t="s">
        <v>151</v>
      </c>
      <c r="B35" s="806"/>
      <c r="C35" s="224"/>
      <c r="D35" s="224"/>
      <c r="E35" s="265"/>
      <c r="F35" s="265"/>
      <c r="G35" s="265"/>
      <c r="H35" s="225"/>
      <c r="I35" s="228"/>
    </row>
    <row r="36" spans="1:9" ht="12.75">
      <c r="A36" s="257"/>
      <c r="B36" s="224"/>
      <c r="C36" s="224"/>
      <c r="D36" s="224"/>
      <c r="E36" s="784" t="s">
        <v>175</v>
      </c>
      <c r="F36" s="784"/>
      <c r="G36" s="784"/>
      <c r="H36" s="225"/>
      <c r="I36" s="228"/>
    </row>
    <row r="37" spans="1:9" ht="13.5" thickBot="1">
      <c r="A37" s="257"/>
      <c r="B37" s="224"/>
      <c r="C37" s="224"/>
      <c r="D37" s="224"/>
      <c r="E37" s="224"/>
      <c r="F37" s="224"/>
      <c r="G37" s="224"/>
      <c r="H37" s="224"/>
      <c r="I37" s="258"/>
    </row>
    <row r="38" spans="1:9" ht="13.5" thickBot="1">
      <c r="A38" s="814" t="s">
        <v>176</v>
      </c>
      <c r="B38" s="815"/>
      <c r="C38" s="815"/>
      <c r="D38" s="813"/>
      <c r="E38" s="800"/>
      <c r="F38" s="799"/>
      <c r="G38" s="800"/>
      <c r="H38" s="799"/>
      <c r="I38" s="800"/>
    </row>
    <row r="39" spans="1:9" ht="12.75">
      <c r="A39" s="816"/>
      <c r="B39" s="817"/>
      <c r="C39" s="817"/>
      <c r="D39" s="798" t="s">
        <v>177</v>
      </c>
      <c r="E39" s="798"/>
      <c r="F39" s="798" t="s">
        <v>178</v>
      </c>
      <c r="G39" s="798"/>
      <c r="H39" s="784" t="s">
        <v>179</v>
      </c>
      <c r="I39" s="785"/>
    </row>
    <row r="40" spans="1:9" ht="13.5" thickBot="1">
      <c r="A40" s="266"/>
      <c r="B40" s="267"/>
      <c r="C40" s="267"/>
      <c r="D40" s="267"/>
      <c r="E40" s="267"/>
      <c r="F40" s="267"/>
      <c r="G40" s="267"/>
      <c r="H40" s="267"/>
      <c r="I40" s="268"/>
    </row>
    <row r="41" spans="1:9" ht="12.75">
      <c r="A41" s="257" t="s">
        <v>859</v>
      </c>
      <c r="B41" s="269"/>
      <c r="C41" s="269"/>
      <c r="D41" s="269"/>
      <c r="E41" s="269"/>
      <c r="F41" s="269"/>
      <c r="G41" s="269"/>
      <c r="H41" s="269"/>
      <c r="I41" s="270"/>
    </row>
    <row r="42" spans="1:9" ht="13.5" thickBot="1">
      <c r="A42" s="257"/>
      <c r="B42" s="224"/>
      <c r="C42" s="224"/>
      <c r="D42" s="224"/>
      <c r="E42" s="224"/>
      <c r="F42" s="224"/>
      <c r="G42" s="224"/>
      <c r="H42" s="224"/>
      <c r="I42" s="258"/>
    </row>
    <row r="43" spans="1:9" ht="13.5" thickBot="1">
      <c r="A43" s="786" t="s">
        <v>180</v>
      </c>
      <c r="B43" s="787"/>
      <c r="C43" s="271" t="s">
        <v>179</v>
      </c>
      <c r="D43" s="788" t="s">
        <v>181</v>
      </c>
      <c r="E43" s="789"/>
      <c r="F43" s="271" t="s">
        <v>179</v>
      </c>
      <c r="G43" s="788" t="s">
        <v>182</v>
      </c>
      <c r="H43" s="789"/>
      <c r="I43" s="272" t="s">
        <v>179</v>
      </c>
    </row>
    <row r="44" spans="1:9" ht="12.75">
      <c r="A44" s="790"/>
      <c r="B44" s="791"/>
      <c r="C44" s="794"/>
      <c r="D44" s="796"/>
      <c r="E44" s="791"/>
      <c r="F44" s="794"/>
      <c r="G44" s="796"/>
      <c r="H44" s="791"/>
      <c r="I44" s="782"/>
    </row>
    <row r="45" spans="1:9" ht="13.5" thickBot="1">
      <c r="A45" s="792"/>
      <c r="B45" s="793"/>
      <c r="C45" s="795"/>
      <c r="D45" s="797"/>
      <c r="E45" s="793"/>
      <c r="F45" s="795"/>
      <c r="G45" s="797"/>
      <c r="H45" s="793"/>
      <c r="I45" s="783"/>
    </row>
  </sheetData>
  <sheetProtection password="C7AC" sheet="1" objects="1" scenarios="1"/>
  <mergeCells count="43">
    <mergeCell ref="E31:F31"/>
    <mergeCell ref="A27:I27"/>
    <mergeCell ref="A25:I25"/>
    <mergeCell ref="F12:G12"/>
    <mergeCell ref="G4:I4"/>
    <mergeCell ref="A6:I6"/>
    <mergeCell ref="A26:I26"/>
    <mergeCell ref="C2:E2"/>
    <mergeCell ref="G2:I2"/>
    <mergeCell ref="F16:H16"/>
    <mergeCell ref="F17:H17"/>
    <mergeCell ref="F11:G11"/>
    <mergeCell ref="G3:I3"/>
    <mergeCell ref="C21:H21"/>
    <mergeCell ref="A28:C28"/>
    <mergeCell ref="C24:F24"/>
    <mergeCell ref="A32:B32"/>
    <mergeCell ref="E33:F33"/>
    <mergeCell ref="D38:E38"/>
    <mergeCell ref="F38:G38"/>
    <mergeCell ref="A38:C39"/>
    <mergeCell ref="A35:B35"/>
    <mergeCell ref="E36:G36"/>
    <mergeCell ref="D39:E39"/>
    <mergeCell ref="F39:G39"/>
    <mergeCell ref="H38:I38"/>
    <mergeCell ref="G5:I5"/>
    <mergeCell ref="A8:B8"/>
    <mergeCell ref="B11:C11"/>
    <mergeCell ref="A30:D30"/>
    <mergeCell ref="F18:H18"/>
    <mergeCell ref="A19:B19"/>
    <mergeCell ref="B20:H20"/>
    <mergeCell ref="I44:I45"/>
    <mergeCell ref="H39:I39"/>
    <mergeCell ref="A43:B43"/>
    <mergeCell ref="D43:E43"/>
    <mergeCell ref="G43:H43"/>
    <mergeCell ref="A44:B45"/>
    <mergeCell ref="C44:C45"/>
    <mergeCell ref="D44:E45"/>
    <mergeCell ref="F44:F45"/>
    <mergeCell ref="G44:H4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15" zoomScaleSheetLayoutView="115" zoomScalePageLayoutView="0" workbookViewId="0" topLeftCell="A1">
      <selection activeCell="H5" sqref="H5:I5"/>
    </sheetView>
  </sheetViews>
  <sheetFormatPr defaultColWidth="9.140625" defaultRowHeight="12.75"/>
  <cols>
    <col min="1" max="1" width="29.00390625" style="0" customWidth="1"/>
    <col min="2" max="9" width="11.7109375" style="0" customWidth="1"/>
    <col min="10" max="11" width="15.140625" style="0" customWidth="1"/>
    <col min="12" max="12" width="4.421875" style="0" customWidth="1"/>
  </cols>
  <sheetData>
    <row r="2" ht="15.75">
      <c r="A2" s="283" t="s">
        <v>702</v>
      </c>
    </row>
    <row r="4" spans="1:11" ht="12.75">
      <c r="A4" s="333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4" customHeight="1">
      <c r="A5" s="866" t="s">
        <v>239</v>
      </c>
      <c r="B5" s="868" t="s">
        <v>554</v>
      </c>
      <c r="C5" s="868"/>
      <c r="D5" s="868" t="s">
        <v>240</v>
      </c>
      <c r="E5" s="868"/>
      <c r="F5" s="868" t="s">
        <v>58</v>
      </c>
      <c r="G5" s="868"/>
      <c r="H5" s="869" t="s">
        <v>845</v>
      </c>
      <c r="I5" s="870"/>
      <c r="J5" s="865" t="s">
        <v>241</v>
      </c>
      <c r="K5" s="865"/>
    </row>
    <row r="6" spans="1:11" ht="25.5">
      <c r="A6" s="867"/>
      <c r="B6" s="338" t="s">
        <v>234</v>
      </c>
      <c r="C6" s="338" t="s">
        <v>235</v>
      </c>
      <c r="D6" s="338" t="s">
        <v>234</v>
      </c>
      <c r="E6" s="338" t="s">
        <v>235</v>
      </c>
      <c r="F6" s="338" t="s">
        <v>234</v>
      </c>
      <c r="G6" s="338" t="s">
        <v>235</v>
      </c>
      <c r="H6" s="729" t="s">
        <v>234</v>
      </c>
      <c r="I6" s="729" t="s">
        <v>235</v>
      </c>
      <c r="J6" s="338" t="s">
        <v>242</v>
      </c>
      <c r="K6" s="338" t="s">
        <v>243</v>
      </c>
    </row>
    <row r="7" spans="1:11" s="731" customFormat="1" ht="12.75">
      <c r="A7" s="730">
        <v>1</v>
      </c>
      <c r="B7" s="164">
        <v>2</v>
      </c>
      <c r="C7" s="164">
        <v>3</v>
      </c>
      <c r="D7" s="164">
        <v>4</v>
      </c>
      <c r="E7" s="164">
        <v>5</v>
      </c>
      <c r="F7" s="164">
        <v>6</v>
      </c>
      <c r="G7" s="164">
        <v>7</v>
      </c>
      <c r="H7" s="164">
        <v>8</v>
      </c>
      <c r="I7" s="164">
        <v>9</v>
      </c>
      <c r="J7" s="164">
        <v>10</v>
      </c>
      <c r="K7" s="164">
        <v>11</v>
      </c>
    </row>
    <row r="8" spans="1:11" ht="30.75" customHeight="1">
      <c r="A8" s="115" t="s">
        <v>555</v>
      </c>
      <c r="B8" s="674"/>
      <c r="C8" s="674"/>
      <c r="D8" s="674"/>
      <c r="E8" s="674"/>
      <c r="F8" s="674"/>
      <c r="G8" s="674"/>
      <c r="H8" s="732"/>
      <c r="I8" s="732"/>
      <c r="J8" s="674"/>
      <c r="K8" s="674"/>
    </row>
    <row r="9" spans="1:11" ht="30.75" customHeight="1">
      <c r="A9" s="115" t="s">
        <v>556</v>
      </c>
      <c r="B9" s="674"/>
      <c r="C9" s="674"/>
      <c r="D9" s="674"/>
      <c r="E9" s="674"/>
      <c r="F9" s="674"/>
      <c r="G9" s="674"/>
      <c r="H9" s="732"/>
      <c r="I9" s="732"/>
      <c r="J9" s="674"/>
      <c r="K9" s="674"/>
    </row>
    <row r="10" spans="1:11" ht="30.75" customHeight="1">
      <c r="A10" s="115" t="s">
        <v>557</v>
      </c>
      <c r="B10" s="482"/>
      <c r="C10" s="482"/>
      <c r="D10" s="482"/>
      <c r="E10" s="482"/>
      <c r="F10" s="482"/>
      <c r="G10" s="482"/>
      <c r="H10" s="733"/>
      <c r="I10" s="733"/>
      <c r="J10" s="482"/>
      <c r="K10" s="482"/>
    </row>
    <row r="11" spans="1:11" ht="30.75" customHeight="1">
      <c r="A11" s="115" t="s">
        <v>558</v>
      </c>
      <c r="B11" s="482"/>
      <c r="C11" s="482"/>
      <c r="D11" s="482"/>
      <c r="E11" s="482"/>
      <c r="F11" s="482"/>
      <c r="G11" s="482"/>
      <c r="H11" s="733"/>
      <c r="I11" s="733"/>
      <c r="J11" s="482"/>
      <c r="K11" s="482"/>
    </row>
    <row r="12" spans="1:11" ht="30.75" customHeight="1">
      <c r="A12" s="115" t="s">
        <v>244</v>
      </c>
      <c r="B12" s="482"/>
      <c r="C12" s="482"/>
      <c r="D12" s="482"/>
      <c r="E12" s="482"/>
      <c r="F12" s="482"/>
      <c r="G12" s="482"/>
      <c r="H12" s="733"/>
      <c r="I12" s="733"/>
      <c r="J12" s="482"/>
      <c r="K12" s="482"/>
    </row>
    <row r="13" spans="1:11" ht="12.75">
      <c r="A13" s="339" t="s">
        <v>238</v>
      </c>
      <c r="B13" s="340"/>
      <c r="C13" s="340"/>
      <c r="D13" s="340"/>
      <c r="E13" s="341"/>
      <c r="F13" s="340"/>
      <c r="G13" s="340"/>
      <c r="H13" s="734"/>
      <c r="I13" s="734"/>
      <c r="J13" s="340">
        <f>SUM(J8:J12)</f>
        <v>0</v>
      </c>
      <c r="K13" s="340">
        <f>SUM(K8:K12)</f>
        <v>0</v>
      </c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4" t="s">
        <v>230</v>
      </c>
      <c r="B15" s="19"/>
      <c r="C15" s="19"/>
      <c r="D15" s="19"/>
      <c r="E15" s="19"/>
      <c r="F15" s="19"/>
      <c r="G15" s="19"/>
      <c r="H15" s="19"/>
      <c r="I15" s="19"/>
      <c r="J15" s="12"/>
      <c r="K15" s="12"/>
    </row>
  </sheetData>
  <sheetProtection sheet="1" objects="1" scenarios="1"/>
  <mergeCells count="6">
    <mergeCell ref="J5:K5"/>
    <mergeCell ref="A5:A6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78"/>
  <sheetViews>
    <sheetView view="pageBreakPreview" zoomScaleSheetLayoutView="100" zoomScalePageLayoutView="0" workbookViewId="0" topLeftCell="A25">
      <selection activeCell="C73" sqref="C73"/>
    </sheetView>
  </sheetViews>
  <sheetFormatPr defaultColWidth="9.140625" defaultRowHeight="12.75"/>
  <cols>
    <col min="1" max="1" width="3.421875" style="273" customWidth="1"/>
    <col min="2" max="2" width="66.00390625" style="385" customWidth="1"/>
    <col min="3" max="3" width="16.28125" style="273" customWidth="1"/>
    <col min="4" max="4" width="16.00390625" style="273" customWidth="1"/>
    <col min="5" max="5" width="4.140625" style="273" customWidth="1"/>
    <col min="6" max="16384" width="9.140625" style="273" customWidth="1"/>
  </cols>
  <sheetData>
    <row r="1" spans="2:4" ht="12.75">
      <c r="B1" s="342"/>
      <c r="C1" s="26"/>
      <c r="D1" s="277"/>
    </row>
    <row r="2" ht="15.75">
      <c r="B2" s="343" t="s">
        <v>703</v>
      </c>
    </row>
    <row r="3" spans="2:4" ht="12.75">
      <c r="B3" s="342"/>
      <c r="C3" s="873" t="s">
        <v>221</v>
      </c>
      <c r="D3" s="873"/>
    </row>
    <row r="4" spans="1:4" s="30" customFormat="1" ht="12.75">
      <c r="A4" s="874" t="s">
        <v>559</v>
      </c>
      <c r="B4" s="874"/>
      <c r="C4" s="282" t="s">
        <v>246</v>
      </c>
      <c r="D4" s="282" t="s">
        <v>247</v>
      </c>
    </row>
    <row r="5" spans="1:4" ht="19.5" customHeight="1">
      <c r="A5" s="379" t="s">
        <v>7</v>
      </c>
      <c r="B5" s="355" t="s">
        <v>8</v>
      </c>
      <c r="C5" s="358">
        <f>C6+C7+C8</f>
        <v>0</v>
      </c>
      <c r="D5" s="358">
        <f>D6+D7+D8</f>
        <v>0</v>
      </c>
    </row>
    <row r="6" spans="1:4" ht="12.75">
      <c r="A6" s="378"/>
      <c r="B6" s="178" t="s">
        <v>544</v>
      </c>
      <c r="C6" s="353"/>
      <c r="D6" s="353"/>
    </row>
    <row r="7" spans="1:4" ht="12.75">
      <c r="A7" s="378"/>
      <c r="B7" s="178" t="s">
        <v>545</v>
      </c>
      <c r="C7" s="353"/>
      <c r="D7" s="353"/>
    </row>
    <row r="8" spans="1:4" ht="12.75">
      <c r="A8" s="378"/>
      <c r="B8" s="178" t="s">
        <v>801</v>
      </c>
      <c r="C8" s="353"/>
      <c r="D8" s="353"/>
    </row>
    <row r="9" spans="1:4" ht="12.75">
      <c r="A9" s="378" t="s">
        <v>360</v>
      </c>
      <c r="B9" s="344" t="s">
        <v>9</v>
      </c>
      <c r="C9" s="353"/>
      <c r="D9" s="353"/>
    </row>
    <row r="10" spans="1:4" ht="24.75" customHeight="1">
      <c r="A10" s="293" t="s">
        <v>367</v>
      </c>
      <c r="B10" s="356" t="s">
        <v>10</v>
      </c>
      <c r="C10" s="358">
        <f>C11+C12+C13+C14+C15+C16</f>
        <v>0</v>
      </c>
      <c r="D10" s="358">
        <f>D11+D12+D13+D14+D15+D16</f>
        <v>0</v>
      </c>
    </row>
    <row r="11" spans="1:4" ht="14.25" customHeight="1">
      <c r="A11" s="378"/>
      <c r="B11" s="380" t="s">
        <v>547</v>
      </c>
      <c r="C11" s="353"/>
      <c r="D11" s="353"/>
    </row>
    <row r="12" spans="1:4" ht="12" customHeight="1">
      <c r="A12" s="378"/>
      <c r="B12" s="380" t="s">
        <v>545</v>
      </c>
      <c r="C12" s="353"/>
      <c r="D12" s="353"/>
    </row>
    <row r="13" spans="1:4" ht="11.25" customHeight="1">
      <c r="A13" s="378"/>
      <c r="B13" s="380" t="s">
        <v>546</v>
      </c>
      <c r="C13" s="353"/>
      <c r="D13" s="353"/>
    </row>
    <row r="14" spans="1:4" ht="12.75" customHeight="1">
      <c r="A14" s="378"/>
      <c r="B14" s="380" t="s">
        <v>0</v>
      </c>
      <c r="C14" s="353"/>
      <c r="D14" s="353"/>
    </row>
    <row r="15" spans="1:4" ht="12.75" customHeight="1">
      <c r="A15" s="378"/>
      <c r="B15" s="380" t="s">
        <v>1</v>
      </c>
      <c r="C15" s="353"/>
      <c r="D15" s="353"/>
    </row>
    <row r="16" spans="1:4" ht="12.75" customHeight="1">
      <c r="A16" s="378"/>
      <c r="B16" s="380" t="s">
        <v>2</v>
      </c>
      <c r="C16" s="353"/>
      <c r="D16" s="353"/>
    </row>
    <row r="17" spans="1:4" ht="25.5" customHeight="1">
      <c r="A17" s="293" t="s">
        <v>368</v>
      </c>
      <c r="B17" s="357" t="s">
        <v>11</v>
      </c>
      <c r="C17" s="358">
        <f>C18+C19+C20+C21+C22+C23</f>
        <v>0</v>
      </c>
      <c r="D17" s="358">
        <f>D18+D19+D20+D21+D22+D23</f>
        <v>0</v>
      </c>
    </row>
    <row r="18" spans="1:4" ht="12.75">
      <c r="A18" s="378"/>
      <c r="B18" s="380" t="s">
        <v>547</v>
      </c>
      <c r="C18" s="388"/>
      <c r="D18" s="353"/>
    </row>
    <row r="19" spans="1:4" ht="12.75">
      <c r="A19" s="378"/>
      <c r="B19" s="380" t="s">
        <v>545</v>
      </c>
      <c r="C19" s="353"/>
      <c r="D19" s="353"/>
    </row>
    <row r="20" spans="1:4" ht="12.75">
      <c r="A20" s="378"/>
      <c r="B20" s="380" t="s">
        <v>546</v>
      </c>
      <c r="C20" s="388"/>
      <c r="D20" s="353"/>
    </row>
    <row r="21" spans="1:4" ht="12.75">
      <c r="A21" s="378"/>
      <c r="B21" s="380" t="s">
        <v>0</v>
      </c>
      <c r="C21" s="353"/>
      <c r="D21" s="353"/>
    </row>
    <row r="22" spans="1:4" ht="12.75">
      <c r="A22" s="378"/>
      <c r="B22" s="380" t="s">
        <v>1</v>
      </c>
      <c r="C22" s="388"/>
      <c r="D22" s="353"/>
    </row>
    <row r="23" spans="1:4" ht="12.75">
      <c r="A23" s="378"/>
      <c r="B23" s="381" t="s">
        <v>2</v>
      </c>
      <c r="C23" s="353"/>
      <c r="D23" s="353"/>
    </row>
    <row r="24" spans="1:4" ht="12.75">
      <c r="A24" s="378" t="s">
        <v>383</v>
      </c>
      <c r="B24" s="346" t="s">
        <v>12</v>
      </c>
      <c r="C24" s="388"/>
      <c r="D24" s="353"/>
    </row>
    <row r="25" spans="1:4" ht="12.75">
      <c r="A25" s="305" t="s">
        <v>384</v>
      </c>
      <c r="B25" s="360" t="s">
        <v>216</v>
      </c>
      <c r="C25" s="361">
        <f>C5+C9+C10+C17+C24</f>
        <v>0</v>
      </c>
      <c r="D25" s="361">
        <f>D5+D9+D10+D17+D24</f>
        <v>0</v>
      </c>
    </row>
    <row r="26" spans="1:5" s="30" customFormat="1" ht="12.75">
      <c r="A26" s="875" t="s">
        <v>560</v>
      </c>
      <c r="B26" s="876"/>
      <c r="C26" s="877"/>
      <c r="D26" s="877"/>
      <c r="E26" s="27"/>
    </row>
    <row r="27" spans="1:4" ht="15" customHeight="1">
      <c r="A27" s="293" t="s">
        <v>386</v>
      </c>
      <c r="B27" s="359" t="s">
        <v>23</v>
      </c>
      <c r="C27" s="293">
        <f>C28+C29</f>
        <v>0</v>
      </c>
      <c r="D27" s="293">
        <f>D28+D29</f>
        <v>0</v>
      </c>
    </row>
    <row r="28" spans="1:4" ht="15" customHeight="1">
      <c r="A28" s="179"/>
      <c r="B28" s="178" t="s">
        <v>544</v>
      </c>
      <c r="C28" s="387"/>
      <c r="D28" s="387"/>
    </row>
    <row r="29" spans="1:4" ht="15" customHeight="1">
      <c r="A29" s="179"/>
      <c r="B29" s="178" t="s">
        <v>545</v>
      </c>
      <c r="C29" s="387"/>
      <c r="D29" s="387"/>
    </row>
    <row r="30" spans="1:58" s="382" customFormat="1" ht="12.75">
      <c r="A30" s="293" t="s">
        <v>388</v>
      </c>
      <c r="B30" s="356" t="s">
        <v>22</v>
      </c>
      <c r="C30" s="358">
        <f>C31+C32</f>
        <v>0</v>
      </c>
      <c r="D30" s="358">
        <f>D31+D32</f>
        <v>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382" customFormat="1" ht="12.75">
      <c r="A31" s="179"/>
      <c r="B31" s="178" t="s">
        <v>544</v>
      </c>
      <c r="C31" s="353"/>
      <c r="D31" s="35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1:58" s="382" customFormat="1" ht="12.75">
      <c r="A32" s="179"/>
      <c r="B32" s="178" t="s">
        <v>545</v>
      </c>
      <c r="C32" s="353"/>
      <c r="D32" s="353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1:58" s="382" customFormat="1" ht="12.75">
      <c r="A33" s="179" t="s">
        <v>389</v>
      </c>
      <c r="B33" s="184" t="s">
        <v>21</v>
      </c>
      <c r="C33" s="353"/>
      <c r="D33" s="353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1:58" s="382" customFormat="1" ht="14.25" customHeight="1">
      <c r="A34" s="179" t="s">
        <v>496</v>
      </c>
      <c r="B34" s="184" t="s">
        <v>20</v>
      </c>
      <c r="C34" s="353"/>
      <c r="D34" s="35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1:58" s="382" customFormat="1" ht="25.5" customHeight="1">
      <c r="A35" s="179" t="s">
        <v>390</v>
      </c>
      <c r="B35" s="193" t="s">
        <v>19</v>
      </c>
      <c r="C35" s="353"/>
      <c r="D35" s="35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4" ht="12.75">
      <c r="A36" s="179" t="s">
        <v>392</v>
      </c>
      <c r="B36" s="212" t="s">
        <v>18</v>
      </c>
      <c r="C36" s="353"/>
      <c r="D36" s="353"/>
    </row>
    <row r="37" spans="1:4" ht="12.75">
      <c r="A37" s="305" t="s">
        <v>394</v>
      </c>
      <c r="B37" s="362" t="s">
        <v>17</v>
      </c>
      <c r="C37" s="361">
        <f>C27+C30+C33+C34+C35+C36</f>
        <v>0</v>
      </c>
      <c r="D37" s="361">
        <f>D27+D30+D33+D34+D35+D36</f>
        <v>0</v>
      </c>
    </row>
    <row r="38" spans="1:4" ht="12.75">
      <c r="A38" s="305" t="s">
        <v>765</v>
      </c>
      <c r="B38" s="362" t="s">
        <v>16</v>
      </c>
      <c r="C38" s="361">
        <f>C25-C37</f>
        <v>0</v>
      </c>
      <c r="D38" s="361">
        <f>D25-D37</f>
        <v>0</v>
      </c>
    </row>
    <row r="39" spans="1:4" ht="12.75">
      <c r="A39" s="179" t="s">
        <v>767</v>
      </c>
      <c r="B39" s="212" t="s">
        <v>15</v>
      </c>
      <c r="C39" s="353"/>
      <c r="D39" s="353"/>
    </row>
    <row r="40" spans="1:4" ht="12.75" customHeight="1">
      <c r="A40" s="305" t="s">
        <v>13</v>
      </c>
      <c r="B40" s="360" t="s">
        <v>14</v>
      </c>
      <c r="C40" s="361">
        <f>C38-C39</f>
        <v>0</v>
      </c>
      <c r="D40" s="361">
        <f>D38-D39</f>
        <v>0</v>
      </c>
    </row>
    <row r="41" spans="1:5" s="30" customFormat="1" ht="12.75">
      <c r="A41" s="871" t="s">
        <v>561</v>
      </c>
      <c r="B41" s="872"/>
      <c r="C41" s="872"/>
      <c r="D41" s="872"/>
      <c r="E41" s="27"/>
    </row>
    <row r="42" spans="1:4" ht="12.75">
      <c r="A42" s="378" t="s">
        <v>24</v>
      </c>
      <c r="B42" s="347" t="s">
        <v>30</v>
      </c>
      <c r="C42" s="353"/>
      <c r="D42" s="353"/>
    </row>
    <row r="43" spans="1:4" ht="12.75">
      <c r="A43" s="378" t="s">
        <v>36</v>
      </c>
      <c r="B43" s="348" t="s">
        <v>31</v>
      </c>
      <c r="C43" s="353"/>
      <c r="D43" s="353"/>
    </row>
    <row r="44" spans="1:4" ht="12.75">
      <c r="A44" s="378" t="s">
        <v>25</v>
      </c>
      <c r="B44" s="345" t="s">
        <v>32</v>
      </c>
      <c r="C44" s="353"/>
      <c r="D44" s="353"/>
    </row>
    <row r="45" spans="1:4" ht="25.5" customHeight="1">
      <c r="A45" s="378" t="s">
        <v>26</v>
      </c>
      <c r="B45" s="194" t="s">
        <v>33</v>
      </c>
      <c r="C45" s="353"/>
      <c r="D45" s="353"/>
    </row>
    <row r="46" spans="1:4" ht="12.75">
      <c r="A46" s="378" t="s">
        <v>27</v>
      </c>
      <c r="B46" s="349" t="s">
        <v>34</v>
      </c>
      <c r="C46" s="353"/>
      <c r="D46" s="353"/>
    </row>
    <row r="47" spans="1:4" ht="12.75">
      <c r="A47" s="305" t="s">
        <v>28</v>
      </c>
      <c r="B47" s="360" t="s">
        <v>35</v>
      </c>
      <c r="C47" s="361">
        <f>C42+C43+C44+C45+C46</f>
        <v>0</v>
      </c>
      <c r="D47" s="361">
        <f>D42+D43+D44+D45+D46</f>
        <v>0</v>
      </c>
    </row>
    <row r="48" spans="1:4" ht="12.75">
      <c r="A48" s="843" t="s">
        <v>562</v>
      </c>
      <c r="B48" s="844"/>
      <c r="C48" s="363"/>
      <c r="D48" s="364"/>
    </row>
    <row r="49" spans="1:4" ht="12.75">
      <c r="A49" s="377" t="s">
        <v>29</v>
      </c>
      <c r="B49" s="178" t="s">
        <v>40</v>
      </c>
      <c r="C49" s="386"/>
      <c r="D49" s="386"/>
    </row>
    <row r="50" spans="1:4" ht="12.75">
      <c r="A50" s="378" t="s">
        <v>37</v>
      </c>
      <c r="B50" s="255" t="s">
        <v>39</v>
      </c>
      <c r="C50" s="387"/>
      <c r="D50" s="387"/>
    </row>
    <row r="51" spans="1:4" ht="12.75">
      <c r="A51" s="305" t="s">
        <v>38</v>
      </c>
      <c r="B51" s="365" t="s">
        <v>216</v>
      </c>
      <c r="C51" s="305">
        <f>C49+C50</f>
        <v>0</v>
      </c>
      <c r="D51" s="305">
        <f>D49+D50</f>
        <v>0</v>
      </c>
    </row>
    <row r="52" spans="1:5" ht="12.75">
      <c r="A52" s="871" t="s">
        <v>99</v>
      </c>
      <c r="B52" s="872"/>
      <c r="C52" s="872"/>
      <c r="D52" s="872"/>
      <c r="E52" s="274"/>
    </row>
    <row r="53" spans="1:4" ht="12.75">
      <c r="A53" s="293" t="s">
        <v>786</v>
      </c>
      <c r="B53" s="366" t="s">
        <v>43</v>
      </c>
      <c r="C53" s="358">
        <f>C54+C55+C56</f>
        <v>0</v>
      </c>
      <c r="D53" s="358">
        <f>D54+D55+D56</f>
        <v>0</v>
      </c>
    </row>
    <row r="54" spans="1:4" ht="12.75">
      <c r="A54" s="378"/>
      <c r="B54" s="195" t="s">
        <v>248</v>
      </c>
      <c r="C54" s="353"/>
      <c r="D54" s="353"/>
    </row>
    <row r="55" spans="1:4" ht="12.75">
      <c r="A55" s="378"/>
      <c r="B55" s="184" t="s">
        <v>249</v>
      </c>
      <c r="C55" s="353"/>
      <c r="D55" s="353"/>
    </row>
    <row r="56" spans="1:4" ht="12.75">
      <c r="A56" s="378"/>
      <c r="B56" s="195" t="s">
        <v>250</v>
      </c>
      <c r="C56" s="353"/>
      <c r="D56" s="353"/>
    </row>
    <row r="57" spans="1:4" s="30" customFormat="1" ht="12.75">
      <c r="A57" s="215" t="s">
        <v>41</v>
      </c>
      <c r="B57" s="184" t="s">
        <v>45</v>
      </c>
      <c r="C57" s="353"/>
      <c r="D57" s="353"/>
    </row>
    <row r="58" spans="1:4" ht="12.75">
      <c r="A58" s="293" t="s">
        <v>42</v>
      </c>
      <c r="B58" s="367" t="s">
        <v>44</v>
      </c>
      <c r="C58" s="358">
        <f>C59+C60+C61+C62+C63</f>
        <v>0</v>
      </c>
      <c r="D58" s="358">
        <f>D59+D60+D61+D62+D63</f>
        <v>0</v>
      </c>
    </row>
    <row r="59" spans="1:4" ht="12.75">
      <c r="A59" s="383"/>
      <c r="B59" s="350" t="s">
        <v>251</v>
      </c>
      <c r="C59" s="353"/>
      <c r="D59" s="353"/>
    </row>
    <row r="60" spans="1:4" ht="12.75">
      <c r="A60" s="383"/>
      <c r="B60" s="351" t="s">
        <v>252</v>
      </c>
      <c r="C60" s="353"/>
      <c r="D60" s="353"/>
    </row>
    <row r="61" spans="1:4" ht="12.75">
      <c r="A61" s="383"/>
      <c r="B61" s="253" t="s">
        <v>253</v>
      </c>
      <c r="C61" s="353"/>
      <c r="D61" s="353"/>
    </row>
    <row r="62" spans="1:4" s="30" customFormat="1" ht="12.75">
      <c r="A62" s="384"/>
      <c r="B62" s="252" t="s">
        <v>254</v>
      </c>
      <c r="C62" s="353"/>
      <c r="D62" s="353"/>
    </row>
    <row r="63" spans="1:4" s="30" customFormat="1" ht="12.75">
      <c r="A63" s="384"/>
      <c r="B63" s="252" t="s">
        <v>255</v>
      </c>
      <c r="C63" s="353"/>
      <c r="D63" s="353"/>
    </row>
    <row r="64" spans="1:4" ht="12.75">
      <c r="A64" s="378" t="s">
        <v>792</v>
      </c>
      <c r="B64" s="184" t="s">
        <v>124</v>
      </c>
      <c r="C64" s="353"/>
      <c r="D64" s="353"/>
    </row>
    <row r="65" spans="1:4" ht="12.75">
      <c r="A65" s="378" t="s">
        <v>794</v>
      </c>
      <c r="B65" s="184" t="s">
        <v>125</v>
      </c>
      <c r="C65" s="353"/>
      <c r="D65" s="353"/>
    </row>
    <row r="66" spans="1:4" ht="12.75">
      <c r="A66" s="378" t="s">
        <v>51</v>
      </c>
      <c r="B66" s="184" t="s">
        <v>46</v>
      </c>
      <c r="C66" s="353"/>
      <c r="D66" s="353"/>
    </row>
    <row r="67" spans="1:4" ht="12.75">
      <c r="A67" s="305" t="s">
        <v>52</v>
      </c>
      <c r="B67" s="368" t="s">
        <v>47</v>
      </c>
      <c r="C67" s="361">
        <f>C53+C57+C58+C64+C65+C66</f>
        <v>0</v>
      </c>
      <c r="D67" s="361">
        <f>D53+D57+D58+D64+D65+D66</f>
        <v>0</v>
      </c>
    </row>
    <row r="68" spans="1:4" ht="12.75">
      <c r="A68" s="305" t="s">
        <v>53</v>
      </c>
      <c r="B68" s="362" t="s">
        <v>126</v>
      </c>
      <c r="C68" s="361">
        <f>C40+C47-C51-C67</f>
        <v>0</v>
      </c>
      <c r="D68" s="361">
        <f>D40+D47-D51-D67</f>
        <v>0</v>
      </c>
    </row>
    <row r="69" spans="1:4" ht="25.5">
      <c r="A69" s="378" t="s">
        <v>54</v>
      </c>
      <c r="B69" s="195" t="s">
        <v>48</v>
      </c>
      <c r="C69" s="353"/>
      <c r="D69" s="353"/>
    </row>
    <row r="70" spans="1:4" ht="12.75">
      <c r="A70" s="305" t="s">
        <v>55</v>
      </c>
      <c r="B70" s="369" t="s">
        <v>115</v>
      </c>
      <c r="C70" s="361">
        <f>C68-C69</f>
        <v>0</v>
      </c>
      <c r="D70" s="361">
        <f>D68-D69</f>
        <v>0</v>
      </c>
    </row>
    <row r="71" spans="1:4" ht="12.75">
      <c r="A71" s="378" t="s">
        <v>127</v>
      </c>
      <c r="B71" s="184" t="s">
        <v>56</v>
      </c>
      <c r="C71" s="353"/>
      <c r="D71" s="353"/>
    </row>
    <row r="72" spans="1:4" ht="12.75">
      <c r="A72" s="378" t="s">
        <v>128</v>
      </c>
      <c r="B72" s="212" t="s">
        <v>49</v>
      </c>
      <c r="C72" s="353"/>
      <c r="D72" s="353"/>
    </row>
    <row r="73" spans="1:4" ht="12.75">
      <c r="A73" s="298" t="s">
        <v>129</v>
      </c>
      <c r="B73" s="370" t="s">
        <v>50</v>
      </c>
      <c r="C73" s="371">
        <f>C70-C71-C72</f>
        <v>0</v>
      </c>
      <c r="D73" s="371">
        <f>D70-D71-D72</f>
        <v>0</v>
      </c>
    </row>
    <row r="74" spans="2:4" ht="12.75">
      <c r="B74" s="346"/>
      <c r="C74" s="25"/>
      <c r="D74" s="28"/>
    </row>
    <row r="75" spans="2:4" ht="12.75">
      <c r="B75" s="97" t="s">
        <v>230</v>
      </c>
      <c r="C75" s="25"/>
      <c r="D75" s="19"/>
    </row>
    <row r="76" spans="3:4" ht="12.75">
      <c r="C76" s="25"/>
      <c r="D76" s="19"/>
    </row>
    <row r="77" spans="3:4" ht="12.75">
      <c r="C77" s="25"/>
      <c r="D77" s="19"/>
    </row>
    <row r="78" ht="12.75">
      <c r="B78" s="352"/>
    </row>
  </sheetData>
  <sheetProtection sheet="1" objects="1" scenarios="1"/>
  <mergeCells count="6">
    <mergeCell ref="A52:D52"/>
    <mergeCell ref="C3:D3"/>
    <mergeCell ref="A4:B4"/>
    <mergeCell ref="A26:D26"/>
    <mergeCell ref="A41:D41"/>
    <mergeCell ref="A48:B48"/>
  </mergeCells>
  <dataValidations count="2">
    <dataValidation operator="greaterThanOrEqual" allowBlank="1" showInputMessage="1" showErrorMessage="1" sqref="C67:D68 C71:D71 C53:D53 C58:D58 C47:D47 C40:D40 C37:D38 C33:D35 C73:D73"/>
    <dataValidation type="whole" operator="greaterThanOrEqual" allowBlank="1" showInputMessage="1" showErrorMessage="1" sqref="C27:D29">
      <formula1>0</formula1>
    </dataValidation>
  </dataValidations>
  <printOptions/>
  <pageMargins left="0.5118110236220472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&amp;R&amp;"Times New Roman,обычный"&amp;8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zoomScale="115" zoomScaleNormal="115" zoomScaleSheetLayoutView="115" zoomScalePageLayoutView="0" workbookViewId="0" topLeftCell="A1">
      <selection activeCell="C24" sqref="C24"/>
    </sheetView>
  </sheetViews>
  <sheetFormatPr defaultColWidth="15.8515625" defaultRowHeight="12.75"/>
  <cols>
    <col min="1" max="1" width="3.00390625" style="280" customWidth="1"/>
    <col min="2" max="2" width="59.8515625" style="280" customWidth="1"/>
    <col min="3" max="3" width="18.57421875" style="280" customWidth="1"/>
    <col min="4" max="4" width="6.140625" style="280" customWidth="1"/>
    <col min="5" max="16384" width="15.8515625" style="280" customWidth="1"/>
  </cols>
  <sheetData>
    <row r="1" spans="2:3" ht="12.75">
      <c r="B1" s="19"/>
      <c r="C1" s="277"/>
    </row>
    <row r="2" spans="2:3" ht="15.75">
      <c r="B2" s="372" t="s">
        <v>704</v>
      </c>
      <c r="C2" s="116"/>
    </row>
    <row r="3" spans="2:3" ht="12.75">
      <c r="B3" s="25"/>
      <c r="C3" s="273"/>
    </row>
    <row r="4" spans="2:3" ht="12.75">
      <c r="B4" s="323" t="s">
        <v>705</v>
      </c>
      <c r="C4" s="273"/>
    </row>
    <row r="5" spans="1:3" ht="12.75">
      <c r="A5" s="376"/>
      <c r="B5" s="373" t="s">
        <v>706</v>
      </c>
      <c r="C5" s="292" t="s">
        <v>256</v>
      </c>
    </row>
    <row r="6" spans="1:3" ht="18" customHeight="1">
      <c r="A6" s="377" t="s">
        <v>356</v>
      </c>
      <c r="B6" s="253" t="s">
        <v>66</v>
      </c>
      <c r="C6" s="353"/>
    </row>
    <row r="7" spans="1:3" ht="15" customHeight="1">
      <c r="A7" s="378" t="s">
        <v>360</v>
      </c>
      <c r="B7" s="184" t="s">
        <v>67</v>
      </c>
      <c r="C7" s="353"/>
    </row>
    <row r="8" spans="1:3" ht="27" customHeight="1">
      <c r="A8" s="378" t="s">
        <v>367</v>
      </c>
      <c r="B8" s="184" t="s">
        <v>68</v>
      </c>
      <c r="C8" s="353"/>
    </row>
    <row r="9" spans="1:3" ht="12.75">
      <c r="A9" s="378" t="s">
        <v>368</v>
      </c>
      <c r="B9" s="247" t="s">
        <v>69</v>
      </c>
      <c r="C9" s="353"/>
    </row>
    <row r="10" spans="1:3" ht="12.75">
      <c r="A10" s="378" t="s">
        <v>383</v>
      </c>
      <c r="B10" s="229" t="s">
        <v>70</v>
      </c>
      <c r="C10" s="353"/>
    </row>
    <row r="11" spans="1:3" ht="12.75">
      <c r="A11" s="378" t="s">
        <v>384</v>
      </c>
      <c r="B11" s="229" t="s">
        <v>113</v>
      </c>
      <c r="C11" s="353"/>
    </row>
    <row r="12" spans="1:3" ht="12.75">
      <c r="A12" s="293" t="s">
        <v>386</v>
      </c>
      <c r="B12" s="374" t="s">
        <v>71</v>
      </c>
      <c r="C12" s="358">
        <f>C13+C14+C15+C16+C17+C18</f>
        <v>0</v>
      </c>
    </row>
    <row r="13" spans="1:3" ht="12.75">
      <c r="A13" s="378"/>
      <c r="B13" s="185" t="s">
        <v>257</v>
      </c>
      <c r="C13" s="353"/>
    </row>
    <row r="14" spans="1:3" ht="12.75">
      <c r="A14" s="378"/>
      <c r="B14" s="185" t="s">
        <v>258</v>
      </c>
      <c r="C14" s="353"/>
    </row>
    <row r="15" spans="1:3" ht="12.75">
      <c r="A15" s="378"/>
      <c r="B15" s="185" t="s">
        <v>259</v>
      </c>
      <c r="C15" s="353"/>
    </row>
    <row r="16" spans="1:3" ht="12.75">
      <c r="A16" s="378"/>
      <c r="B16" s="185" t="s">
        <v>131</v>
      </c>
      <c r="C16" s="353"/>
    </row>
    <row r="17" spans="1:3" ht="12.75">
      <c r="A17" s="378"/>
      <c r="B17" s="180" t="s">
        <v>563</v>
      </c>
      <c r="C17" s="353"/>
    </row>
    <row r="18" spans="1:3" ht="12.75">
      <c r="A18" s="378"/>
      <c r="B18" s="180" t="s">
        <v>564</v>
      </c>
      <c r="C18" s="353"/>
    </row>
    <row r="19" spans="1:3" ht="12.75">
      <c r="A19" s="378" t="s">
        <v>388</v>
      </c>
      <c r="B19" s="185" t="s">
        <v>59</v>
      </c>
      <c r="C19" s="353"/>
    </row>
    <row r="20" spans="1:3" ht="14.25" customHeight="1">
      <c r="A20" s="378" t="s">
        <v>389</v>
      </c>
      <c r="B20" s="184" t="s">
        <v>60</v>
      </c>
      <c r="C20" s="353"/>
    </row>
    <row r="21" spans="1:3" ht="12.75">
      <c r="A21" s="378" t="s">
        <v>496</v>
      </c>
      <c r="B21" s="185" t="s">
        <v>61</v>
      </c>
      <c r="C21" s="353"/>
    </row>
    <row r="22" spans="1:3" ht="12.75">
      <c r="A22" s="378" t="s">
        <v>390</v>
      </c>
      <c r="B22" s="185" t="s">
        <v>130</v>
      </c>
      <c r="C22" s="353"/>
    </row>
    <row r="23" spans="1:3" ht="24.75" customHeight="1">
      <c r="A23" s="378" t="s">
        <v>392</v>
      </c>
      <c r="B23" s="184" t="s">
        <v>64</v>
      </c>
      <c r="C23" s="353"/>
    </row>
    <row r="24" spans="1:3" ht="15" customHeight="1">
      <c r="A24" s="305" t="s">
        <v>394</v>
      </c>
      <c r="B24" s="375" t="s">
        <v>65</v>
      </c>
      <c r="C24" s="361">
        <f>C6+C7+C8+C9+C10+C11+C12-C19-C20-C21-C22+C23</f>
        <v>0</v>
      </c>
    </row>
    <row r="25" spans="2:3" ht="12.75">
      <c r="B25" s="19"/>
      <c r="C25" s="273"/>
    </row>
    <row r="26" spans="2:3" ht="12.75">
      <c r="B26" s="19"/>
      <c r="C26" s="273"/>
    </row>
    <row r="27" spans="2:3" ht="12.75">
      <c r="B27" s="2" t="s">
        <v>260</v>
      </c>
      <c r="C27" s="273"/>
    </row>
    <row r="28" spans="2:3" ht="12.75">
      <c r="B28" s="273"/>
      <c r="C28" s="273"/>
    </row>
    <row r="29" spans="2:3" ht="12.75">
      <c r="B29" s="2"/>
      <c r="C29" s="273"/>
    </row>
    <row r="30" spans="2:3" ht="12.75">
      <c r="B30" s="273"/>
      <c r="C30" s="273"/>
    </row>
  </sheetData>
  <sheetProtection sheet="1" objects="1" scenarios="1"/>
  <conditionalFormatting sqref="C24">
    <cfRule type="cellIs" priority="1" dxfId="0" operator="notEqual" stopIfTrue="1">
      <formula>TOTCAP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145" zoomScaleSheetLayoutView="145" zoomScalePageLayoutView="0" workbookViewId="0" topLeftCell="A1">
      <selection activeCell="K42" sqref="K42"/>
    </sheetView>
  </sheetViews>
  <sheetFormatPr defaultColWidth="9.140625" defaultRowHeight="12.75"/>
  <cols>
    <col min="1" max="1" width="33.8515625" style="278" customWidth="1"/>
    <col min="2" max="2" width="23.28125" style="278" customWidth="1"/>
    <col min="3" max="3" width="26.00390625" style="278" customWidth="1"/>
    <col min="4" max="16384" width="9.140625" style="278" customWidth="1"/>
  </cols>
  <sheetData>
    <row r="1" spans="1:3" ht="12.75">
      <c r="A1" s="19"/>
      <c r="B1" s="19"/>
      <c r="C1" s="277"/>
    </row>
    <row r="2" spans="1:3" ht="15.75">
      <c r="A2" s="372" t="s">
        <v>704</v>
      </c>
      <c r="B2" s="116"/>
      <c r="C2" s="116"/>
    </row>
    <row r="4" spans="1:3" ht="12.75">
      <c r="A4" s="389" t="s">
        <v>707</v>
      </c>
      <c r="B4" s="27"/>
      <c r="C4" s="273"/>
    </row>
    <row r="5" spans="1:3" ht="12.75">
      <c r="A5" s="30"/>
      <c r="B5" s="117"/>
      <c r="C5" s="390" t="s">
        <v>261</v>
      </c>
    </row>
    <row r="6" spans="1:3" ht="25.5">
      <c r="A6" s="282" t="s">
        <v>262</v>
      </c>
      <c r="B6" s="324" t="s">
        <v>565</v>
      </c>
      <c r="C6" s="324" t="s">
        <v>566</v>
      </c>
    </row>
    <row r="7" spans="1:3" ht="12.75">
      <c r="A7" s="391">
        <v>1</v>
      </c>
      <c r="B7" s="392">
        <v>2</v>
      </c>
      <c r="C7" s="392">
        <v>3</v>
      </c>
    </row>
    <row r="8" spans="1:3" ht="12.75" customHeight="1">
      <c r="A8" s="187" t="s">
        <v>263</v>
      </c>
      <c r="B8" s="353"/>
      <c r="C8" s="353"/>
    </row>
    <row r="9" spans="1:3" ht="27" customHeight="1">
      <c r="A9" s="286" t="s">
        <v>62</v>
      </c>
      <c r="B9" s="358">
        <f>B10+B11</f>
        <v>0</v>
      </c>
      <c r="C9" s="358">
        <f>C10+C11</f>
        <v>0</v>
      </c>
    </row>
    <row r="10" spans="1:3" ht="12.75">
      <c r="A10" s="254" t="s">
        <v>132</v>
      </c>
      <c r="B10" s="353"/>
      <c r="C10" s="353"/>
    </row>
    <row r="11" spans="1:3" ht="12.75">
      <c r="A11" s="254" t="s">
        <v>133</v>
      </c>
      <c r="B11" s="353"/>
      <c r="C11" s="353"/>
    </row>
    <row r="12" spans="1:3" ht="24" customHeight="1">
      <c r="A12" s="186" t="s">
        <v>264</v>
      </c>
      <c r="B12" s="353"/>
      <c r="C12" s="353"/>
    </row>
    <row r="13" spans="1:3" ht="12.75">
      <c r="A13" s="31"/>
      <c r="B13" s="118"/>
      <c r="C13" s="273"/>
    </row>
    <row r="14" spans="1:3" ht="12.75">
      <c r="A14" s="2" t="s">
        <v>187</v>
      </c>
      <c r="B14" s="273"/>
      <c r="C14" s="273"/>
    </row>
    <row r="15" spans="1:3" ht="12.75">
      <c r="A15" s="273"/>
      <c r="B15" s="273"/>
      <c r="C15" s="273"/>
    </row>
    <row r="16" spans="1:3" ht="12.75">
      <c r="A16" s="2"/>
      <c r="B16" s="273"/>
      <c r="C16" s="273"/>
    </row>
    <row r="17" spans="1:3" ht="12.75">
      <c r="A17" s="2"/>
      <c r="B17" s="273"/>
      <c r="C17" s="273"/>
    </row>
  </sheetData>
  <sheetProtection sheet="1" objects="1" scenarios="1"/>
  <conditionalFormatting sqref="B4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115" zoomScaleSheetLayoutView="115" zoomScalePageLayoutView="0" workbookViewId="0" topLeftCell="A1">
      <selection activeCell="B17" sqref="B17"/>
    </sheetView>
  </sheetViews>
  <sheetFormatPr defaultColWidth="9.140625" defaultRowHeight="12.75"/>
  <cols>
    <col min="1" max="1" width="80.00390625" style="278" customWidth="1"/>
    <col min="2" max="2" width="25.57421875" style="278" customWidth="1"/>
    <col min="3" max="16384" width="9.140625" style="278" customWidth="1"/>
  </cols>
  <sheetData>
    <row r="1" spans="1:2" ht="12.75">
      <c r="A1" s="19"/>
      <c r="B1" s="277"/>
    </row>
    <row r="2" spans="1:2" ht="15.75">
      <c r="A2" s="372" t="s">
        <v>704</v>
      </c>
      <c r="B2" s="116"/>
    </row>
    <row r="4" spans="1:2" ht="12.75">
      <c r="A4" s="389" t="s">
        <v>708</v>
      </c>
      <c r="B4" s="273"/>
    </row>
    <row r="5" spans="1:2" ht="13.5" thickBot="1">
      <c r="A5" s="27"/>
      <c r="B5" s="390" t="s">
        <v>261</v>
      </c>
    </row>
    <row r="6" spans="1:2" ht="16.5" customHeight="1">
      <c r="A6" s="251" t="s">
        <v>265</v>
      </c>
      <c r="B6" s="393"/>
    </row>
    <row r="7" spans="1:2" ht="15" customHeight="1">
      <c r="A7" s="250" t="s">
        <v>266</v>
      </c>
      <c r="B7" s="394"/>
    </row>
    <row r="8" spans="1:2" ht="15" customHeight="1">
      <c r="A8" s="250" t="s">
        <v>267</v>
      </c>
      <c r="B8" s="394"/>
    </row>
    <row r="9" spans="1:2" ht="12.75">
      <c r="A9" s="249" t="s">
        <v>268</v>
      </c>
      <c r="B9" s="394"/>
    </row>
    <row r="10" spans="1:2" ht="14.25" customHeight="1">
      <c r="A10" s="250" t="s">
        <v>269</v>
      </c>
      <c r="B10" s="394"/>
    </row>
    <row r="11" spans="1:2" ht="24.75" customHeight="1">
      <c r="A11" s="250" t="s">
        <v>270</v>
      </c>
      <c r="B11" s="394"/>
    </row>
    <row r="12" spans="1:2" ht="15" customHeight="1">
      <c r="A12" s="249" t="s">
        <v>271</v>
      </c>
      <c r="B12" s="394"/>
    </row>
    <row r="13" spans="1:2" ht="12.75" customHeight="1">
      <c r="A13" s="250" t="s">
        <v>272</v>
      </c>
      <c r="B13" s="394"/>
    </row>
    <row r="14" spans="1:2" ht="12.75" customHeight="1">
      <c r="A14" s="250" t="s">
        <v>273</v>
      </c>
      <c r="B14" s="394"/>
    </row>
    <row r="15" spans="1:2" ht="12.75" customHeight="1">
      <c r="A15" s="250" t="s">
        <v>274</v>
      </c>
      <c r="B15" s="394"/>
    </row>
    <row r="16" spans="1:2" ht="12.75" customHeight="1">
      <c r="A16" s="250" t="s">
        <v>275</v>
      </c>
      <c r="B16" s="394"/>
    </row>
    <row r="17" spans="1:2" ht="13.5" thickBot="1">
      <c r="A17" s="395" t="s">
        <v>276</v>
      </c>
      <c r="B17" s="396">
        <f>B8+B9+B10+B11-B12-B13-B14-B15+B16</f>
        <v>0</v>
      </c>
    </row>
    <row r="18" spans="1:2" ht="12.75">
      <c r="A18" s="273"/>
      <c r="B18" s="273"/>
    </row>
    <row r="19" spans="1:2" ht="12.75">
      <c r="A19" s="2" t="s">
        <v>230</v>
      </c>
      <c r="B19" s="273"/>
    </row>
    <row r="20" spans="1:2" ht="12.75">
      <c r="A20" s="273"/>
      <c r="B20" s="273"/>
    </row>
    <row r="21" spans="1:2" ht="12.75">
      <c r="A21" s="2"/>
      <c r="B21" s="273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Roman,обычный"&amp;8 &amp;7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24"/>
  <sheetViews>
    <sheetView view="pageBreakPreview" zoomScaleNormal="115" zoomScaleSheetLayoutView="100" zoomScalePageLayoutView="0" workbookViewId="0" topLeftCell="A1">
      <selection activeCell="H15" sqref="H15"/>
    </sheetView>
  </sheetViews>
  <sheetFormatPr defaultColWidth="11.140625" defaultRowHeight="12.75"/>
  <cols>
    <col min="1" max="1" width="31.57421875" style="403" customWidth="1"/>
    <col min="2" max="2" width="11.140625" style="403" customWidth="1"/>
    <col min="3" max="9" width="11.421875" style="403" customWidth="1"/>
    <col min="10" max="12" width="11.421875" style="38" customWidth="1"/>
    <col min="13" max="13" width="11.421875" style="403" customWidth="1"/>
    <col min="14" max="16384" width="11.140625" style="403" customWidth="1"/>
  </cols>
  <sheetData>
    <row r="1" spans="1:13" ht="12.75">
      <c r="A1" s="402"/>
      <c r="B1" s="402"/>
      <c r="C1" s="402"/>
      <c r="D1" s="402"/>
      <c r="E1" s="402"/>
      <c r="F1" s="24"/>
      <c r="G1" s="24"/>
      <c r="H1" s="32"/>
      <c r="I1" s="33"/>
      <c r="J1" s="34"/>
      <c r="K1" s="34"/>
      <c r="L1" s="277"/>
      <c r="M1" s="35"/>
    </row>
    <row r="2" spans="1:13" ht="15.75">
      <c r="A2" s="10" t="s">
        <v>637</v>
      </c>
      <c r="B2" s="33"/>
      <c r="C2" s="24"/>
      <c r="D2" s="24"/>
      <c r="E2" s="24"/>
      <c r="F2" s="24"/>
      <c r="G2" s="24"/>
      <c r="H2" s="32"/>
      <c r="I2" s="33"/>
      <c r="J2" s="34"/>
      <c r="K2" s="34"/>
      <c r="L2" s="34"/>
      <c r="M2" s="35"/>
    </row>
    <row r="3" spans="1:13" ht="12">
      <c r="A3" s="32"/>
      <c r="B3" s="33"/>
      <c r="C3" s="24"/>
      <c r="D3" s="24"/>
      <c r="E3" s="24"/>
      <c r="F3" s="24"/>
      <c r="G3" s="24"/>
      <c r="H3" s="32"/>
      <c r="I3" s="33"/>
      <c r="J3" s="34"/>
      <c r="K3" s="34"/>
      <c r="L3" s="34"/>
      <c r="M3" s="35"/>
    </row>
    <row r="4" spans="1:13" ht="12">
      <c r="A4" s="878" t="s">
        <v>709</v>
      </c>
      <c r="B4" s="878"/>
      <c r="C4" s="878"/>
      <c r="D4" s="878"/>
      <c r="E4" s="878"/>
      <c r="F4" s="878"/>
      <c r="G4" s="119"/>
      <c r="H4" s="119"/>
      <c r="I4" s="119"/>
      <c r="J4" s="120"/>
      <c r="K4" s="120"/>
      <c r="L4" s="120"/>
      <c r="M4" s="23" t="s">
        <v>710</v>
      </c>
    </row>
    <row r="5" spans="1:13" ht="47.25" customHeight="1">
      <c r="A5" s="397" t="s">
        <v>277</v>
      </c>
      <c r="B5" s="397" t="s">
        <v>278</v>
      </c>
      <c r="C5" s="397" t="s">
        <v>279</v>
      </c>
      <c r="D5" s="397" t="s">
        <v>856</v>
      </c>
      <c r="E5" s="397" t="s">
        <v>570</v>
      </c>
      <c r="F5" s="397" t="s">
        <v>280</v>
      </c>
      <c r="G5" s="397" t="s">
        <v>281</v>
      </c>
      <c r="H5" s="397" t="s">
        <v>282</v>
      </c>
      <c r="I5" s="397" t="s">
        <v>283</v>
      </c>
      <c r="J5" s="397" t="s">
        <v>284</v>
      </c>
      <c r="K5" s="397" t="s">
        <v>285</v>
      </c>
      <c r="L5" s="397" t="s">
        <v>286</v>
      </c>
      <c r="M5" s="397" t="s">
        <v>571</v>
      </c>
    </row>
    <row r="6" spans="1:13" ht="11.25" customHeight="1">
      <c r="A6" s="121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  <c r="H6" s="122">
        <v>8</v>
      </c>
      <c r="I6" s="122">
        <v>9</v>
      </c>
      <c r="J6" s="123">
        <v>10</v>
      </c>
      <c r="K6" s="123">
        <v>11</v>
      </c>
      <c r="L6" s="123">
        <v>12</v>
      </c>
      <c r="M6" s="122">
        <v>13</v>
      </c>
    </row>
    <row r="7" spans="1:13" ht="24" customHeight="1">
      <c r="A7" s="398" t="s">
        <v>567</v>
      </c>
      <c r="B7" s="399">
        <f>B8+B9+B10+B11+B12+B13+B14+B15+B16+B17</f>
        <v>0</v>
      </c>
      <c r="C7" s="399">
        <f aca="true" t="shared" si="0" ref="C7:M7">C8+C9+C10+C11+C12+C13+C14+C15+C16+C17</f>
        <v>0</v>
      </c>
      <c r="D7" s="399">
        <f t="shared" si="0"/>
        <v>0</v>
      </c>
      <c r="E7" s="399">
        <f t="shared" si="0"/>
        <v>0</v>
      </c>
      <c r="F7" s="399">
        <f t="shared" si="0"/>
        <v>0</v>
      </c>
      <c r="G7" s="399">
        <f t="shared" si="0"/>
        <v>0</v>
      </c>
      <c r="H7" s="399">
        <f t="shared" si="0"/>
        <v>0</v>
      </c>
      <c r="I7" s="399">
        <f t="shared" si="0"/>
        <v>0</v>
      </c>
      <c r="J7" s="399">
        <f t="shared" si="0"/>
        <v>0</v>
      </c>
      <c r="K7" s="399">
        <f t="shared" si="0"/>
        <v>0</v>
      </c>
      <c r="L7" s="399">
        <f t="shared" si="0"/>
        <v>0</v>
      </c>
      <c r="M7" s="399">
        <f t="shared" si="0"/>
        <v>0</v>
      </c>
    </row>
    <row r="8" spans="1:13" ht="18" customHeight="1">
      <c r="A8" s="37" t="s">
        <v>287</v>
      </c>
      <c r="B8" s="399">
        <f>C8+E8</f>
        <v>0</v>
      </c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</row>
    <row r="9" spans="1:13" ht="18" customHeight="1">
      <c r="A9" s="37" t="s">
        <v>288</v>
      </c>
      <c r="B9" s="399">
        <f aca="true" t="shared" si="1" ref="B9:B19">C9+E9</f>
        <v>0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</row>
    <row r="10" spans="1:13" ht="18" customHeight="1">
      <c r="A10" s="37" t="s">
        <v>289</v>
      </c>
      <c r="B10" s="399">
        <f t="shared" si="1"/>
        <v>0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</row>
    <row r="11" spans="1:13" ht="18" customHeight="1">
      <c r="A11" s="37" t="s">
        <v>290</v>
      </c>
      <c r="B11" s="399">
        <f t="shared" si="1"/>
        <v>0</v>
      </c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</row>
    <row r="12" spans="1:13" ht="18" customHeight="1">
      <c r="A12" s="37" t="s">
        <v>291</v>
      </c>
      <c r="B12" s="399">
        <f t="shared" si="1"/>
        <v>0</v>
      </c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</row>
    <row r="13" spans="1:13" ht="18" customHeight="1">
      <c r="A13" s="37" t="s">
        <v>292</v>
      </c>
      <c r="B13" s="399">
        <f t="shared" si="1"/>
        <v>0</v>
      </c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</row>
    <row r="14" spans="1:13" ht="18" customHeight="1">
      <c r="A14" s="37" t="s">
        <v>293</v>
      </c>
      <c r="B14" s="399">
        <f t="shared" si="1"/>
        <v>0</v>
      </c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</row>
    <row r="15" spans="1:13" ht="25.5" customHeight="1">
      <c r="A15" s="37" t="s">
        <v>72</v>
      </c>
      <c r="B15" s="399">
        <f t="shared" si="1"/>
        <v>0</v>
      </c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</row>
    <row r="16" spans="1:13" ht="18" customHeight="1">
      <c r="A16" s="37" t="s">
        <v>568</v>
      </c>
      <c r="B16" s="399">
        <f t="shared" si="1"/>
        <v>0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</row>
    <row r="17" spans="1:13" ht="18" customHeight="1">
      <c r="A17" s="21" t="s">
        <v>569</v>
      </c>
      <c r="B17" s="399">
        <f t="shared" si="1"/>
        <v>0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</row>
    <row r="18" spans="1:13" ht="24" customHeight="1">
      <c r="A18" s="36" t="s">
        <v>855</v>
      </c>
      <c r="B18" s="399">
        <f t="shared" si="1"/>
        <v>0</v>
      </c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</row>
    <row r="19" spans="1:13" ht="24.75" customHeight="1">
      <c r="A19" s="36" t="s">
        <v>294</v>
      </c>
      <c r="B19" s="399">
        <f t="shared" si="1"/>
        <v>0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</row>
    <row r="20" spans="1:13" ht="18" customHeight="1">
      <c r="A20" s="400" t="s">
        <v>499</v>
      </c>
      <c r="B20" s="401">
        <f>B7+B18+B19</f>
        <v>0</v>
      </c>
      <c r="C20" s="401">
        <f aca="true" t="shared" si="2" ref="C20:M20">C7+C18+C19</f>
        <v>0</v>
      </c>
      <c r="D20" s="401">
        <f t="shared" si="2"/>
        <v>0</v>
      </c>
      <c r="E20" s="401">
        <f t="shared" si="2"/>
        <v>0</v>
      </c>
      <c r="F20" s="401">
        <f t="shared" si="2"/>
        <v>0</v>
      </c>
      <c r="G20" s="401">
        <f t="shared" si="2"/>
        <v>0</v>
      </c>
      <c r="H20" s="401">
        <f t="shared" si="2"/>
        <v>0</v>
      </c>
      <c r="I20" s="401">
        <f t="shared" si="2"/>
        <v>0</v>
      </c>
      <c r="J20" s="401">
        <f t="shared" si="2"/>
        <v>0</v>
      </c>
      <c r="K20" s="401">
        <f t="shared" si="2"/>
        <v>0</v>
      </c>
      <c r="L20" s="401">
        <f t="shared" si="2"/>
        <v>0</v>
      </c>
      <c r="M20" s="401">
        <f t="shared" si="2"/>
        <v>0</v>
      </c>
    </row>
    <row r="21" spans="1:13" ht="19.5" customHeight="1">
      <c r="A21" s="24"/>
      <c r="B21" s="24"/>
      <c r="C21" s="24"/>
      <c r="D21" s="24"/>
      <c r="E21" s="24"/>
      <c r="F21" s="24"/>
      <c r="G21" s="24"/>
      <c r="H21" s="24"/>
      <c r="I21" s="24"/>
      <c r="M21" s="24"/>
    </row>
    <row r="22" spans="1:25" ht="12">
      <c r="A22" s="22" t="s">
        <v>230</v>
      </c>
      <c r="B22" s="23"/>
      <c r="C22" s="23"/>
      <c r="D22" s="23"/>
      <c r="E22" s="23"/>
      <c r="F22" s="23"/>
      <c r="G22" s="23"/>
      <c r="H22" s="404"/>
      <c r="I22" s="404"/>
      <c r="J22" s="405"/>
      <c r="K22" s="405"/>
      <c r="L22" s="405"/>
      <c r="M22" s="404"/>
      <c r="W22" s="24"/>
      <c r="X22" s="24"/>
      <c r="Y22" s="24"/>
    </row>
    <row r="23" spans="1:13" ht="12">
      <c r="A23" s="22"/>
      <c r="B23" s="404"/>
      <c r="C23" s="404"/>
      <c r="D23" s="404"/>
      <c r="E23" s="404"/>
      <c r="F23" s="404"/>
      <c r="G23" s="404"/>
      <c r="H23" s="404"/>
      <c r="I23" s="404"/>
      <c r="J23" s="405"/>
      <c r="K23" s="405"/>
      <c r="L23" s="405"/>
      <c r="M23" s="404"/>
    </row>
    <row r="24" spans="1:13" ht="12">
      <c r="A24" s="404"/>
      <c r="B24" s="404"/>
      <c r="C24" s="404"/>
      <c r="D24" s="404"/>
      <c r="E24" s="404"/>
      <c r="F24" s="404"/>
      <c r="G24" s="404"/>
      <c r="H24" s="404"/>
      <c r="I24" s="404"/>
      <c r="J24" s="405"/>
      <c r="K24" s="405"/>
      <c r="L24" s="405"/>
      <c r="M24" s="404"/>
    </row>
  </sheetData>
  <sheetProtection sheet="1" objects="1" scenarios="1"/>
  <mergeCells count="1">
    <mergeCell ref="A4:F4"/>
  </mergeCells>
  <dataValidations count="1">
    <dataValidation operator="greaterThanOrEqual" allowBlank="1" showInputMessage="1" showErrorMessage="1" sqref="B7:M20"/>
  </dataValidations>
  <printOptions/>
  <pageMargins left="0.75" right="0.5" top="1" bottom="1" header="0.5" footer="0.5"/>
  <pageSetup horizontalDpi="600" verticalDpi="600" orientation="landscape" paperSize="9" scale="75" r:id="rId1"/>
  <headerFooter alignWithMargins="0">
    <oddFooter>&amp;R&amp;"Times New Roman,обычный"&amp;7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zoomScalePageLayoutView="0" workbookViewId="0" topLeftCell="A7">
      <selection activeCell="B30" sqref="B30"/>
    </sheetView>
  </sheetViews>
  <sheetFormatPr defaultColWidth="12.57421875" defaultRowHeight="12.75"/>
  <cols>
    <col min="1" max="1" width="36.7109375" style="39" customWidth="1"/>
    <col min="2" max="16384" width="12.57421875" style="39" customWidth="1"/>
  </cols>
  <sheetData>
    <row r="1" spans="1:12" ht="12.75">
      <c r="A1" s="158"/>
      <c r="B1" s="158"/>
      <c r="C1" s="158"/>
      <c r="D1" s="158"/>
      <c r="E1" s="158"/>
      <c r="K1" s="75"/>
      <c r="L1" s="710"/>
    </row>
    <row r="2" spans="1:12" ht="15.75">
      <c r="A2" s="407" t="s">
        <v>637</v>
      </c>
      <c r="L2" s="710"/>
    </row>
    <row r="3" spans="1:12" ht="12.75">
      <c r="A3" s="41"/>
      <c r="L3" s="710"/>
    </row>
    <row r="4" spans="1:12" ht="12.75">
      <c r="A4" s="408" t="s">
        <v>711</v>
      </c>
      <c r="I4" s="879"/>
      <c r="J4" s="879"/>
      <c r="K4" s="879"/>
      <c r="L4" s="125"/>
    </row>
    <row r="5" spans="1:12" ht="12.75">
      <c r="A5" s="125"/>
      <c r="B5" s="125"/>
      <c r="C5" s="125"/>
      <c r="D5" s="125"/>
      <c r="E5" s="125"/>
      <c r="F5" s="125"/>
      <c r="G5" s="125"/>
      <c r="H5" s="125"/>
      <c r="I5" s="125"/>
      <c r="J5" s="125"/>
      <c r="L5" s="40" t="s">
        <v>712</v>
      </c>
    </row>
    <row r="6" spans="1:12" ht="61.5" customHeight="1">
      <c r="A6" s="409" t="s">
        <v>222</v>
      </c>
      <c r="B6" s="409" t="s">
        <v>216</v>
      </c>
      <c r="C6" s="409" t="s">
        <v>295</v>
      </c>
      <c r="D6" s="409" t="s">
        <v>338</v>
      </c>
      <c r="E6" s="409" t="s">
        <v>639</v>
      </c>
      <c r="F6" s="409" t="s">
        <v>641</v>
      </c>
      <c r="G6" s="409" t="s">
        <v>63</v>
      </c>
      <c r="H6" s="409" t="s">
        <v>296</v>
      </c>
      <c r="I6" s="409" t="s">
        <v>297</v>
      </c>
      <c r="J6" s="409" t="s">
        <v>298</v>
      </c>
      <c r="K6" s="409" t="s">
        <v>299</v>
      </c>
      <c r="L6" s="409" t="s">
        <v>638</v>
      </c>
    </row>
    <row r="7" spans="1:12" ht="15" customHeight="1">
      <c r="A7" s="167">
        <v>1</v>
      </c>
      <c r="B7" s="166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</row>
    <row r="8" spans="1:12" ht="27.75" customHeight="1">
      <c r="A8" s="410" t="s">
        <v>572</v>
      </c>
      <c r="B8" s="411">
        <f>B9+B10+B11</f>
        <v>0</v>
      </c>
      <c r="C8" s="411">
        <f aca="true" t="shared" si="0" ref="C8:L8">C9+C10+C11</f>
        <v>0</v>
      </c>
      <c r="D8" s="411">
        <f t="shared" si="0"/>
        <v>0</v>
      </c>
      <c r="E8" s="411">
        <f t="shared" si="0"/>
        <v>0</v>
      </c>
      <c r="F8" s="411">
        <f t="shared" si="0"/>
        <v>0</v>
      </c>
      <c r="G8" s="411">
        <f t="shared" si="0"/>
        <v>0</v>
      </c>
      <c r="H8" s="411">
        <f t="shared" si="0"/>
        <v>0</v>
      </c>
      <c r="I8" s="411">
        <f t="shared" si="0"/>
        <v>0</v>
      </c>
      <c r="J8" s="411">
        <f t="shared" si="0"/>
        <v>0</v>
      </c>
      <c r="K8" s="411">
        <f t="shared" si="0"/>
        <v>0</v>
      </c>
      <c r="L8" s="411">
        <f t="shared" si="0"/>
        <v>0</v>
      </c>
    </row>
    <row r="9" spans="1:12" ht="50.25" customHeight="1">
      <c r="A9" s="168" t="s">
        <v>573</v>
      </c>
      <c r="B9" s="411">
        <f>E9+F9+H9+I9+J9</f>
        <v>0</v>
      </c>
      <c r="C9" s="413"/>
      <c r="D9" s="412">
        <f>G9+K9</f>
        <v>0</v>
      </c>
      <c r="E9" s="413"/>
      <c r="F9" s="413"/>
      <c r="G9" s="413"/>
      <c r="H9" s="413"/>
      <c r="I9" s="413"/>
      <c r="J9" s="413"/>
      <c r="K9" s="413"/>
      <c r="L9" s="413"/>
    </row>
    <row r="10" spans="1:12" ht="14.25" customHeight="1">
      <c r="A10" s="168" t="s">
        <v>300</v>
      </c>
      <c r="B10" s="411">
        <f>E10+F10+H10+I10+J10</f>
        <v>0</v>
      </c>
      <c r="C10" s="413"/>
      <c r="D10" s="412">
        <f aca="true" t="shared" si="1" ref="D10:D29">G10+K10</f>
        <v>0</v>
      </c>
      <c r="E10" s="413"/>
      <c r="F10" s="413"/>
      <c r="G10" s="413"/>
      <c r="H10" s="413"/>
      <c r="I10" s="413"/>
      <c r="J10" s="413"/>
      <c r="K10" s="413"/>
      <c r="L10" s="413"/>
    </row>
    <row r="11" spans="1:12" ht="12.75">
      <c r="A11" s="168" t="s">
        <v>574</v>
      </c>
      <c r="B11" s="411">
        <f>E11+F11+H11+I11+J11</f>
        <v>0</v>
      </c>
      <c r="C11" s="413"/>
      <c r="D11" s="412">
        <f t="shared" si="1"/>
        <v>0</v>
      </c>
      <c r="E11" s="413"/>
      <c r="F11" s="413"/>
      <c r="G11" s="413"/>
      <c r="H11" s="413"/>
      <c r="I11" s="413"/>
      <c r="J11" s="413"/>
      <c r="K11" s="413"/>
      <c r="L11" s="413"/>
    </row>
    <row r="12" spans="1:12" ht="28.5" customHeight="1">
      <c r="A12" s="410" t="s">
        <v>575</v>
      </c>
      <c r="B12" s="411">
        <f>B13+B14+B15+B16+B17+B18+B19+B20+B21+B22</f>
        <v>0</v>
      </c>
      <c r="C12" s="411">
        <f>C13+C14+C15+C16+C17+C18+C19+C20+C21+C22</f>
        <v>0</v>
      </c>
      <c r="D12" s="411">
        <f aca="true" t="shared" si="2" ref="D12:L12">D13+D14+D15+D16+D17+D18+D19+D20+D21+D22</f>
        <v>0</v>
      </c>
      <c r="E12" s="411">
        <f t="shared" si="2"/>
        <v>0</v>
      </c>
      <c r="F12" s="411">
        <f t="shared" si="2"/>
        <v>0</v>
      </c>
      <c r="G12" s="411">
        <f t="shared" si="2"/>
        <v>0</v>
      </c>
      <c r="H12" s="411">
        <f t="shared" si="2"/>
        <v>0</v>
      </c>
      <c r="I12" s="411">
        <f t="shared" si="2"/>
        <v>0</v>
      </c>
      <c r="J12" s="411">
        <f t="shared" si="2"/>
        <v>0</v>
      </c>
      <c r="K12" s="411">
        <f t="shared" si="2"/>
        <v>0</v>
      </c>
      <c r="L12" s="411">
        <f t="shared" si="2"/>
        <v>0</v>
      </c>
    </row>
    <row r="13" spans="1:12" ht="14.25" customHeight="1">
      <c r="A13" s="168" t="s">
        <v>301</v>
      </c>
      <c r="B13" s="411">
        <f aca="true" t="shared" si="3" ref="B13:B22">E13+F13+H13+I13+J13</f>
        <v>0</v>
      </c>
      <c r="C13" s="413"/>
      <c r="D13" s="412">
        <f t="shared" si="1"/>
        <v>0</v>
      </c>
      <c r="E13" s="413"/>
      <c r="F13" s="413"/>
      <c r="G13" s="413"/>
      <c r="H13" s="413"/>
      <c r="I13" s="413"/>
      <c r="J13" s="413"/>
      <c r="K13" s="413"/>
      <c r="L13" s="413"/>
    </row>
    <row r="14" spans="1:12" ht="12.75" customHeight="1">
      <c r="A14" s="168" t="s">
        <v>288</v>
      </c>
      <c r="B14" s="411">
        <f t="shared" si="3"/>
        <v>0</v>
      </c>
      <c r="C14" s="413"/>
      <c r="D14" s="412">
        <f t="shared" si="1"/>
        <v>0</v>
      </c>
      <c r="E14" s="413"/>
      <c r="F14" s="413"/>
      <c r="G14" s="413"/>
      <c r="H14" s="413"/>
      <c r="I14" s="413"/>
      <c r="J14" s="413"/>
      <c r="K14" s="413"/>
      <c r="L14" s="413"/>
    </row>
    <row r="15" spans="1:12" ht="11.25" customHeight="1">
      <c r="A15" s="168" t="s">
        <v>576</v>
      </c>
      <c r="B15" s="411">
        <f t="shared" si="3"/>
        <v>0</v>
      </c>
      <c r="C15" s="413"/>
      <c r="D15" s="412">
        <f t="shared" si="1"/>
        <v>0</v>
      </c>
      <c r="E15" s="413"/>
      <c r="F15" s="413"/>
      <c r="G15" s="413"/>
      <c r="H15" s="413"/>
      <c r="I15" s="413"/>
      <c r="J15" s="413"/>
      <c r="K15" s="413"/>
      <c r="L15" s="413"/>
    </row>
    <row r="16" spans="1:12" ht="15.75" customHeight="1">
      <c r="A16" s="168" t="s">
        <v>290</v>
      </c>
      <c r="B16" s="411">
        <f t="shared" si="3"/>
        <v>0</v>
      </c>
      <c r="C16" s="413"/>
      <c r="D16" s="412">
        <f t="shared" si="1"/>
        <v>0</v>
      </c>
      <c r="E16" s="413"/>
      <c r="F16" s="413"/>
      <c r="G16" s="413"/>
      <c r="H16" s="413"/>
      <c r="I16" s="413"/>
      <c r="J16" s="413"/>
      <c r="K16" s="413"/>
      <c r="L16" s="413"/>
    </row>
    <row r="17" spans="1:12" ht="16.5" customHeight="1">
      <c r="A17" s="168" t="s">
        <v>291</v>
      </c>
      <c r="B17" s="411">
        <f t="shared" si="3"/>
        <v>0</v>
      </c>
      <c r="C17" s="413"/>
      <c r="D17" s="412">
        <f t="shared" si="1"/>
        <v>0</v>
      </c>
      <c r="E17" s="413"/>
      <c r="F17" s="413"/>
      <c r="G17" s="413"/>
      <c r="H17" s="413"/>
      <c r="I17" s="413"/>
      <c r="J17" s="413"/>
      <c r="K17" s="413"/>
      <c r="L17" s="413"/>
    </row>
    <row r="18" spans="1:12" ht="14.25" customHeight="1">
      <c r="A18" s="168" t="s">
        <v>292</v>
      </c>
      <c r="B18" s="411">
        <f t="shared" si="3"/>
        <v>0</v>
      </c>
      <c r="C18" s="413"/>
      <c r="D18" s="412">
        <f t="shared" si="1"/>
        <v>0</v>
      </c>
      <c r="E18" s="413"/>
      <c r="F18" s="413"/>
      <c r="G18" s="413"/>
      <c r="H18" s="413"/>
      <c r="I18" s="413"/>
      <c r="J18" s="413"/>
      <c r="K18" s="413"/>
      <c r="L18" s="413"/>
    </row>
    <row r="19" spans="1:12" ht="13.5" customHeight="1">
      <c r="A19" s="168" t="s">
        <v>293</v>
      </c>
      <c r="B19" s="411">
        <f t="shared" si="3"/>
        <v>0</v>
      </c>
      <c r="C19" s="413"/>
      <c r="D19" s="412">
        <f t="shared" si="1"/>
        <v>0</v>
      </c>
      <c r="E19" s="413"/>
      <c r="F19" s="413"/>
      <c r="G19" s="413"/>
      <c r="H19" s="413"/>
      <c r="I19" s="413"/>
      <c r="J19" s="413"/>
      <c r="K19" s="413"/>
      <c r="L19" s="413"/>
    </row>
    <row r="20" spans="1:12" ht="25.5">
      <c r="A20" s="168" t="s">
        <v>114</v>
      </c>
      <c r="B20" s="411">
        <f t="shared" si="3"/>
        <v>0</v>
      </c>
      <c r="C20" s="413"/>
      <c r="D20" s="412">
        <f t="shared" si="1"/>
        <v>0</v>
      </c>
      <c r="E20" s="413"/>
      <c r="F20" s="413"/>
      <c r="G20" s="413"/>
      <c r="H20" s="413"/>
      <c r="I20" s="413"/>
      <c r="J20" s="413"/>
      <c r="K20" s="413"/>
      <c r="L20" s="413"/>
    </row>
    <row r="21" spans="1:12" ht="12.75">
      <c r="A21" s="168" t="s">
        <v>302</v>
      </c>
      <c r="B21" s="411">
        <f t="shared" si="3"/>
        <v>0</v>
      </c>
      <c r="C21" s="413"/>
      <c r="D21" s="412">
        <f t="shared" si="1"/>
        <v>0</v>
      </c>
      <c r="E21" s="413"/>
      <c r="F21" s="413"/>
      <c r="G21" s="413"/>
      <c r="H21" s="413"/>
      <c r="I21" s="413"/>
      <c r="J21" s="413"/>
      <c r="K21" s="413"/>
      <c r="L21" s="413"/>
    </row>
    <row r="22" spans="1:12" ht="12.75">
      <c r="A22" s="168" t="s">
        <v>577</v>
      </c>
      <c r="B22" s="411">
        <f t="shared" si="3"/>
        <v>0</v>
      </c>
      <c r="C22" s="413"/>
      <c r="D22" s="412">
        <f t="shared" si="1"/>
        <v>0</v>
      </c>
      <c r="E22" s="413"/>
      <c r="F22" s="413"/>
      <c r="G22" s="413"/>
      <c r="H22" s="413"/>
      <c r="I22" s="413"/>
      <c r="J22" s="413"/>
      <c r="K22" s="413"/>
      <c r="L22" s="413"/>
    </row>
    <row r="23" spans="1:12" ht="25.5" customHeight="1">
      <c r="A23" s="170" t="s">
        <v>677</v>
      </c>
      <c r="B23" s="411">
        <f>E23+F23+H23+I23+J23</f>
        <v>0</v>
      </c>
      <c r="C23" s="413"/>
      <c r="D23" s="412">
        <f t="shared" si="1"/>
        <v>0</v>
      </c>
      <c r="E23" s="413"/>
      <c r="F23" s="413"/>
      <c r="G23" s="413"/>
      <c r="H23" s="413"/>
      <c r="I23" s="413"/>
      <c r="J23" s="413"/>
      <c r="K23" s="413"/>
      <c r="L23" s="413"/>
    </row>
    <row r="24" spans="1:12" ht="17.25" customHeight="1">
      <c r="A24" s="410" t="s">
        <v>578</v>
      </c>
      <c r="B24" s="411">
        <f>B12+B23</f>
        <v>0</v>
      </c>
      <c r="C24" s="411">
        <f aca="true" t="shared" si="4" ref="C24:L24">C12+C23</f>
        <v>0</v>
      </c>
      <c r="D24" s="411">
        <f t="shared" si="4"/>
        <v>0</v>
      </c>
      <c r="E24" s="411">
        <f>E12+E23</f>
        <v>0</v>
      </c>
      <c r="F24" s="411">
        <f t="shared" si="4"/>
        <v>0</v>
      </c>
      <c r="G24" s="411">
        <f t="shared" si="4"/>
        <v>0</v>
      </c>
      <c r="H24" s="411">
        <f t="shared" si="4"/>
        <v>0</v>
      </c>
      <c r="I24" s="411">
        <f t="shared" si="4"/>
        <v>0</v>
      </c>
      <c r="J24" s="411">
        <f t="shared" si="4"/>
        <v>0</v>
      </c>
      <c r="K24" s="411">
        <f t="shared" si="4"/>
        <v>0</v>
      </c>
      <c r="L24" s="411">
        <f t="shared" si="4"/>
        <v>0</v>
      </c>
    </row>
    <row r="25" spans="1:12" ht="29.25" customHeight="1">
      <c r="A25" s="168" t="s">
        <v>497</v>
      </c>
      <c r="B25" s="411">
        <f>E25+F25+H25+I25+J25</f>
        <v>0</v>
      </c>
      <c r="C25" s="413"/>
      <c r="D25" s="412">
        <f t="shared" si="1"/>
        <v>0</v>
      </c>
      <c r="E25" s="413"/>
      <c r="F25" s="413"/>
      <c r="G25" s="413"/>
      <c r="H25" s="413"/>
      <c r="I25" s="413"/>
      <c r="J25" s="413"/>
      <c r="K25" s="413"/>
      <c r="L25" s="413"/>
    </row>
    <row r="26" spans="1:12" ht="30.75" customHeight="1">
      <c r="A26" s="169" t="s">
        <v>579</v>
      </c>
      <c r="B26" s="411">
        <f>E26+F26+H26+I26+J26</f>
        <v>0</v>
      </c>
      <c r="C26" s="413"/>
      <c r="D26" s="412">
        <f t="shared" si="1"/>
        <v>0</v>
      </c>
      <c r="E26" s="413"/>
      <c r="F26" s="413"/>
      <c r="G26" s="413"/>
      <c r="H26" s="413"/>
      <c r="I26" s="413"/>
      <c r="J26" s="413"/>
      <c r="K26" s="413"/>
      <c r="L26" s="413"/>
    </row>
    <row r="27" spans="1:12" ht="12.75">
      <c r="A27" s="171" t="s">
        <v>498</v>
      </c>
      <c r="B27" s="411">
        <f>E27+F27+H27+I27+J27</f>
        <v>0</v>
      </c>
      <c r="C27" s="413"/>
      <c r="D27" s="412">
        <f t="shared" si="1"/>
        <v>0</v>
      </c>
      <c r="E27" s="413"/>
      <c r="F27" s="413"/>
      <c r="G27" s="413"/>
      <c r="H27" s="413"/>
      <c r="I27" s="413"/>
      <c r="J27" s="413"/>
      <c r="K27" s="413"/>
      <c r="L27" s="413"/>
    </row>
    <row r="28" spans="1:12" ht="27" customHeight="1">
      <c r="A28" s="410" t="s">
        <v>411</v>
      </c>
      <c r="B28" s="411">
        <f>B8+B24+B25+B26+B27</f>
        <v>0</v>
      </c>
      <c r="C28" s="411">
        <f aca="true" t="shared" si="5" ref="C28:L28">C8+C24+C25+C26+C27</f>
        <v>0</v>
      </c>
      <c r="D28" s="411">
        <f t="shared" si="5"/>
        <v>0</v>
      </c>
      <c r="E28" s="411">
        <f t="shared" si="5"/>
        <v>0</v>
      </c>
      <c r="F28" s="411">
        <f t="shared" si="5"/>
        <v>0</v>
      </c>
      <c r="G28" s="411">
        <f t="shared" si="5"/>
        <v>0</v>
      </c>
      <c r="H28" s="411">
        <f t="shared" si="5"/>
        <v>0</v>
      </c>
      <c r="I28" s="411">
        <f t="shared" si="5"/>
        <v>0</v>
      </c>
      <c r="J28" s="411">
        <f t="shared" si="5"/>
        <v>0</v>
      </c>
      <c r="K28" s="411">
        <f t="shared" si="5"/>
        <v>0</v>
      </c>
      <c r="L28" s="411">
        <f t="shared" si="5"/>
        <v>0</v>
      </c>
    </row>
    <row r="29" spans="1:12" ht="18" customHeight="1">
      <c r="A29" s="169" t="s">
        <v>412</v>
      </c>
      <c r="B29" s="411">
        <f>E29+F29+H29+I29+J29</f>
        <v>0</v>
      </c>
      <c r="C29" s="675"/>
      <c r="D29" s="412">
        <f t="shared" si="1"/>
        <v>0</v>
      </c>
      <c r="E29" s="675"/>
      <c r="F29" s="675"/>
      <c r="G29" s="675"/>
      <c r="H29" s="675"/>
      <c r="I29" s="675"/>
      <c r="J29" s="675"/>
      <c r="K29" s="675"/>
      <c r="L29" s="675"/>
    </row>
    <row r="30" spans="1:12" ht="32.25" customHeight="1">
      <c r="A30" s="414" t="s">
        <v>495</v>
      </c>
      <c r="B30" s="415">
        <f>B28+B29</f>
        <v>0</v>
      </c>
      <c r="C30" s="415">
        <f aca="true" t="shared" si="6" ref="C30:L30">C28+C29</f>
        <v>0</v>
      </c>
      <c r="D30" s="415">
        <f t="shared" si="6"/>
        <v>0</v>
      </c>
      <c r="E30" s="415">
        <f t="shared" si="6"/>
        <v>0</v>
      </c>
      <c r="F30" s="415">
        <f t="shared" si="6"/>
        <v>0</v>
      </c>
      <c r="G30" s="415">
        <f t="shared" si="6"/>
        <v>0</v>
      </c>
      <c r="H30" s="415">
        <f t="shared" si="6"/>
        <v>0</v>
      </c>
      <c r="I30" s="415">
        <f t="shared" si="6"/>
        <v>0</v>
      </c>
      <c r="J30" s="415">
        <f t="shared" si="6"/>
        <v>0</v>
      </c>
      <c r="K30" s="415">
        <f t="shared" si="6"/>
        <v>0</v>
      </c>
      <c r="L30" s="415">
        <f t="shared" si="6"/>
        <v>0</v>
      </c>
    </row>
    <row r="31" spans="1:12" ht="12.75">
      <c r="A31" s="172"/>
      <c r="B31" s="173"/>
      <c r="C31" s="173"/>
      <c r="D31" s="174"/>
      <c r="E31" s="173"/>
      <c r="F31" s="173"/>
      <c r="G31" s="174"/>
      <c r="H31" s="173"/>
      <c r="I31" s="173"/>
      <c r="J31" s="173"/>
      <c r="K31" s="174"/>
      <c r="L31" s="125"/>
    </row>
    <row r="32" spans="1:5" s="41" customFormat="1" ht="12.75">
      <c r="A32" s="2" t="s">
        <v>230</v>
      </c>
      <c r="B32" s="25"/>
      <c r="C32" s="25"/>
      <c r="D32" s="25"/>
      <c r="E32" s="25"/>
    </row>
    <row r="33" spans="1:5" s="41" customFormat="1" ht="12.75">
      <c r="A33" s="2"/>
      <c r="B33" s="8"/>
      <c r="C33" s="8"/>
      <c r="D33" s="8"/>
      <c r="E33" s="8"/>
    </row>
  </sheetData>
  <sheetProtection sheet="1" objects="1" scenarios="1"/>
  <mergeCells count="1">
    <mergeCell ref="I4:K4"/>
  </mergeCells>
  <conditionalFormatting sqref="D31">
    <cfRule type="cellIs" priority="1" dxfId="0" operator="notEqual" stopIfTrue="1">
      <formula>SUM(TOTALL1,TOTALL2,TOTALL3)</formula>
    </cfRule>
  </conditionalFormatting>
  <conditionalFormatting sqref="G31">
    <cfRule type="cellIs" priority="2" dxfId="0" operator="notEqual" stopIfTrue="1">
      <formula>TOTRES1+TOTRES2+TOTRES3</formula>
    </cfRule>
  </conditionalFormatting>
  <conditionalFormatting sqref="K31">
    <cfRule type="cellIs" priority="3" dxfId="1" operator="notEqual" stopIfTrue="1">
      <formula>SUM(SPECRES1+SPECRES2+SPECRES3)</formula>
    </cfRule>
  </conditionalFormatting>
  <dataValidations count="1">
    <dataValidation operator="greaterThanOrEqual" allowBlank="1" showInputMessage="1" showErrorMessage="1" sqref="L30 C29:K31 C28:L28 C25:K27 C24:L24 C13:K23 C12:L12 C8:L8 C9:K11 B8:B31"/>
  </dataValidations>
  <printOptions/>
  <pageMargins left="0.7480314960629921" right="0.35" top="0.984251968503937" bottom="0.5118110236220472" header="0.5118110236220472" footer="0.5118110236220472"/>
  <pageSetup horizontalDpi="600" verticalDpi="600" orientation="landscape" paperSize="9" scale="70" r:id="rId1"/>
  <headerFooter alignWithMargins="0">
    <oddFooter>&amp;R&amp;"Times New Roman,обычный"&amp;7 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5" zoomScaleNormal="85" zoomScaleSheetLayoutView="85" zoomScalePageLayoutView="0" workbookViewId="0" topLeftCell="A1">
      <selection activeCell="D32" sqref="D32"/>
    </sheetView>
  </sheetViews>
  <sheetFormatPr defaultColWidth="9.140625" defaultRowHeight="12.75"/>
  <cols>
    <col min="1" max="1" width="3.8515625" style="127" customWidth="1"/>
    <col min="2" max="2" width="30.57421875" style="129" customWidth="1"/>
    <col min="3" max="3" width="16.00390625" style="129" customWidth="1"/>
    <col min="4" max="24" width="10.7109375" style="129" customWidth="1"/>
    <col min="25" max="16384" width="9.140625" style="129" customWidth="1"/>
  </cols>
  <sheetData>
    <row r="1" spans="2:17" ht="12.75"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28"/>
      <c r="Q1" s="128"/>
    </row>
    <row r="2" spans="2:23" ht="15.75">
      <c r="B2" s="416" t="s">
        <v>637</v>
      </c>
      <c r="D2" s="130"/>
      <c r="E2" s="130"/>
      <c r="F2" s="130"/>
      <c r="P2" s="131"/>
      <c r="Q2" s="131"/>
      <c r="R2" s="131"/>
      <c r="S2" s="131"/>
      <c r="T2" s="131"/>
      <c r="U2" s="132"/>
      <c r="V2" s="133"/>
      <c r="W2" s="133"/>
    </row>
    <row r="3" spans="2:22" ht="15.75">
      <c r="B3" s="422" t="s">
        <v>713</v>
      </c>
      <c r="D3" s="134"/>
      <c r="E3" s="134"/>
      <c r="F3" s="135"/>
      <c r="V3" s="129" t="s">
        <v>714</v>
      </c>
    </row>
    <row r="4" spans="1:24" ht="12.75">
      <c r="A4" s="897" t="s">
        <v>305</v>
      </c>
      <c r="B4" s="900" t="s">
        <v>717</v>
      </c>
      <c r="C4" s="897" t="s">
        <v>651</v>
      </c>
      <c r="D4" s="892" t="s">
        <v>715</v>
      </c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  <c r="R4" s="893"/>
      <c r="S4" s="893"/>
      <c r="T4" s="893"/>
      <c r="U4" s="894"/>
      <c r="V4" s="880" t="s">
        <v>304</v>
      </c>
      <c r="W4" s="881"/>
      <c r="X4" s="882"/>
    </row>
    <row r="5" spans="1:24" ht="14.25" customHeight="1">
      <c r="A5" s="898"/>
      <c r="B5" s="901"/>
      <c r="C5" s="898"/>
      <c r="D5" s="892" t="s">
        <v>306</v>
      </c>
      <c r="E5" s="893"/>
      <c r="F5" s="894"/>
      <c r="G5" s="892" t="s">
        <v>307</v>
      </c>
      <c r="H5" s="893"/>
      <c r="I5" s="894"/>
      <c r="J5" s="892" t="s">
        <v>308</v>
      </c>
      <c r="K5" s="893"/>
      <c r="L5" s="894"/>
      <c r="M5" s="892" t="s">
        <v>309</v>
      </c>
      <c r="N5" s="893"/>
      <c r="O5" s="894"/>
      <c r="P5" s="892" t="s">
        <v>310</v>
      </c>
      <c r="Q5" s="893"/>
      <c r="R5" s="894"/>
      <c r="S5" s="892" t="s">
        <v>311</v>
      </c>
      <c r="T5" s="893"/>
      <c r="U5" s="894"/>
      <c r="V5" s="883"/>
      <c r="W5" s="884"/>
      <c r="X5" s="885"/>
    </row>
    <row r="6" spans="1:24" ht="60" customHeight="1" thickBot="1">
      <c r="A6" s="899"/>
      <c r="B6" s="902"/>
      <c r="C6" s="899"/>
      <c r="D6" s="736" t="s">
        <v>312</v>
      </c>
      <c r="E6" s="764" t="s">
        <v>846</v>
      </c>
      <c r="F6" s="735" t="s">
        <v>845</v>
      </c>
      <c r="G6" s="736" t="s">
        <v>312</v>
      </c>
      <c r="H6" s="764" t="s">
        <v>846</v>
      </c>
      <c r="I6" s="735" t="s">
        <v>845</v>
      </c>
      <c r="J6" s="736" t="s">
        <v>312</v>
      </c>
      <c r="K6" s="764" t="s">
        <v>846</v>
      </c>
      <c r="L6" s="735" t="s">
        <v>845</v>
      </c>
      <c r="M6" s="736" t="s">
        <v>312</v>
      </c>
      <c r="N6" s="764" t="s">
        <v>846</v>
      </c>
      <c r="O6" s="735" t="s">
        <v>845</v>
      </c>
      <c r="P6" s="736" t="s">
        <v>312</v>
      </c>
      <c r="Q6" s="764" t="s">
        <v>846</v>
      </c>
      <c r="R6" s="735" t="s">
        <v>845</v>
      </c>
      <c r="S6" s="736" t="s">
        <v>312</v>
      </c>
      <c r="T6" s="764" t="s">
        <v>846</v>
      </c>
      <c r="U6" s="735" t="s">
        <v>845</v>
      </c>
      <c r="V6" s="736" t="s">
        <v>312</v>
      </c>
      <c r="W6" s="764" t="s">
        <v>846</v>
      </c>
      <c r="X6" s="735" t="s">
        <v>845</v>
      </c>
    </row>
    <row r="7" spans="1:24" s="740" customFormat="1" ht="12.75">
      <c r="A7" s="737">
        <v>1</v>
      </c>
      <c r="B7" s="738">
        <v>2</v>
      </c>
      <c r="C7" s="737">
        <v>3</v>
      </c>
      <c r="D7" s="739">
        <v>4</v>
      </c>
      <c r="E7" s="739">
        <v>5</v>
      </c>
      <c r="F7" s="739">
        <v>6</v>
      </c>
      <c r="G7" s="739">
        <v>7</v>
      </c>
      <c r="H7" s="739">
        <v>8</v>
      </c>
      <c r="I7" s="739">
        <v>9</v>
      </c>
      <c r="J7" s="739">
        <v>10</v>
      </c>
      <c r="K7" s="739">
        <v>11</v>
      </c>
      <c r="L7" s="739">
        <v>12</v>
      </c>
      <c r="M7" s="739">
        <v>13</v>
      </c>
      <c r="N7" s="739">
        <v>14</v>
      </c>
      <c r="O7" s="739">
        <v>15</v>
      </c>
      <c r="P7" s="739">
        <v>16</v>
      </c>
      <c r="Q7" s="739">
        <v>17</v>
      </c>
      <c r="R7" s="739">
        <v>18</v>
      </c>
      <c r="S7" s="739">
        <v>19</v>
      </c>
      <c r="T7" s="739">
        <v>20</v>
      </c>
      <c r="U7" s="739">
        <v>21</v>
      </c>
      <c r="V7" s="739">
        <v>22</v>
      </c>
      <c r="W7" s="739">
        <v>23</v>
      </c>
      <c r="X7" s="739">
        <v>24</v>
      </c>
    </row>
    <row r="8" spans="1:24" s="136" customFormat="1" ht="12.75">
      <c r="A8" s="903">
        <v>1</v>
      </c>
      <c r="B8" s="886" t="s">
        <v>680</v>
      </c>
      <c r="C8" s="138" t="s">
        <v>313</v>
      </c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420">
        <f aca="true" t="shared" si="0" ref="V8:V33">D8+G8+J8+M8+P8+S8</f>
        <v>0</v>
      </c>
      <c r="W8" s="420">
        <f>IF(V8=0,0,(D8*E8+G8*H8+J8*K8+M8*N8+P8*Q8+S8*T8)/V8)</f>
        <v>0</v>
      </c>
      <c r="X8" s="420">
        <f>IF(V8=0,0,(D8*F8+G8*I8+J8*L8+M8*O8+P8*R8+S8*U8)/V8)</f>
        <v>0</v>
      </c>
    </row>
    <row r="9" spans="1:24" ht="12.75">
      <c r="A9" s="904"/>
      <c r="B9" s="887"/>
      <c r="C9" s="233" t="s">
        <v>314</v>
      </c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420">
        <f t="shared" si="0"/>
        <v>0</v>
      </c>
      <c r="W9" s="420">
        <f aca="true" t="shared" si="1" ref="W9:W31">IF(V9=0,0,(D9*E9+G9*H9+J9*K9+M9*N9+P9*Q9+S9*T9)/V9)</f>
        <v>0</v>
      </c>
      <c r="X9" s="420">
        <f aca="true" t="shared" si="2" ref="X9:X31">IF(V9=0,0,(D9*F9+G9*I9+J9*L9+M9*O9+P9*R9+S9*U9)/V9)</f>
        <v>0</v>
      </c>
    </row>
    <row r="10" spans="1:24" ht="12.75">
      <c r="A10" s="903">
        <v>2</v>
      </c>
      <c r="B10" s="886" t="s">
        <v>315</v>
      </c>
      <c r="C10" s="233" t="s">
        <v>313</v>
      </c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420">
        <f t="shared" si="0"/>
        <v>0</v>
      </c>
      <c r="W10" s="420">
        <f t="shared" si="1"/>
        <v>0</v>
      </c>
      <c r="X10" s="420">
        <f t="shared" si="2"/>
        <v>0</v>
      </c>
    </row>
    <row r="11" spans="1:24" ht="12.75">
      <c r="A11" s="904"/>
      <c r="B11" s="887"/>
      <c r="C11" s="233" t="s">
        <v>314</v>
      </c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420">
        <f t="shared" si="0"/>
        <v>0</v>
      </c>
      <c r="W11" s="420">
        <f t="shared" si="1"/>
        <v>0</v>
      </c>
      <c r="X11" s="420">
        <f t="shared" si="2"/>
        <v>0</v>
      </c>
    </row>
    <row r="12" spans="1:24" ht="12.75">
      <c r="A12" s="903">
        <v>3</v>
      </c>
      <c r="B12" s="886" t="s">
        <v>316</v>
      </c>
      <c r="C12" s="233" t="s">
        <v>313</v>
      </c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  <c r="R12" s="676"/>
      <c r="S12" s="676"/>
      <c r="T12" s="676"/>
      <c r="U12" s="676"/>
      <c r="V12" s="420">
        <f t="shared" si="0"/>
        <v>0</v>
      </c>
      <c r="W12" s="420">
        <f t="shared" si="1"/>
        <v>0</v>
      </c>
      <c r="X12" s="420">
        <f t="shared" si="2"/>
        <v>0</v>
      </c>
    </row>
    <row r="13" spans="1:24" ht="12.75">
      <c r="A13" s="904"/>
      <c r="B13" s="887"/>
      <c r="C13" s="233" t="s">
        <v>314</v>
      </c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677"/>
      <c r="S13" s="677"/>
      <c r="T13" s="677"/>
      <c r="U13" s="677"/>
      <c r="V13" s="420">
        <f t="shared" si="0"/>
        <v>0</v>
      </c>
      <c r="W13" s="420">
        <f t="shared" si="1"/>
        <v>0</v>
      </c>
      <c r="X13" s="420">
        <f t="shared" si="2"/>
        <v>0</v>
      </c>
    </row>
    <row r="14" spans="1:24" ht="12.75">
      <c r="A14" s="903">
        <v>4</v>
      </c>
      <c r="B14" s="886" t="s">
        <v>317</v>
      </c>
      <c r="C14" s="233" t="s">
        <v>313</v>
      </c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6"/>
      <c r="V14" s="420">
        <f t="shared" si="0"/>
        <v>0</v>
      </c>
      <c r="W14" s="420">
        <f t="shared" si="1"/>
        <v>0</v>
      </c>
      <c r="X14" s="420">
        <f t="shared" si="2"/>
        <v>0</v>
      </c>
    </row>
    <row r="15" spans="1:24" ht="12.75">
      <c r="A15" s="904"/>
      <c r="B15" s="887"/>
      <c r="C15" s="233" t="s">
        <v>314</v>
      </c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420">
        <f t="shared" si="0"/>
        <v>0</v>
      </c>
      <c r="W15" s="420">
        <f t="shared" si="1"/>
        <v>0</v>
      </c>
      <c r="X15" s="420">
        <f t="shared" si="2"/>
        <v>0</v>
      </c>
    </row>
    <row r="16" spans="1:24" ht="12.75">
      <c r="A16" s="903">
        <v>5</v>
      </c>
      <c r="B16" s="886" t="s">
        <v>318</v>
      </c>
      <c r="C16" s="233" t="s">
        <v>313</v>
      </c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420">
        <f t="shared" si="0"/>
        <v>0</v>
      </c>
      <c r="W16" s="420">
        <f t="shared" si="1"/>
        <v>0</v>
      </c>
      <c r="X16" s="420">
        <f t="shared" si="2"/>
        <v>0</v>
      </c>
    </row>
    <row r="17" spans="1:24" ht="12.75">
      <c r="A17" s="904"/>
      <c r="B17" s="887"/>
      <c r="C17" s="233" t="s">
        <v>314</v>
      </c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677"/>
      <c r="V17" s="420">
        <f t="shared" si="0"/>
        <v>0</v>
      </c>
      <c r="W17" s="420">
        <f t="shared" si="1"/>
        <v>0</v>
      </c>
      <c r="X17" s="420">
        <f t="shared" si="2"/>
        <v>0</v>
      </c>
    </row>
    <row r="18" spans="1:24" ht="12.75">
      <c r="A18" s="903">
        <v>6</v>
      </c>
      <c r="B18" s="886" t="s">
        <v>319</v>
      </c>
      <c r="C18" s="233" t="s">
        <v>313</v>
      </c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6"/>
      <c r="V18" s="420">
        <f t="shared" si="0"/>
        <v>0</v>
      </c>
      <c r="W18" s="420">
        <f t="shared" si="1"/>
        <v>0</v>
      </c>
      <c r="X18" s="420">
        <f t="shared" si="2"/>
        <v>0</v>
      </c>
    </row>
    <row r="19" spans="1:24" ht="12.75">
      <c r="A19" s="904"/>
      <c r="B19" s="887"/>
      <c r="C19" s="233" t="s">
        <v>314</v>
      </c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420">
        <f t="shared" si="0"/>
        <v>0</v>
      </c>
      <c r="W19" s="420">
        <f t="shared" si="1"/>
        <v>0</v>
      </c>
      <c r="X19" s="420">
        <f t="shared" si="2"/>
        <v>0</v>
      </c>
    </row>
    <row r="20" spans="1:24" ht="11.25" customHeight="1">
      <c r="A20" s="903">
        <v>7</v>
      </c>
      <c r="B20" s="886" t="s">
        <v>320</v>
      </c>
      <c r="C20" s="233" t="s">
        <v>313</v>
      </c>
      <c r="D20" s="676"/>
      <c r="E20" s="676"/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6"/>
      <c r="V20" s="420">
        <f t="shared" si="0"/>
        <v>0</v>
      </c>
      <c r="W20" s="420">
        <f t="shared" si="1"/>
        <v>0</v>
      </c>
      <c r="X20" s="420">
        <f t="shared" si="2"/>
        <v>0</v>
      </c>
    </row>
    <row r="21" spans="1:24" ht="12.75">
      <c r="A21" s="904"/>
      <c r="B21" s="887"/>
      <c r="C21" s="233" t="s">
        <v>314</v>
      </c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420">
        <f t="shared" si="0"/>
        <v>0</v>
      </c>
      <c r="W21" s="420">
        <f t="shared" si="1"/>
        <v>0</v>
      </c>
      <c r="X21" s="420">
        <f t="shared" si="2"/>
        <v>0</v>
      </c>
    </row>
    <row r="22" spans="1:24" ht="12.75">
      <c r="A22" s="903">
        <v>8</v>
      </c>
      <c r="B22" s="886" t="s">
        <v>73</v>
      </c>
      <c r="C22" s="233" t="s">
        <v>313</v>
      </c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420">
        <f t="shared" si="0"/>
        <v>0</v>
      </c>
      <c r="W22" s="420">
        <f t="shared" si="1"/>
        <v>0</v>
      </c>
      <c r="X22" s="420">
        <f t="shared" si="2"/>
        <v>0</v>
      </c>
    </row>
    <row r="23" spans="1:24" ht="12.75">
      <c r="A23" s="904"/>
      <c r="B23" s="887"/>
      <c r="C23" s="233" t="s">
        <v>314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420">
        <f t="shared" si="0"/>
        <v>0</v>
      </c>
      <c r="W23" s="420">
        <f t="shared" si="1"/>
        <v>0</v>
      </c>
      <c r="X23" s="420">
        <f t="shared" si="2"/>
        <v>0</v>
      </c>
    </row>
    <row r="24" spans="1:24" ht="12.75">
      <c r="A24" s="903">
        <v>9</v>
      </c>
      <c r="B24" s="886" t="s">
        <v>580</v>
      </c>
      <c r="C24" s="233" t="s">
        <v>313</v>
      </c>
      <c r="D24" s="676"/>
      <c r="E24" s="676"/>
      <c r="F24" s="676"/>
      <c r="G24" s="676"/>
      <c r="H24" s="676"/>
      <c r="I24" s="676"/>
      <c r="J24" s="676"/>
      <c r="K24" s="676"/>
      <c r="L24" s="676"/>
      <c r="M24" s="676"/>
      <c r="N24" s="676"/>
      <c r="O24" s="676"/>
      <c r="P24" s="676"/>
      <c r="Q24" s="676"/>
      <c r="R24" s="676"/>
      <c r="S24" s="676"/>
      <c r="T24" s="676"/>
      <c r="U24" s="676"/>
      <c r="V24" s="420">
        <f t="shared" si="0"/>
        <v>0</v>
      </c>
      <c r="W24" s="420">
        <f t="shared" si="1"/>
        <v>0</v>
      </c>
      <c r="X24" s="420">
        <f t="shared" si="2"/>
        <v>0</v>
      </c>
    </row>
    <row r="25" spans="1:24" s="136" customFormat="1" ht="12.75">
      <c r="A25" s="904"/>
      <c r="B25" s="887"/>
      <c r="C25" s="233" t="s">
        <v>314</v>
      </c>
      <c r="D25" s="677"/>
      <c r="E25" s="677"/>
      <c r="F25" s="677"/>
      <c r="G25" s="677"/>
      <c r="H25" s="677"/>
      <c r="I25" s="677"/>
      <c r="J25" s="677"/>
      <c r="K25" s="677"/>
      <c r="L25" s="677"/>
      <c r="M25" s="677"/>
      <c r="N25" s="677"/>
      <c r="O25" s="677"/>
      <c r="P25" s="677"/>
      <c r="Q25" s="677"/>
      <c r="R25" s="677"/>
      <c r="S25" s="677"/>
      <c r="T25" s="677"/>
      <c r="U25" s="677"/>
      <c r="V25" s="420">
        <f t="shared" si="0"/>
        <v>0</v>
      </c>
      <c r="W25" s="420">
        <f t="shared" si="1"/>
        <v>0</v>
      </c>
      <c r="X25" s="420">
        <f t="shared" si="2"/>
        <v>0</v>
      </c>
    </row>
    <row r="26" spans="1:24" s="136" customFormat="1" ht="12.75">
      <c r="A26" s="903">
        <v>10</v>
      </c>
      <c r="B26" s="890" t="s">
        <v>92</v>
      </c>
      <c r="C26" s="233" t="s">
        <v>313</v>
      </c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6"/>
      <c r="S26" s="676"/>
      <c r="T26" s="676"/>
      <c r="U26" s="676"/>
      <c r="V26" s="420">
        <f t="shared" si="0"/>
        <v>0</v>
      </c>
      <c r="W26" s="420">
        <f t="shared" si="1"/>
        <v>0</v>
      </c>
      <c r="X26" s="420">
        <f t="shared" si="2"/>
        <v>0</v>
      </c>
    </row>
    <row r="27" spans="1:24" s="136" customFormat="1" ht="12.75">
      <c r="A27" s="904"/>
      <c r="B27" s="891"/>
      <c r="C27" s="233" t="s">
        <v>314</v>
      </c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420">
        <f t="shared" si="0"/>
        <v>0</v>
      </c>
      <c r="W27" s="420">
        <f t="shared" si="1"/>
        <v>0</v>
      </c>
      <c r="X27" s="420">
        <f t="shared" si="2"/>
        <v>0</v>
      </c>
    </row>
    <row r="28" spans="1:24" s="136" customFormat="1" ht="12.75">
      <c r="A28" s="903">
        <v>11</v>
      </c>
      <c r="B28" s="886" t="s">
        <v>321</v>
      </c>
      <c r="C28" s="138" t="s">
        <v>313</v>
      </c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76"/>
      <c r="U28" s="676"/>
      <c r="V28" s="420">
        <f t="shared" si="0"/>
        <v>0</v>
      </c>
      <c r="W28" s="420">
        <f t="shared" si="1"/>
        <v>0</v>
      </c>
      <c r="X28" s="420">
        <f t="shared" si="2"/>
        <v>0</v>
      </c>
    </row>
    <row r="29" spans="1:24" ht="12.75">
      <c r="A29" s="904"/>
      <c r="B29" s="887"/>
      <c r="C29" s="233" t="s">
        <v>314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420">
        <f t="shared" si="0"/>
        <v>0</v>
      </c>
      <c r="W29" s="420">
        <f t="shared" si="1"/>
        <v>0</v>
      </c>
      <c r="X29" s="420">
        <f t="shared" si="2"/>
        <v>0</v>
      </c>
    </row>
    <row r="30" spans="1:24" ht="12.75">
      <c r="A30" s="903">
        <v>12</v>
      </c>
      <c r="B30" s="886" t="s">
        <v>322</v>
      </c>
      <c r="C30" s="138" t="s">
        <v>313</v>
      </c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  <c r="O30" s="676"/>
      <c r="P30" s="676"/>
      <c r="Q30" s="676"/>
      <c r="R30" s="676"/>
      <c r="S30" s="676"/>
      <c r="T30" s="676"/>
      <c r="U30" s="676"/>
      <c r="V30" s="420">
        <f t="shared" si="0"/>
        <v>0</v>
      </c>
      <c r="W30" s="420">
        <f t="shared" si="1"/>
        <v>0</v>
      </c>
      <c r="X30" s="420">
        <f t="shared" si="2"/>
        <v>0</v>
      </c>
    </row>
    <row r="31" spans="1:24" ht="12.75">
      <c r="A31" s="904"/>
      <c r="B31" s="887"/>
      <c r="C31" s="233" t="s">
        <v>314</v>
      </c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420">
        <f t="shared" si="0"/>
        <v>0</v>
      </c>
      <c r="W31" s="420">
        <f t="shared" si="1"/>
        <v>0</v>
      </c>
      <c r="X31" s="420">
        <f t="shared" si="2"/>
        <v>0</v>
      </c>
    </row>
    <row r="32" spans="1:24" ht="12.75">
      <c r="A32" s="895">
        <v>13</v>
      </c>
      <c r="B32" s="888" t="s">
        <v>304</v>
      </c>
      <c r="C32" s="421" t="s">
        <v>313</v>
      </c>
      <c r="D32" s="421">
        <f>D8+D10+D12+D14+D16+D18+D20+D22+D24+D26+D28+D30</f>
        <v>0</v>
      </c>
      <c r="E32" s="421">
        <f>IF(D32=0,0,(D8*E8+D10*E10+D12*E12+D14*E14+D16*E16+D18*E18+D20*E20+D22*E22+D24*E24+D26*E26+D28*E28+D30*E30)/D32)</f>
        <v>0</v>
      </c>
      <c r="F32" s="421">
        <f>IF(D32=0,0,(D8*F8+D10*F10+D12*F12+D14*F14+D16*F16+D18*F18+D20*F20+D22*F22+D24*F24+D26*F26+D28*F28+D30*F30)/D32)</f>
        <v>0</v>
      </c>
      <c r="G32" s="421">
        <f>G8+G10+G12+G14+G16+G18+G20+G22+G24+G26+G28+G30</f>
        <v>0</v>
      </c>
      <c r="H32" s="421">
        <f>IF(G32=0,0,(G8*H8+G10*H10+G12*H12+G14*H14+G16*H16+G18*H18+G20*H20+G22*H22+G24*H24+G26*H26+G28*H28+G30*H30)/G32)</f>
        <v>0</v>
      </c>
      <c r="I32" s="421">
        <f>IF(G32=0,0,(G8*I8+G10*I10+G12*I12+G14*I14+G16*I16+G18*I18+G20*I20+G22*I22+G24*I24+G26*I26+G28*I28+G30*I30)/G32)</f>
        <v>0</v>
      </c>
      <c r="J32" s="421">
        <f>J8+J10+J12+J14+J16+J18+J20+J22+J24+J26+J28+J30</f>
        <v>0</v>
      </c>
      <c r="K32" s="421">
        <f>IF(J32=0,0,(J8*K8+J10*K10+J12*K12+J14*K14+J16*K16+J18*K18+J20*K20+J22*K22+J24*K24+J26*K26+J28*K28+J30*K30)/J32)</f>
        <v>0</v>
      </c>
      <c r="L32" s="421">
        <f>IF(J32=0,0,(J8*L8+J10*L10+J12*L12+J14*L14+J16*L16+J18*L18+J20*L20+J22*L22+J24*L24+J26*L26+J28*L28+J30*L30)/J32)</f>
        <v>0</v>
      </c>
      <c r="M32" s="421">
        <f>M8+M10+M12+M14+M16+M18+M20+M22+M24+M26+M28+M30</f>
        <v>0</v>
      </c>
      <c r="N32" s="421">
        <f>IF(M32=0,0,(M8*N8+M10*N10+M12*N12+M14*N14+M16*N16+M18*N18+M20*N20+M22*N22+M24*N24+M26*N26+M28*N28+M30*N30)/M32)</f>
        <v>0</v>
      </c>
      <c r="O32" s="421">
        <f>IF(M32=0,0,(M8*O8+M10*O10+M12*O12+M14*O14+M16*O16+M18*O18+M20*O20+M22*O22+M24*O24+M26*O26+M28*O28+M30*O30)/M32)</f>
        <v>0</v>
      </c>
      <c r="P32" s="421">
        <f>P8+P10+P12+P14+P16+P18+P20+P22+P24+P26+P28+P30</f>
        <v>0</v>
      </c>
      <c r="Q32" s="421">
        <f>IF(P32=0,0,(P8*Q8+P10*Q10+P12*Q12+P14*Q14+P16*Q16+P18*Q18+P20*Q20+P22*Q22+P24*Q24+P26*Q26+P28*Q28+P30*Q30)/P32)</f>
        <v>0</v>
      </c>
      <c r="R32" s="421">
        <f>IF(P32=0,0,(P8*R8+P10*R10+P12*R12+P14*R14+P16*R16+P18*R18+P20*R20+P22*R22+P24*R24+P26*R26+P28*R28+P30*R30)/P32)</f>
        <v>0</v>
      </c>
      <c r="S32" s="421">
        <f>S8+S10+S12+S14+S16+S18+S20+S22+S24+S26+S28+S30</f>
        <v>0</v>
      </c>
      <c r="T32" s="421">
        <f>IF(S32=0,0,(S8*T8+S10*T10+S12*T12+S14*T14+S16*T16+S18*T18+S20*T20+S22*T22+S24*T24+S26*T26+S28*T28+S30*T30)/S32)</f>
        <v>0</v>
      </c>
      <c r="U32" s="421">
        <f>IF(S32=0,0,(S8*U8+S10*U10+S12*U12+S14*U14+S16*U16+S18*U18+S20*U20+S22*U22+S24*U24+S26*U26+S28*U28+S30*U30)/S32)</f>
        <v>0</v>
      </c>
      <c r="V32" s="420">
        <f t="shared" si="0"/>
        <v>0</v>
      </c>
      <c r="W32" s="421">
        <f>IF(V32=0,0,(V8*W8+V10*W10+V12*W12+V14*W14+V16*W16+V18*W18+V20*W20+V22*W22+V24*W24+V26*W26+V28*W28+V30*W30)/V32)</f>
        <v>0</v>
      </c>
      <c r="X32" s="420">
        <f>IF(V32=0,0,(D32*F32+G32*I32+J32*L32+M32*O32+P32*R32+S32*U32)/V32)</f>
        <v>0</v>
      </c>
    </row>
    <row r="33" spans="1:24" ht="12.75">
      <c r="A33" s="896"/>
      <c r="B33" s="889"/>
      <c r="C33" s="421" t="s">
        <v>314</v>
      </c>
      <c r="D33" s="421">
        <f>D9+D11+D13+D15+D17+D19+D21+D23+D25+D27+D29+D31</f>
        <v>0</v>
      </c>
      <c r="E33" s="421">
        <f>IF(D33=0,0,(D9*E9+D11*E11+D13*E13+D15*E15+D17*E17+D19*E19+D21*E21+D23*E23+D25*E25+D27*E27+D29*E29+D31*E31)/D33)</f>
        <v>0</v>
      </c>
      <c r="F33" s="421">
        <f>IF(D33=0,0,(D9*F9+D11*F11+D13*F13+D15*F15+D17*F17+D19*F19+D21*F21+D23*F23+D25*F25+D27*F27+D29*F29+D31*F31)/D33)</f>
        <v>0</v>
      </c>
      <c r="G33" s="421">
        <f>G9+G11+G13+G15+G17+G19+G21+G23+G25+G27+G29+G31</f>
        <v>0</v>
      </c>
      <c r="H33" s="421">
        <f>IF(G33=0,0,(G9*H9+G11*H11+G13*H13+G15*H15+G17*H17+G19*H19+G21*H21+G23*H23+G25*H25+G27*H27+G29*H29+G31*H31)/G33)</f>
        <v>0</v>
      </c>
      <c r="I33" s="421">
        <f>IF(G33=0,0,(G9*I9+G11*I11+G13*I13+G15*I15+G17*I17+G19*I19+G21*I21+G23*I23+G25*I25+G27*I27+G29*I29+G31*I31)/G33)</f>
        <v>0</v>
      </c>
      <c r="J33" s="421">
        <f>J9+J11+J13+J15+J17+J19+J21+J23+J25+J27+J29+J31</f>
        <v>0</v>
      </c>
      <c r="K33" s="421">
        <f>IF(J33=0,0,(J9*K9+J11*K11+J13*K13+J15*K15+J17*K17+J19*K19+J21*K21+J23*K23+J25*K25+J27*K27+J29*K29+J31*K31)/J33)</f>
        <v>0</v>
      </c>
      <c r="L33" s="421">
        <f>IF(J33=0,0,(J9*L9+J11*L11+J13*L13+J15*L15+J17*L17+J19*L19+J21*L21+J23*L23+J25*L25+J27*L27+J29*L29+J31*L31)/J33)</f>
        <v>0</v>
      </c>
      <c r="M33" s="421">
        <f>M9+M11+M13+M15+M17+M19+M21+M23+M25+M27+M29+M31</f>
        <v>0</v>
      </c>
      <c r="N33" s="421">
        <f>IF(M33=0,0,(M9*N9+M11*N11+M13*N13+M15*N15+M17*N17+M19*N19+M21*N21+M23*N23+M25*N25+M27*N27+M29*N29+M31*N31)/M33)</f>
        <v>0</v>
      </c>
      <c r="O33" s="421">
        <f>IF(M33=0,0,(M9*O9+M11*O11+M13*O13+M15*O15+M17*O17+M19*O19+M21*O21+M23*O23+M25*O25+M27*O27+M29*O29+M31*O31)/M33)</f>
        <v>0</v>
      </c>
      <c r="P33" s="421">
        <f>P9+P11+P13+P15+P17+P19+P21+P23+P25+P27+P29+P31</f>
        <v>0</v>
      </c>
      <c r="Q33" s="421">
        <f>IF(P33=0,0,(P9*Q9+P11*Q11+P13*Q13+P15*Q15+P17*Q17+P19*Q19+P21*Q21+P23*Q23+P25*Q25+P27*Q27+P29*Q29+P31*Q31)/P33)</f>
        <v>0</v>
      </c>
      <c r="R33" s="421">
        <f>IF(P33=0,0,(P9*R9+P11*R11+P13*R13+P15*R15+P17*R17+P19*R19+P21*R21+P23*R23+P25*R25+P27*R27+P29*R29+P31*R31)/P33)</f>
        <v>0</v>
      </c>
      <c r="S33" s="421">
        <f>S9+S11+S13+S15+S17+S19+S21+S23+S25+S27+S29+S31</f>
        <v>0</v>
      </c>
      <c r="T33" s="421">
        <f>IF(S33=0,0,(S9*T9+S11*T11+S13*T13+S15*T15+S17*T17+S19*T19+S21*T21+S23*T23+S25*T25+S27*T27+S29*T29+S31*T31)/S33)</f>
        <v>0</v>
      </c>
      <c r="U33" s="421">
        <f>IF(S33=0,0,(S9*U9+S11*U11+S13*U13+S15*U15+S17*U17+S19*U19+S21*U21+S23*U23+S25*U25+S27*U27+S29*U29+S31*U31)/S33)</f>
        <v>0</v>
      </c>
      <c r="V33" s="420">
        <f t="shared" si="0"/>
        <v>0</v>
      </c>
      <c r="W33" s="421">
        <f>IF(V33=0,0,(V9*W9+V11*W11+V13*W13+V15*W15+V17*W17+V19*W19+V21*W21+V23*W23+V25*W25+V27*W27+V29*W29+V31*W31)/V33)</f>
        <v>0</v>
      </c>
      <c r="X33" s="420">
        <f>IF(V33=0,0,(D33*F33+G33*I33+J33*L33+M33*O33+P33*R33+S33*U33)/V33)</f>
        <v>0</v>
      </c>
    </row>
    <row r="34" spans="1:24" ht="12.75">
      <c r="A34" s="417">
        <v>14</v>
      </c>
      <c r="B34" s="418" t="s">
        <v>216</v>
      </c>
      <c r="C34" s="419"/>
      <c r="D34" s="419">
        <f>D32+D33</f>
        <v>0</v>
      </c>
      <c r="E34" s="419">
        <f>IF(D34=0,0,(D32*E32+D33*E33)/D34)</f>
        <v>0</v>
      </c>
      <c r="F34" s="419">
        <f>IF(D34=0,0,(F32*D32+F33*D33)/D34)</f>
        <v>0</v>
      </c>
      <c r="G34" s="419">
        <f>G32+G33</f>
        <v>0</v>
      </c>
      <c r="H34" s="419">
        <f>IF(G34=0,0,(G32*H32+G33*H33)/G34)</f>
        <v>0</v>
      </c>
      <c r="I34" s="419">
        <f>IF(G34=0,0,(I32*G32+I33*G33)/G34)</f>
        <v>0</v>
      </c>
      <c r="J34" s="419">
        <f>J32+J33</f>
        <v>0</v>
      </c>
      <c r="K34" s="419">
        <f>IF(J34=0,0,(J32*K32+J33*K33)/J34)</f>
        <v>0</v>
      </c>
      <c r="L34" s="419">
        <f>IF(J34=0,0,(L32*J32+L33*J33)/J34)</f>
        <v>0</v>
      </c>
      <c r="M34" s="419">
        <f>M32+M33</f>
        <v>0</v>
      </c>
      <c r="N34" s="419">
        <f>IF(M34=0,0,(M32*N32+M33*N33)/M34)</f>
        <v>0</v>
      </c>
      <c r="O34" s="419">
        <f>IF(M34=0,0,(O32*M32+O33*M33)/M34)</f>
        <v>0</v>
      </c>
      <c r="P34" s="419">
        <f>P32+P33</f>
        <v>0</v>
      </c>
      <c r="Q34" s="419">
        <f>IF(P34=0,0,(P32*Q32+P33*Q33)/P34)</f>
        <v>0</v>
      </c>
      <c r="R34" s="419">
        <f>IF(P34=0,0,(R32*P32+R33*P33)/P34)</f>
        <v>0</v>
      </c>
      <c r="S34" s="419">
        <f>S32+S33</f>
        <v>0</v>
      </c>
      <c r="T34" s="419">
        <f>IF(S34=0,0,(S32*T32+S33*T33)/S34)</f>
        <v>0</v>
      </c>
      <c r="U34" s="419">
        <f>IF(S34=0,0,(U32*S32+U33*S33)/S34)</f>
        <v>0</v>
      </c>
      <c r="V34" s="419">
        <f>V32+V33</f>
        <v>0</v>
      </c>
      <c r="W34" s="419">
        <f>IF(V34=0,0,(V32*W32+V33*W33)/V34)</f>
        <v>0</v>
      </c>
      <c r="X34" s="419">
        <f>IF(V34=0,0,(X32*V32+X33*V33)/V34)</f>
        <v>0</v>
      </c>
    </row>
    <row r="35" spans="1:24" ht="12.75">
      <c r="A35" s="175"/>
      <c r="B35" s="176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77"/>
      <c r="W35" s="177"/>
      <c r="X35" s="130"/>
    </row>
    <row r="36" spans="1:8" s="49" customFormat="1" ht="12.75">
      <c r="A36" s="2" t="s">
        <v>230</v>
      </c>
      <c r="B36" s="25"/>
      <c r="C36" s="25"/>
      <c r="D36" s="25"/>
      <c r="E36" s="25"/>
      <c r="F36" s="25"/>
      <c r="G36" s="25"/>
      <c r="H36" s="25"/>
    </row>
    <row r="37" spans="1:8" s="49" customFormat="1" ht="12.75">
      <c r="A37" s="2"/>
      <c r="B37" s="137"/>
      <c r="C37" s="137"/>
      <c r="D37" s="137"/>
      <c r="E37" s="137"/>
      <c r="F37" s="137"/>
      <c r="G37" s="137"/>
      <c r="H37" s="137"/>
    </row>
  </sheetData>
  <sheetProtection sheet="1" objects="1" scenarios="1"/>
  <mergeCells count="37">
    <mergeCell ref="P5:R5"/>
    <mergeCell ref="A20:A21"/>
    <mergeCell ref="A22:A23"/>
    <mergeCell ref="A8:A9"/>
    <mergeCell ref="A10:A11"/>
    <mergeCell ref="A12:A13"/>
    <mergeCell ref="A14:A15"/>
    <mergeCell ref="A32:A33"/>
    <mergeCell ref="C4:C6"/>
    <mergeCell ref="B4:B6"/>
    <mergeCell ref="A4:A6"/>
    <mergeCell ref="A24:A25"/>
    <mergeCell ref="A26:A27"/>
    <mergeCell ref="A28:A29"/>
    <mergeCell ref="A30:A31"/>
    <mergeCell ref="A16:A17"/>
    <mergeCell ref="A18:A19"/>
    <mergeCell ref="S5:U5"/>
    <mergeCell ref="B16:B17"/>
    <mergeCell ref="B18:B19"/>
    <mergeCell ref="D4:U4"/>
    <mergeCell ref="B8:B9"/>
    <mergeCell ref="B10:B11"/>
    <mergeCell ref="D5:F5"/>
    <mergeCell ref="G5:I5"/>
    <mergeCell ref="M5:O5"/>
    <mergeCell ref="J5:L5"/>
    <mergeCell ref="V4:X5"/>
    <mergeCell ref="B28:B29"/>
    <mergeCell ref="B30:B31"/>
    <mergeCell ref="B32:B33"/>
    <mergeCell ref="B20:B21"/>
    <mergeCell ref="B22:B23"/>
    <mergeCell ref="B24:B25"/>
    <mergeCell ref="B26:B27"/>
    <mergeCell ref="B12:B13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  <headerFooter alignWithMargins="0">
    <oddHeader>&amp;L&amp;"Times New Roman,обычный"&amp;7
</oddHeader>
    <oddFooter>&amp;R&amp;"Times New Roman,обычный"&amp;7 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="85" zoomScaleNormal="85" zoomScalePageLayoutView="0" workbookViewId="0" topLeftCell="A13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12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810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813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SheetLayoutView="100" zoomScalePageLayoutView="0" workbookViewId="0" topLeftCell="A5">
      <selection activeCell="K42" sqref="K42"/>
    </sheetView>
  </sheetViews>
  <sheetFormatPr defaultColWidth="9.140625" defaultRowHeight="12.75"/>
  <cols>
    <col min="1" max="10" width="9.140625" style="273" customWidth="1"/>
    <col min="11" max="11" width="12.8515625" style="273" customWidth="1"/>
    <col min="12" max="16384" width="9.140625" style="273" customWidth="1"/>
  </cols>
  <sheetData>
    <row r="1" spans="1:10" ht="12.75">
      <c r="A1" s="6"/>
      <c r="B1" s="2"/>
      <c r="C1" s="2"/>
      <c r="D1" s="2"/>
      <c r="E1" s="2"/>
      <c r="F1" s="2"/>
      <c r="G1" s="2"/>
      <c r="H1" s="6"/>
      <c r="I1" s="2"/>
      <c r="J1" s="7"/>
    </row>
    <row r="2" spans="1:10" ht="12.75">
      <c r="A2" s="2"/>
      <c r="B2" s="2"/>
      <c r="C2" s="2"/>
      <c r="D2" s="2"/>
      <c r="E2" s="2"/>
      <c r="F2" s="2"/>
      <c r="G2" s="2"/>
      <c r="H2" s="825"/>
      <c r="I2" s="825"/>
      <c r="J2" s="825"/>
    </row>
    <row r="3" spans="1:11" ht="12.75">
      <c r="A3" s="2"/>
      <c r="B3" s="826" t="s">
        <v>820</v>
      </c>
      <c r="C3" s="826"/>
      <c r="D3" s="826"/>
      <c r="E3" s="826"/>
      <c r="F3" s="826"/>
      <c r="G3" s="826"/>
      <c r="H3" s="826"/>
      <c r="I3" s="826"/>
      <c r="J3" s="826"/>
      <c r="K3" s="82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826" t="s">
        <v>699</v>
      </c>
      <c r="B5" s="826"/>
      <c r="C5" s="826"/>
      <c r="D5" s="826"/>
      <c r="E5" s="826"/>
      <c r="F5" s="826"/>
      <c r="G5" s="826"/>
      <c r="H5" s="826"/>
      <c r="I5" s="826"/>
      <c r="J5" s="826"/>
    </row>
    <row r="6" spans="1:10" ht="12.75">
      <c r="A6" s="2"/>
      <c r="B6" s="2" t="s">
        <v>183</v>
      </c>
      <c r="C6" s="2"/>
      <c r="D6" s="2" t="s">
        <v>184</v>
      </c>
      <c r="E6" s="2"/>
      <c r="F6" s="2" t="s">
        <v>177</v>
      </c>
      <c r="G6" s="2"/>
      <c r="H6" s="2" t="s">
        <v>185</v>
      </c>
      <c r="I6" s="2"/>
      <c r="J6" s="2" t="s">
        <v>186</v>
      </c>
    </row>
    <row r="7" spans="1:11" ht="12.75">
      <c r="A7" s="98">
        <v>1</v>
      </c>
      <c r="B7" s="99"/>
      <c r="C7" s="4"/>
      <c r="D7" s="99"/>
      <c r="E7" s="4"/>
      <c r="F7" s="99"/>
      <c r="G7" s="4"/>
      <c r="H7" s="99"/>
      <c r="I7" s="4"/>
      <c r="J7" s="99"/>
      <c r="K7" s="275"/>
    </row>
    <row r="8" spans="1:11" ht="12.75">
      <c r="A8" s="98">
        <v>2</v>
      </c>
      <c r="B8" s="99"/>
      <c r="C8" s="4"/>
      <c r="D8" s="99"/>
      <c r="E8" s="4"/>
      <c r="F8" s="99"/>
      <c r="G8" s="4"/>
      <c r="H8" s="99"/>
      <c r="I8" s="4"/>
      <c r="J8" s="160"/>
      <c r="K8" s="276"/>
    </row>
    <row r="9" spans="1:11" ht="12.75">
      <c r="A9" s="98">
        <v>3</v>
      </c>
      <c r="B9" s="99"/>
      <c r="C9" s="4"/>
      <c r="D9" s="99"/>
      <c r="E9" s="4"/>
      <c r="F9" s="99"/>
      <c r="G9" s="4"/>
      <c r="H9" s="99"/>
      <c r="I9" s="4"/>
      <c r="J9" s="160"/>
      <c r="K9" s="276"/>
    </row>
    <row r="10" spans="1:11" ht="12.75">
      <c r="A10" s="98">
        <v>4</v>
      </c>
      <c r="B10" s="99"/>
      <c r="C10" s="4"/>
      <c r="D10" s="99"/>
      <c r="E10" s="4"/>
      <c r="F10" s="99"/>
      <c r="G10" s="4"/>
      <c r="H10" s="99"/>
      <c r="I10" s="4"/>
      <c r="J10" s="160"/>
      <c r="K10" s="276"/>
    </row>
    <row r="11" spans="1:11" ht="12.75">
      <c r="A11" s="98">
        <v>5</v>
      </c>
      <c r="B11" s="99"/>
      <c r="C11" s="4"/>
      <c r="D11" s="99"/>
      <c r="E11" s="4"/>
      <c r="F11" s="99"/>
      <c r="G11" s="4"/>
      <c r="H11" s="99"/>
      <c r="I11" s="4"/>
      <c r="J11" s="160"/>
      <c r="K11" s="276"/>
    </row>
    <row r="12" spans="1:11" ht="12.75">
      <c r="A12" s="98">
        <v>6</v>
      </c>
      <c r="B12" s="99"/>
      <c r="C12" s="4"/>
      <c r="D12" s="99"/>
      <c r="E12" s="4"/>
      <c r="F12" s="99"/>
      <c r="G12" s="4"/>
      <c r="H12" s="99"/>
      <c r="I12" s="4"/>
      <c r="J12" s="160"/>
      <c r="K12" s="276"/>
    </row>
    <row r="13" spans="1:11" ht="12.75">
      <c r="A13" s="98">
        <v>7</v>
      </c>
      <c r="B13" s="99"/>
      <c r="C13" s="4"/>
      <c r="D13" s="99"/>
      <c r="E13" s="4"/>
      <c r="F13" s="99"/>
      <c r="G13" s="4"/>
      <c r="H13" s="99"/>
      <c r="I13" s="4"/>
      <c r="J13" s="160"/>
      <c r="K13" s="276"/>
    </row>
    <row r="14" spans="1:11" ht="12.75">
      <c r="A14" s="98">
        <v>8</v>
      </c>
      <c r="B14" s="99"/>
      <c r="C14" s="4"/>
      <c r="D14" s="99"/>
      <c r="E14" s="4"/>
      <c r="F14" s="99"/>
      <c r="G14" s="4"/>
      <c r="H14" s="99"/>
      <c r="I14" s="4"/>
      <c r="J14" s="160"/>
      <c r="K14" s="276"/>
    </row>
    <row r="15" spans="1:11" ht="12.75">
      <c r="A15" s="98">
        <v>9</v>
      </c>
      <c r="B15" s="99"/>
      <c r="C15" s="4"/>
      <c r="D15" s="99"/>
      <c r="E15" s="4"/>
      <c r="F15" s="99"/>
      <c r="G15" s="4"/>
      <c r="H15" s="99"/>
      <c r="I15" s="4"/>
      <c r="J15" s="160"/>
      <c r="K15" s="276"/>
    </row>
    <row r="16" spans="1:11" ht="12.75">
      <c r="A16" s="98">
        <v>10</v>
      </c>
      <c r="B16" s="99"/>
      <c r="C16" s="4"/>
      <c r="D16" s="99"/>
      <c r="E16" s="4"/>
      <c r="F16" s="99"/>
      <c r="G16" s="4"/>
      <c r="H16" s="99"/>
      <c r="I16" s="4"/>
      <c r="J16" s="160"/>
      <c r="K16" s="276"/>
    </row>
    <row r="17" spans="1:10" ht="12.75">
      <c r="A17" s="98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826" t="s">
        <v>697</v>
      </c>
      <c r="B18" s="826"/>
      <c r="C18" s="826"/>
      <c r="D18" s="826"/>
      <c r="E18" s="826"/>
      <c r="F18" s="826"/>
      <c r="G18" s="826"/>
      <c r="H18" s="826"/>
      <c r="I18" s="826"/>
      <c r="J18" s="826"/>
    </row>
    <row r="19" spans="1:10" ht="12.75">
      <c r="A19" s="2"/>
      <c r="B19" s="6" t="s">
        <v>183</v>
      </c>
      <c r="C19" s="6"/>
      <c r="D19" s="828" t="s">
        <v>177</v>
      </c>
      <c r="E19" s="828"/>
      <c r="F19" s="828"/>
      <c r="G19" s="2"/>
      <c r="H19" s="2" t="s">
        <v>185</v>
      </c>
      <c r="I19" s="2"/>
      <c r="J19" s="2" t="s">
        <v>186</v>
      </c>
    </row>
    <row r="20" spans="1:11" ht="12.75">
      <c r="A20" s="98">
        <v>1</v>
      </c>
      <c r="B20" s="159"/>
      <c r="C20" s="161"/>
      <c r="D20" s="829"/>
      <c r="E20" s="829"/>
      <c r="F20" s="829"/>
      <c r="G20" s="2"/>
      <c r="H20" s="99"/>
      <c r="I20" s="2"/>
      <c r="J20" s="99"/>
      <c r="K20" s="275"/>
    </row>
    <row r="21" spans="1:11" ht="12.75">
      <c r="A21" s="98">
        <v>2</v>
      </c>
      <c r="B21" s="159"/>
      <c r="C21" s="161"/>
      <c r="D21" s="827"/>
      <c r="E21" s="827"/>
      <c r="F21" s="827"/>
      <c r="G21" s="2"/>
      <c r="H21" s="99"/>
      <c r="I21" s="2"/>
      <c r="J21" s="160"/>
      <c r="K21" s="276"/>
    </row>
    <row r="22" spans="1:11" ht="12.75">
      <c r="A22" s="98">
        <v>3</v>
      </c>
      <c r="B22" s="159"/>
      <c r="C22" s="161"/>
      <c r="D22" s="827"/>
      <c r="E22" s="827"/>
      <c r="F22" s="827"/>
      <c r="G22" s="2"/>
      <c r="H22" s="99"/>
      <c r="I22" s="2"/>
      <c r="J22" s="160"/>
      <c r="K22" s="276"/>
    </row>
    <row r="23" spans="1:11" ht="12.75">
      <c r="A23" s="98">
        <v>4</v>
      </c>
      <c r="B23" s="159"/>
      <c r="C23" s="161"/>
      <c r="D23" s="827"/>
      <c r="E23" s="827"/>
      <c r="F23" s="827"/>
      <c r="G23" s="2"/>
      <c r="H23" s="99"/>
      <c r="I23" s="2"/>
      <c r="J23" s="160"/>
      <c r="K23" s="276"/>
    </row>
    <row r="24" spans="1:11" ht="12.75">
      <c r="A24" s="98">
        <v>5</v>
      </c>
      <c r="B24" s="159"/>
      <c r="C24" s="161"/>
      <c r="D24" s="827"/>
      <c r="E24" s="827"/>
      <c r="F24" s="827"/>
      <c r="G24" s="2"/>
      <c r="H24" s="99"/>
      <c r="I24" s="2"/>
      <c r="J24" s="160"/>
      <c r="K24" s="276"/>
    </row>
    <row r="25" spans="1:11" ht="12.75">
      <c r="A25" s="98">
        <v>6</v>
      </c>
      <c r="B25" s="159"/>
      <c r="C25" s="161"/>
      <c r="D25" s="827"/>
      <c r="E25" s="827"/>
      <c r="F25" s="827"/>
      <c r="G25" s="2"/>
      <c r="H25" s="99"/>
      <c r="I25" s="2"/>
      <c r="J25" s="160"/>
      <c r="K25" s="276"/>
    </row>
    <row r="26" spans="1:11" ht="12.75">
      <c r="A26" s="98">
        <v>7</v>
      </c>
      <c r="B26" s="159"/>
      <c r="C26" s="161"/>
      <c r="D26" s="827"/>
      <c r="E26" s="827"/>
      <c r="F26" s="827"/>
      <c r="G26" s="2"/>
      <c r="H26" s="99"/>
      <c r="I26" s="2"/>
      <c r="J26" s="99"/>
      <c r="K26" s="275"/>
    </row>
    <row r="27" spans="1:11" ht="12.75">
      <c r="A27" s="98">
        <v>8</v>
      </c>
      <c r="B27" s="159"/>
      <c r="C27" s="161"/>
      <c r="D27" s="827"/>
      <c r="E27" s="827"/>
      <c r="F27" s="827"/>
      <c r="G27" s="2"/>
      <c r="H27" s="99"/>
      <c r="I27" s="2"/>
      <c r="J27" s="160"/>
      <c r="K27" s="276"/>
    </row>
    <row r="28" spans="1:11" ht="12.75">
      <c r="A28" s="98">
        <v>9</v>
      </c>
      <c r="B28" s="159"/>
      <c r="C28" s="161"/>
      <c r="D28" s="827"/>
      <c r="E28" s="827"/>
      <c r="F28" s="827"/>
      <c r="G28" s="2"/>
      <c r="H28" s="99"/>
      <c r="I28" s="2"/>
      <c r="J28" s="160"/>
      <c r="K28" s="276"/>
    </row>
    <row r="29" spans="1:11" ht="12.75">
      <c r="A29" s="98">
        <v>10</v>
      </c>
      <c r="B29" s="159"/>
      <c r="C29" s="161"/>
      <c r="D29" s="827"/>
      <c r="E29" s="827"/>
      <c r="F29" s="827"/>
      <c r="G29" s="2"/>
      <c r="H29" s="99"/>
      <c r="I29" s="2"/>
      <c r="J29" s="99"/>
      <c r="K29" s="275"/>
    </row>
    <row r="30" spans="1:10" s="69" customFormat="1" ht="31.5" customHeight="1">
      <c r="A30" s="824" t="s">
        <v>698</v>
      </c>
      <c r="B30" s="824"/>
      <c r="C30" s="824"/>
      <c r="D30" s="824"/>
      <c r="E30" s="824"/>
      <c r="F30" s="824"/>
      <c r="G30" s="824"/>
      <c r="H30" s="824"/>
      <c r="I30" s="824"/>
      <c r="J30" s="824"/>
    </row>
    <row r="31" spans="1:10" s="70" customFormat="1" ht="12.75">
      <c r="A31" s="15"/>
      <c r="B31" s="15" t="s">
        <v>183</v>
      </c>
      <c r="C31" s="15"/>
      <c r="D31" s="15" t="s">
        <v>184</v>
      </c>
      <c r="E31" s="15"/>
      <c r="F31" s="15" t="s">
        <v>177</v>
      </c>
      <c r="G31" s="15"/>
      <c r="H31" s="15" t="s">
        <v>185</v>
      </c>
      <c r="I31" s="15"/>
      <c r="J31" s="15" t="s">
        <v>186</v>
      </c>
    </row>
    <row r="32" spans="1:11" s="70" customFormat="1" ht="15.75" customHeight="1">
      <c r="A32" s="71">
        <v>1</v>
      </c>
      <c r="B32" s="159"/>
      <c r="C32" s="161"/>
      <c r="D32" s="829"/>
      <c r="E32" s="829"/>
      <c r="F32" s="829"/>
      <c r="G32" s="2"/>
      <c r="H32" s="99"/>
      <c r="I32" s="2"/>
      <c r="J32" s="99"/>
      <c r="K32" s="275"/>
    </row>
    <row r="33" spans="1:11" s="70" customFormat="1" ht="12.75" customHeight="1">
      <c r="A33" s="71">
        <v>2</v>
      </c>
      <c r="B33" s="159"/>
      <c r="C33" s="161"/>
      <c r="D33" s="827"/>
      <c r="E33" s="827"/>
      <c r="F33" s="827"/>
      <c r="G33" s="2"/>
      <c r="H33" s="99"/>
      <c r="I33" s="2"/>
      <c r="J33" s="160"/>
      <c r="K33" s="276"/>
    </row>
    <row r="34" spans="1:11" s="70" customFormat="1" ht="14.25" customHeight="1">
      <c r="A34" s="71">
        <v>3</v>
      </c>
      <c r="B34" s="159"/>
      <c r="C34" s="161"/>
      <c r="D34" s="827"/>
      <c r="E34" s="827"/>
      <c r="F34" s="827"/>
      <c r="G34" s="2"/>
      <c r="H34" s="99"/>
      <c r="I34" s="2"/>
      <c r="J34" s="160"/>
      <c r="K34" s="276"/>
    </row>
    <row r="35" spans="1:11" s="70" customFormat="1" ht="12" customHeight="1">
      <c r="A35" s="71">
        <v>4</v>
      </c>
      <c r="B35" s="159"/>
      <c r="C35" s="161"/>
      <c r="D35" s="827"/>
      <c r="E35" s="827"/>
      <c r="F35" s="827"/>
      <c r="G35" s="2"/>
      <c r="H35" s="99"/>
      <c r="I35" s="2"/>
      <c r="J35" s="160"/>
      <c r="K35" s="276"/>
    </row>
    <row r="36" spans="1:11" s="70" customFormat="1" ht="13.5" customHeight="1">
      <c r="A36" s="71">
        <v>5</v>
      </c>
      <c r="B36" s="159"/>
      <c r="C36" s="161"/>
      <c r="D36" s="827"/>
      <c r="E36" s="827"/>
      <c r="F36" s="827"/>
      <c r="G36" s="2"/>
      <c r="H36" s="99"/>
      <c r="I36" s="2"/>
      <c r="J36" s="160"/>
      <c r="K36" s="276"/>
    </row>
    <row r="37" spans="1:11" s="70" customFormat="1" ht="12.75" customHeight="1">
      <c r="A37" s="71">
        <v>6</v>
      </c>
      <c r="B37" s="159"/>
      <c r="C37" s="161"/>
      <c r="D37" s="827"/>
      <c r="E37" s="827"/>
      <c r="F37" s="827"/>
      <c r="G37" s="2"/>
      <c r="H37" s="99"/>
      <c r="I37" s="2"/>
      <c r="J37" s="160"/>
      <c r="K37" s="276"/>
    </row>
    <row r="38" spans="1:11" s="70" customFormat="1" ht="12.75" customHeight="1">
      <c r="A38" s="71"/>
      <c r="B38" s="694"/>
      <c r="C38" s="161"/>
      <c r="D38" s="695"/>
      <c r="E38" s="695"/>
      <c r="F38" s="695"/>
      <c r="G38" s="2"/>
      <c r="H38" s="696"/>
      <c r="I38" s="2"/>
      <c r="J38" s="696"/>
      <c r="K38" s="697"/>
    </row>
    <row r="39" spans="1:11" s="70" customFormat="1" ht="12.75" customHeight="1">
      <c r="A39" s="824" t="s">
        <v>821</v>
      </c>
      <c r="B39" s="824"/>
      <c r="C39" s="824"/>
      <c r="D39" s="824"/>
      <c r="E39" s="824"/>
      <c r="F39" s="824"/>
      <c r="G39" s="824"/>
      <c r="H39" s="824"/>
      <c r="I39" s="824"/>
      <c r="J39" s="824"/>
      <c r="K39" s="69"/>
    </row>
    <row r="40" spans="1:11" s="70" customFormat="1" ht="12.75" customHeight="1">
      <c r="A40" s="699"/>
      <c r="B40" s="699"/>
      <c r="C40" s="699"/>
      <c r="D40" s="699"/>
      <c r="E40" s="699"/>
      <c r="F40" s="699"/>
      <c r="G40" s="699"/>
      <c r="H40" s="699"/>
      <c r="I40" s="699"/>
      <c r="J40" s="699"/>
      <c r="K40" s="69"/>
    </row>
    <row r="41" spans="1:10" s="70" customFormat="1" ht="12.75" customHeight="1">
      <c r="A41" s="15"/>
      <c r="B41" s="15" t="s">
        <v>183</v>
      </c>
      <c r="C41" s="15"/>
      <c r="D41" s="15" t="s">
        <v>184</v>
      </c>
      <c r="E41" s="699"/>
      <c r="F41" s="15"/>
      <c r="G41" s="15"/>
      <c r="H41" s="15" t="s">
        <v>177</v>
      </c>
      <c r="I41" s="15"/>
      <c r="J41" s="15" t="s">
        <v>185</v>
      </c>
    </row>
    <row r="42" spans="1:11" s="70" customFormat="1" ht="12.75" customHeight="1">
      <c r="A42" s="71">
        <v>1</v>
      </c>
      <c r="B42" s="159"/>
      <c r="C42" s="161"/>
      <c r="D42" s="829"/>
      <c r="E42" s="829"/>
      <c r="F42" s="829"/>
      <c r="G42" s="2"/>
      <c r="H42" s="99"/>
      <c r="I42" s="2"/>
      <c r="J42" s="99"/>
      <c r="K42" s="275"/>
    </row>
    <row r="43" spans="1:11" s="70" customFormat="1" ht="12.75" customHeight="1">
      <c r="A43" s="71">
        <v>2</v>
      </c>
      <c r="B43" s="159"/>
      <c r="C43" s="161"/>
      <c r="D43" s="827"/>
      <c r="E43" s="827"/>
      <c r="F43" s="827"/>
      <c r="G43" s="2"/>
      <c r="H43" s="99"/>
      <c r="I43" s="2"/>
      <c r="J43" s="160"/>
      <c r="K43" s="276"/>
    </row>
    <row r="44" spans="1:11" s="70" customFormat="1" ht="12.75" customHeight="1">
      <c r="A44" s="71">
        <v>3</v>
      </c>
      <c r="B44" s="159"/>
      <c r="C44" s="161"/>
      <c r="D44" s="827"/>
      <c r="E44" s="827"/>
      <c r="F44" s="827"/>
      <c r="G44" s="2"/>
      <c r="H44" s="99"/>
      <c r="I44" s="2"/>
      <c r="J44" s="160"/>
      <c r="K44" s="276"/>
    </row>
    <row r="45" spans="1:11" s="70" customFormat="1" ht="12.75" customHeight="1">
      <c r="A45" s="71">
        <v>4</v>
      </c>
      <c r="B45" s="159"/>
      <c r="C45" s="161"/>
      <c r="D45" s="827"/>
      <c r="E45" s="827"/>
      <c r="F45" s="827"/>
      <c r="G45" s="2"/>
      <c r="H45" s="99"/>
      <c r="I45" s="2"/>
      <c r="J45" s="160"/>
      <c r="K45" s="276"/>
    </row>
    <row r="46" spans="1:11" s="70" customFormat="1" ht="12.75" customHeight="1">
      <c r="A46" s="71">
        <v>5</v>
      </c>
      <c r="B46" s="159"/>
      <c r="C46" s="161"/>
      <c r="D46" s="827"/>
      <c r="E46" s="827"/>
      <c r="F46" s="827"/>
      <c r="G46" s="2"/>
      <c r="H46" s="99"/>
      <c r="I46" s="2"/>
      <c r="J46" s="160"/>
      <c r="K46" s="276"/>
    </row>
    <row r="47" spans="1:11" s="70" customFormat="1" ht="12.75" customHeight="1">
      <c r="A47" s="71">
        <v>6</v>
      </c>
      <c r="B47" s="159"/>
      <c r="C47" s="161"/>
      <c r="D47" s="827"/>
      <c r="E47" s="827"/>
      <c r="F47" s="827"/>
      <c r="G47" s="2"/>
      <c r="H47" s="99"/>
      <c r="I47" s="2"/>
      <c r="J47" s="160"/>
      <c r="K47" s="276"/>
    </row>
    <row r="48" spans="1:11" s="70" customFormat="1" ht="12.75" customHeight="1">
      <c r="A48" s="71">
        <v>7</v>
      </c>
      <c r="B48" s="159"/>
      <c r="C48" s="161"/>
      <c r="D48" s="827"/>
      <c r="E48" s="827"/>
      <c r="F48" s="827"/>
      <c r="G48" s="2"/>
      <c r="H48" s="99"/>
      <c r="I48" s="2"/>
      <c r="J48" s="160"/>
      <c r="K48" s="276"/>
    </row>
    <row r="49" spans="1:11" s="70" customFormat="1" ht="12.75" customHeight="1">
      <c r="A49" s="71">
        <v>8</v>
      </c>
      <c r="B49" s="159"/>
      <c r="C49" s="161"/>
      <c r="D49" s="827"/>
      <c r="E49" s="827"/>
      <c r="F49" s="827"/>
      <c r="G49" s="2"/>
      <c r="H49" s="99"/>
      <c r="I49" s="2"/>
      <c r="J49" s="160"/>
      <c r="K49" s="276"/>
    </row>
    <row r="50" spans="1:11" s="70" customFormat="1" ht="12.75" customHeight="1">
      <c r="A50" s="71">
        <v>9</v>
      </c>
      <c r="B50" s="159"/>
      <c r="C50" s="161"/>
      <c r="D50" s="827"/>
      <c r="E50" s="827"/>
      <c r="F50" s="827"/>
      <c r="G50" s="2"/>
      <c r="H50" s="99"/>
      <c r="I50" s="2"/>
      <c r="J50" s="160"/>
      <c r="K50" s="276"/>
    </row>
    <row r="51" spans="1:11" s="70" customFormat="1" ht="12.75">
      <c r="A51" s="71">
        <v>10</v>
      </c>
      <c r="B51" s="159"/>
      <c r="C51" s="161"/>
      <c r="D51" s="827"/>
      <c r="E51" s="827"/>
      <c r="F51" s="827"/>
      <c r="G51" s="2"/>
      <c r="H51" s="99"/>
      <c r="I51" s="2"/>
      <c r="J51" s="160"/>
      <c r="K51" s="276"/>
    </row>
    <row r="52" spans="1:10" s="70" customFormat="1" ht="6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s="70" customFormat="1" ht="5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s="70" customFormat="1" ht="9" customHeight="1">
      <c r="A54" s="15"/>
      <c r="B54" s="15" t="s">
        <v>543</v>
      </c>
      <c r="C54" s="15"/>
      <c r="D54" s="15"/>
      <c r="E54" s="15"/>
      <c r="F54" s="15"/>
      <c r="G54" s="15"/>
      <c r="H54" s="15"/>
      <c r="I54" s="15"/>
      <c r="J54" s="15"/>
    </row>
    <row r="55" spans="1:11" ht="195" customHeight="1">
      <c r="A55" s="100"/>
      <c r="B55" s="4"/>
      <c r="C55" s="4"/>
      <c r="D55" s="4"/>
      <c r="E55" s="4"/>
      <c r="F55" s="4"/>
      <c r="G55" s="4"/>
      <c r="H55" s="4"/>
      <c r="I55" s="4"/>
      <c r="J55" s="4"/>
      <c r="K55" s="274"/>
    </row>
    <row r="56" spans="1:11" ht="12.75">
      <c r="A56" s="100"/>
      <c r="B56" s="4"/>
      <c r="C56" s="4"/>
      <c r="D56" s="4"/>
      <c r="E56" s="4"/>
      <c r="F56" s="4"/>
      <c r="G56" s="4"/>
      <c r="H56" s="4"/>
      <c r="I56" s="4"/>
      <c r="J56" s="4"/>
      <c r="K56" s="274"/>
    </row>
    <row r="57" spans="1:11" ht="12.75">
      <c r="A57" s="100"/>
      <c r="B57" s="4"/>
      <c r="C57" s="4"/>
      <c r="D57" s="4"/>
      <c r="E57" s="4"/>
      <c r="F57" s="4"/>
      <c r="G57" s="4"/>
      <c r="H57" s="4"/>
      <c r="I57" s="4"/>
      <c r="J57" s="4"/>
      <c r="K57" s="274"/>
    </row>
    <row r="58" spans="1:11" ht="12.75">
      <c r="A58" s="100"/>
      <c r="B58" s="4"/>
      <c r="C58" s="4"/>
      <c r="D58" s="4"/>
      <c r="E58" s="4"/>
      <c r="F58" s="4"/>
      <c r="G58" s="4"/>
      <c r="H58" s="4"/>
      <c r="I58" s="4"/>
      <c r="J58" s="4"/>
      <c r="K58" s="274"/>
    </row>
    <row r="59" spans="1:11" ht="12.75">
      <c r="A59" s="100"/>
      <c r="B59" s="4"/>
      <c r="C59" s="4"/>
      <c r="D59" s="4"/>
      <c r="E59" s="4"/>
      <c r="F59" s="4"/>
      <c r="G59" s="4"/>
      <c r="H59" s="4"/>
      <c r="I59" s="4"/>
      <c r="J59" s="4"/>
      <c r="K59" s="274"/>
    </row>
    <row r="60" spans="1:11" ht="12.75">
      <c r="A60" s="100"/>
      <c r="B60" s="4"/>
      <c r="C60" s="4"/>
      <c r="D60" s="4"/>
      <c r="E60" s="4"/>
      <c r="F60" s="4"/>
      <c r="G60" s="4"/>
      <c r="H60" s="4"/>
      <c r="I60" s="4"/>
      <c r="J60" s="4"/>
      <c r="K60" s="274"/>
    </row>
    <row r="61" spans="1:11" ht="12.75">
      <c r="A61" s="100"/>
      <c r="B61" s="4"/>
      <c r="C61" s="4"/>
      <c r="D61" s="4"/>
      <c r="E61" s="4"/>
      <c r="F61" s="4"/>
      <c r="G61" s="4"/>
      <c r="H61" s="4"/>
      <c r="I61" s="4"/>
      <c r="J61" s="4"/>
      <c r="K61" s="274"/>
    </row>
    <row r="62" spans="1:11" ht="12.75">
      <c r="A62" s="100"/>
      <c r="B62" s="4"/>
      <c r="C62" s="4"/>
      <c r="D62" s="4"/>
      <c r="E62" s="4"/>
      <c r="F62" s="4"/>
      <c r="G62" s="4"/>
      <c r="H62" s="4"/>
      <c r="I62" s="4"/>
      <c r="J62" s="4"/>
      <c r="K62" s="274"/>
    </row>
    <row r="63" spans="1:11" ht="12.75">
      <c r="A63" s="100"/>
      <c r="B63" s="4"/>
      <c r="C63" s="4"/>
      <c r="D63" s="4"/>
      <c r="E63" s="4"/>
      <c r="F63" s="4"/>
      <c r="G63" s="4"/>
      <c r="H63" s="4"/>
      <c r="I63" s="4"/>
      <c r="J63" s="4"/>
      <c r="K63" s="274"/>
    </row>
    <row r="64" spans="1:11" ht="12.75">
      <c r="A64" s="100"/>
      <c r="B64" s="4"/>
      <c r="C64" s="4"/>
      <c r="D64" s="4"/>
      <c r="E64" s="4"/>
      <c r="F64" s="4"/>
      <c r="G64" s="4"/>
      <c r="H64" s="4"/>
      <c r="I64" s="4"/>
      <c r="J64" s="4"/>
      <c r="K64" s="274"/>
    </row>
    <row r="65" spans="1:11" ht="12.75">
      <c r="A65" s="830"/>
      <c r="B65" s="830"/>
      <c r="C65" s="830"/>
      <c r="D65" s="830"/>
      <c r="E65" s="830"/>
      <c r="F65" s="830"/>
      <c r="G65" s="830"/>
      <c r="H65" s="830"/>
      <c r="I65" s="830"/>
      <c r="J65" s="830"/>
      <c r="K65" s="274"/>
    </row>
    <row r="66" spans="1:11" ht="12.75">
      <c r="A66" s="4"/>
      <c r="B66" s="161"/>
      <c r="C66" s="161"/>
      <c r="D66" s="831"/>
      <c r="E66" s="831"/>
      <c r="F66" s="831"/>
      <c r="G66" s="4"/>
      <c r="H66" s="4"/>
      <c r="I66" s="4"/>
      <c r="J66" s="4"/>
      <c r="K66" s="274"/>
    </row>
    <row r="67" spans="1:11" ht="12.75">
      <c r="A67" s="100"/>
      <c r="B67" s="161"/>
      <c r="C67" s="161"/>
      <c r="D67" s="832"/>
      <c r="E67" s="832"/>
      <c r="F67" s="832"/>
      <c r="G67" s="4"/>
      <c r="H67" s="4"/>
      <c r="I67" s="4"/>
      <c r="J67" s="4"/>
      <c r="K67" s="274"/>
    </row>
    <row r="68" spans="1:11" ht="12.75">
      <c r="A68" s="100"/>
      <c r="B68" s="161"/>
      <c r="C68" s="161"/>
      <c r="D68" s="832"/>
      <c r="E68" s="832"/>
      <c r="F68" s="832"/>
      <c r="G68" s="4"/>
      <c r="H68" s="4"/>
      <c r="I68" s="4"/>
      <c r="J68" s="4"/>
      <c r="K68" s="274"/>
    </row>
    <row r="69" spans="1:11" ht="12.75">
      <c r="A69" s="100"/>
      <c r="B69" s="161"/>
      <c r="C69" s="161"/>
      <c r="D69" s="832"/>
      <c r="E69" s="832"/>
      <c r="F69" s="832"/>
      <c r="G69" s="4"/>
      <c r="H69" s="4"/>
      <c r="I69" s="4"/>
      <c r="J69" s="4"/>
      <c r="K69" s="274"/>
    </row>
    <row r="70" spans="1:11" ht="12.75">
      <c r="A70" s="100"/>
      <c r="B70" s="161"/>
      <c r="C70" s="161"/>
      <c r="D70" s="832"/>
      <c r="E70" s="832"/>
      <c r="F70" s="832"/>
      <c r="G70" s="4"/>
      <c r="H70" s="4"/>
      <c r="I70" s="4"/>
      <c r="J70" s="4"/>
      <c r="K70" s="274"/>
    </row>
    <row r="71" spans="1:11" ht="12.75">
      <c r="A71" s="100"/>
      <c r="B71" s="161"/>
      <c r="C71" s="161"/>
      <c r="D71" s="832"/>
      <c r="E71" s="832"/>
      <c r="F71" s="832"/>
      <c r="G71" s="4"/>
      <c r="H71" s="4"/>
      <c r="I71" s="4"/>
      <c r="J71" s="4"/>
      <c r="K71" s="274"/>
    </row>
    <row r="72" spans="1:11" ht="12.75">
      <c r="A72" s="100"/>
      <c r="B72" s="161"/>
      <c r="C72" s="161"/>
      <c r="D72" s="832"/>
      <c r="E72" s="832"/>
      <c r="F72" s="832"/>
      <c r="G72" s="4"/>
      <c r="H72" s="4"/>
      <c r="I72" s="4"/>
      <c r="J72" s="4"/>
      <c r="K72" s="274"/>
    </row>
    <row r="73" spans="1:11" ht="12.75">
      <c r="A73" s="100"/>
      <c r="B73" s="161"/>
      <c r="C73" s="161"/>
      <c r="D73" s="832"/>
      <c r="E73" s="832"/>
      <c r="F73" s="832"/>
      <c r="G73" s="4"/>
      <c r="H73" s="4"/>
      <c r="I73" s="4"/>
      <c r="J73" s="4"/>
      <c r="K73" s="274"/>
    </row>
    <row r="74" spans="1:11" ht="12.75">
      <c r="A74" s="100"/>
      <c r="B74" s="161"/>
      <c r="C74" s="161"/>
      <c r="D74" s="832"/>
      <c r="E74" s="832"/>
      <c r="F74" s="832"/>
      <c r="G74" s="4"/>
      <c r="H74" s="4"/>
      <c r="I74" s="4"/>
      <c r="J74" s="4"/>
      <c r="K74" s="274"/>
    </row>
    <row r="75" spans="1:11" ht="12.75">
      <c r="A75" s="100"/>
      <c r="B75" s="161"/>
      <c r="C75" s="161"/>
      <c r="D75" s="832"/>
      <c r="E75" s="832"/>
      <c r="F75" s="832"/>
      <c r="G75" s="4"/>
      <c r="H75" s="4"/>
      <c r="I75" s="4"/>
      <c r="J75" s="4"/>
      <c r="K75" s="274"/>
    </row>
    <row r="76" spans="1:11" ht="12.75">
      <c r="A76" s="100"/>
      <c r="B76" s="161"/>
      <c r="C76" s="161"/>
      <c r="D76" s="832"/>
      <c r="E76" s="832"/>
      <c r="F76" s="832"/>
      <c r="G76" s="4"/>
      <c r="H76" s="4"/>
      <c r="I76" s="4"/>
      <c r="J76" s="4"/>
      <c r="K76" s="27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274"/>
    </row>
    <row r="78" spans="1:11" ht="12.75">
      <c r="A78" s="831"/>
      <c r="B78" s="831"/>
      <c r="C78" s="831"/>
      <c r="D78" s="831"/>
      <c r="E78" s="4"/>
      <c r="F78" s="4"/>
      <c r="G78" s="4"/>
      <c r="H78" s="4"/>
      <c r="I78" s="4"/>
      <c r="J78" s="4"/>
      <c r="K78" s="274"/>
    </row>
    <row r="79" spans="1:11" ht="12.75">
      <c r="A79" s="274"/>
      <c r="B79" s="4"/>
      <c r="C79" s="274"/>
      <c r="D79" s="274"/>
      <c r="E79" s="274"/>
      <c r="F79" s="274"/>
      <c r="G79" s="274"/>
      <c r="H79" s="274"/>
      <c r="I79" s="274"/>
      <c r="J79" s="274"/>
      <c r="K79" s="274"/>
    </row>
    <row r="80" spans="1:11" ht="12.7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</row>
    <row r="81" spans="1:11" ht="12.7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</row>
    <row r="82" spans="1:11" ht="12.75">
      <c r="A82" s="274"/>
      <c r="B82" s="4"/>
      <c r="C82" s="274"/>
      <c r="D82" s="274"/>
      <c r="E82" s="274"/>
      <c r="F82" s="274"/>
      <c r="G82" s="274"/>
      <c r="H82" s="274"/>
      <c r="I82" s="274"/>
      <c r="J82" s="274"/>
      <c r="K82" s="274"/>
    </row>
  </sheetData>
  <sheetProtection/>
  <mergeCells count="46">
    <mergeCell ref="D75:F75"/>
    <mergeCell ref="D69:F69"/>
    <mergeCell ref="D67:F67"/>
    <mergeCell ref="D68:F68"/>
    <mergeCell ref="A78:D78"/>
    <mergeCell ref="D70:F70"/>
    <mergeCell ref="D71:F71"/>
    <mergeCell ref="D72:F72"/>
    <mergeCell ref="D73:F73"/>
    <mergeCell ref="D74:F74"/>
    <mergeCell ref="D76:F76"/>
    <mergeCell ref="D66:F66"/>
    <mergeCell ref="D42:F42"/>
    <mergeCell ref="D43:F43"/>
    <mergeCell ref="D44:F44"/>
    <mergeCell ref="D45:F45"/>
    <mergeCell ref="D47:F47"/>
    <mergeCell ref="D50:F50"/>
    <mergeCell ref="D49:F49"/>
    <mergeCell ref="D48:F48"/>
    <mergeCell ref="D36:F36"/>
    <mergeCell ref="A65:J65"/>
    <mergeCell ref="D32:F32"/>
    <mergeCell ref="D33:F33"/>
    <mergeCell ref="D34:F34"/>
    <mergeCell ref="D35:F35"/>
    <mergeCell ref="A39:J39"/>
    <mergeCell ref="D51:F51"/>
    <mergeCell ref="D37:F37"/>
    <mergeCell ref="D46:F46"/>
    <mergeCell ref="D22:F22"/>
    <mergeCell ref="D23:F23"/>
    <mergeCell ref="D19:F19"/>
    <mergeCell ref="D28:F28"/>
    <mergeCell ref="D20:F20"/>
    <mergeCell ref="D21:F21"/>
    <mergeCell ref="A30:J30"/>
    <mergeCell ref="H2:J2"/>
    <mergeCell ref="A5:J5"/>
    <mergeCell ref="A18:J18"/>
    <mergeCell ref="B3:K3"/>
    <mergeCell ref="D29:F29"/>
    <mergeCell ref="D24:F24"/>
    <mergeCell ref="D25:F25"/>
    <mergeCell ref="D26:F26"/>
    <mergeCell ref="D27:F27"/>
  </mergeCells>
  <printOptions/>
  <pageMargins left="0.31" right="0.28" top="0.2755905511811024" bottom="0.2362204724409449" header="0.5118110236220472" footer="0.11811023622047245"/>
  <pageSetup horizontalDpi="600" verticalDpi="600" orientation="portrait" paperSize="9" scale="90" r:id="rId1"/>
  <headerFooter alignWithMargins="0">
    <oddFooter>&amp;R&amp;"Times New Roman,обычный"&amp;8 &amp;7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710937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814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6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710937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815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10.003906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816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817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7.85156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818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5.5" customHeight="1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15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0"/>
  <sheetViews>
    <sheetView zoomScale="60" zoomScaleNormal="60" zoomScalePageLayoutView="0" workbookViewId="0" topLeftCell="A1">
      <selection activeCell="A6" sqref="A6:J41"/>
    </sheetView>
  </sheetViews>
  <sheetFormatPr defaultColWidth="9.140625" defaultRowHeight="12.75"/>
  <cols>
    <col min="1" max="1" width="6.00390625" style="650" customWidth="1"/>
    <col min="2" max="2" width="5.7109375" style="650" customWidth="1"/>
    <col min="3" max="3" width="25.00390625" style="650" customWidth="1"/>
    <col min="4" max="4" width="12.421875" style="650" customWidth="1"/>
    <col min="5" max="5" width="11.140625" style="650" customWidth="1"/>
    <col min="6" max="7" width="10.00390625" style="650" customWidth="1"/>
    <col min="8" max="8" width="11.00390625" style="650" customWidth="1"/>
    <col min="9" max="9" width="11.421875" style="650" customWidth="1"/>
    <col min="10" max="10" width="9.28125" style="650" customWidth="1"/>
    <col min="11" max="16384" width="9.140625" style="650" customWidth="1"/>
  </cols>
  <sheetData>
    <row r="1" spans="1:10" ht="15">
      <c r="A1" s="649"/>
      <c r="B1" s="224"/>
      <c r="C1" s="225"/>
      <c r="D1" s="225"/>
      <c r="E1" s="224"/>
      <c r="F1" s="225"/>
      <c r="G1" s="225"/>
      <c r="H1" s="225"/>
      <c r="I1" s="225"/>
      <c r="J1" s="225"/>
    </row>
    <row r="2" spans="1:10" ht="15.75">
      <c r="A2" s="407" t="s">
        <v>637</v>
      </c>
      <c r="B2" s="224"/>
      <c r="C2" s="225"/>
      <c r="D2" s="225"/>
      <c r="E2" s="224"/>
      <c r="F2" s="225"/>
      <c r="G2" s="225"/>
      <c r="H2" s="225"/>
      <c r="I2" s="225"/>
      <c r="J2" s="225"/>
    </row>
    <row r="3" spans="1:9" ht="17.25" customHeight="1">
      <c r="A3" s="408" t="s">
        <v>716</v>
      </c>
      <c r="B3" s="225"/>
      <c r="C3" s="225"/>
      <c r="D3" s="225"/>
      <c r="E3" s="225"/>
      <c r="F3" s="225"/>
      <c r="G3" s="225"/>
      <c r="H3" s="225"/>
      <c r="I3" s="225"/>
    </row>
    <row r="4" spans="1:9" ht="17.25" customHeight="1">
      <c r="A4" s="225"/>
      <c r="B4" s="225"/>
      <c r="C4" s="651" t="s">
        <v>819</v>
      </c>
      <c r="D4" s="225"/>
      <c r="E4" s="225"/>
      <c r="F4" s="225"/>
      <c r="G4" s="225"/>
      <c r="H4" s="225"/>
      <c r="I4" s="225"/>
    </row>
    <row r="5" spans="1:9" ht="15.75" customHeight="1">
      <c r="A5" s="225"/>
      <c r="B5" s="225"/>
      <c r="C5" s="225"/>
      <c r="D5" s="225"/>
      <c r="E5" s="225"/>
      <c r="F5" s="225"/>
      <c r="G5" s="225"/>
      <c r="H5" s="225"/>
      <c r="I5" s="225"/>
    </row>
    <row r="6" spans="1:10" ht="106.5" customHeight="1">
      <c r="A6" s="652"/>
      <c r="B6" s="653" t="s">
        <v>527</v>
      </c>
      <c r="C6" s="654" t="s">
        <v>222</v>
      </c>
      <c r="D6" s="655" t="s">
        <v>76</v>
      </c>
      <c r="E6" s="655" t="s">
        <v>581</v>
      </c>
      <c r="F6" s="655" t="s">
        <v>811</v>
      </c>
      <c r="G6" s="655" t="s">
        <v>741</v>
      </c>
      <c r="H6" s="655" t="s">
        <v>75</v>
      </c>
      <c r="I6" s="765" t="s">
        <v>74</v>
      </c>
      <c r="J6" s="766" t="s">
        <v>854</v>
      </c>
    </row>
    <row r="7" spans="1:10" ht="15">
      <c r="A7" s="906"/>
      <c r="B7" s="907">
        <v>1</v>
      </c>
      <c r="C7" s="657" t="s">
        <v>528</v>
      </c>
      <c r="D7" s="658">
        <f>D8+D9</f>
        <v>0</v>
      </c>
      <c r="E7" s="658">
        <f>E8+E9</f>
        <v>0</v>
      </c>
      <c r="F7" s="658">
        <f>F8+F9</f>
        <v>0</v>
      </c>
      <c r="G7" s="658">
        <f>G8+G9</f>
        <v>0</v>
      </c>
      <c r="H7" s="658">
        <f>H8+H9</f>
        <v>0</v>
      </c>
      <c r="I7" s="658">
        <f>IF(E7=0,0,(E8*I8+E9*I9)/E7)</f>
        <v>0</v>
      </c>
      <c r="J7" s="658">
        <f>IF(E7=0,0,(E8*J8+E9*J9)/F7)</f>
        <v>0</v>
      </c>
    </row>
    <row r="8" spans="1:10" ht="15">
      <c r="A8" s="906"/>
      <c r="B8" s="907"/>
      <c r="C8" s="659" t="s">
        <v>529</v>
      </c>
      <c r="D8" s="660"/>
      <c r="E8" s="660"/>
      <c r="F8" s="660"/>
      <c r="G8" s="660"/>
      <c r="H8" s="660"/>
      <c r="I8" s="660"/>
      <c r="J8" s="767"/>
    </row>
    <row r="9" spans="1:10" ht="15">
      <c r="A9" s="906"/>
      <c r="B9" s="907"/>
      <c r="C9" s="661" t="s">
        <v>530</v>
      </c>
      <c r="D9" s="660"/>
      <c r="E9" s="660"/>
      <c r="F9" s="660"/>
      <c r="G9" s="660"/>
      <c r="H9" s="660"/>
      <c r="I9" s="660"/>
      <c r="J9" s="767"/>
    </row>
    <row r="10" spans="1:10" ht="15">
      <c r="A10" s="906"/>
      <c r="B10" s="656">
        <v>2</v>
      </c>
      <c r="C10" s="657" t="s">
        <v>531</v>
      </c>
      <c r="D10" s="658">
        <f>D11+D14</f>
        <v>0</v>
      </c>
      <c r="E10" s="658">
        <f>E11+E14</f>
        <v>0</v>
      </c>
      <c r="F10" s="658">
        <f>F11+F14</f>
        <v>0</v>
      </c>
      <c r="G10" s="658">
        <f>G11+G14</f>
        <v>0</v>
      </c>
      <c r="H10" s="658">
        <f>H11+H14</f>
        <v>0</v>
      </c>
      <c r="I10" s="658">
        <f>IF(E10=0,0,(E11*I11+E14*I14)/E10)</f>
        <v>0</v>
      </c>
      <c r="J10" s="658">
        <f>IF(E10=0,0,(E11*J11+E14*J14)/E10)</f>
        <v>0</v>
      </c>
    </row>
    <row r="11" spans="1:10" ht="15">
      <c r="A11" s="906"/>
      <c r="B11" s="907"/>
      <c r="C11" s="662" t="s">
        <v>532</v>
      </c>
      <c r="D11" s="663">
        <f>D12+D13</f>
        <v>0</v>
      </c>
      <c r="E11" s="663">
        <f>E12+E13</f>
        <v>0</v>
      </c>
      <c r="F11" s="663">
        <f>F12+F13</f>
        <v>0</v>
      </c>
      <c r="G11" s="663">
        <f>G12+G13</f>
        <v>0</v>
      </c>
      <c r="H11" s="663">
        <f>H12+H13</f>
        <v>0</v>
      </c>
      <c r="I11" s="663">
        <f>IF(E11=0,0,(E12*I12+E13*I13)/E11)</f>
        <v>0</v>
      </c>
      <c r="J11" s="663">
        <f>IF(E11=0,0,(E12*J12+E13*J13)/E11)</f>
        <v>0</v>
      </c>
    </row>
    <row r="12" spans="1:10" ht="15">
      <c r="A12" s="906"/>
      <c r="B12" s="907"/>
      <c r="C12" s="659" t="s">
        <v>529</v>
      </c>
      <c r="D12" s="660"/>
      <c r="E12" s="660"/>
      <c r="F12" s="660"/>
      <c r="G12" s="660"/>
      <c r="H12" s="660"/>
      <c r="I12" s="660"/>
      <c r="J12" s="767"/>
    </row>
    <row r="13" spans="1:10" ht="15">
      <c r="A13" s="906"/>
      <c r="B13" s="907"/>
      <c r="C13" s="661" t="s">
        <v>530</v>
      </c>
      <c r="D13" s="660"/>
      <c r="E13" s="660"/>
      <c r="F13" s="660"/>
      <c r="G13" s="660"/>
      <c r="H13" s="660"/>
      <c r="I13" s="660"/>
      <c r="J13" s="767"/>
    </row>
    <row r="14" spans="1:10" ht="15">
      <c r="A14" s="906"/>
      <c r="B14" s="905"/>
      <c r="C14" s="662" t="s">
        <v>533</v>
      </c>
      <c r="D14" s="663">
        <f>D15+D16</f>
        <v>0</v>
      </c>
      <c r="E14" s="663">
        <f>E15+E16</f>
        <v>0</v>
      </c>
      <c r="F14" s="663">
        <f>F15+F16</f>
        <v>0</v>
      </c>
      <c r="G14" s="663">
        <f>G15+G16</f>
        <v>0</v>
      </c>
      <c r="H14" s="663">
        <f>H15+H16</f>
        <v>0</v>
      </c>
      <c r="I14" s="663">
        <f>IF(E14=0,0,(E15*I15+E16*I16)/E14)</f>
        <v>0</v>
      </c>
      <c r="J14" s="663">
        <f>IF(E14=0,0,(E15*J15+E16*J16)/E14)</f>
        <v>0</v>
      </c>
    </row>
    <row r="15" spans="1:10" ht="15">
      <c r="A15" s="906"/>
      <c r="B15" s="905"/>
      <c r="C15" s="659" t="s">
        <v>529</v>
      </c>
      <c r="D15" s="660"/>
      <c r="E15" s="660"/>
      <c r="F15" s="660"/>
      <c r="G15" s="660"/>
      <c r="H15" s="660"/>
      <c r="I15" s="660"/>
      <c r="J15" s="767"/>
    </row>
    <row r="16" spans="1:10" ht="20.25">
      <c r="A16" s="906"/>
      <c r="B16" s="664"/>
      <c r="C16" s="665" t="s">
        <v>530</v>
      </c>
      <c r="D16" s="660"/>
      <c r="E16" s="660"/>
      <c r="F16" s="660"/>
      <c r="G16" s="660"/>
      <c r="H16" s="660"/>
      <c r="I16" s="660"/>
      <c r="J16" s="767"/>
    </row>
    <row r="17" spans="1:10" ht="15">
      <c r="A17" s="906"/>
      <c r="B17" s="907">
        <v>3</v>
      </c>
      <c r="C17" s="657" t="s">
        <v>534</v>
      </c>
      <c r="D17" s="658">
        <f>D18+D19</f>
        <v>0</v>
      </c>
      <c r="E17" s="658">
        <f>E18+E19</f>
        <v>0</v>
      </c>
      <c r="F17" s="658">
        <f>F18+F19</f>
        <v>0</v>
      </c>
      <c r="G17" s="658">
        <f>G18+G19</f>
        <v>0</v>
      </c>
      <c r="H17" s="658">
        <f>H18+H19</f>
        <v>0</v>
      </c>
      <c r="I17" s="658">
        <f>IF(E17=0,0,(E18*I18+E19*I19)/E17)</f>
        <v>0</v>
      </c>
      <c r="J17" s="658">
        <f>IF(E17=0,0,(E18*J18+E19*J19)/E17)</f>
        <v>0</v>
      </c>
    </row>
    <row r="18" spans="1:10" ht="15">
      <c r="A18" s="906"/>
      <c r="B18" s="907"/>
      <c r="C18" s="659" t="s">
        <v>529</v>
      </c>
      <c r="D18" s="660"/>
      <c r="E18" s="660"/>
      <c r="F18" s="660"/>
      <c r="G18" s="660"/>
      <c r="H18" s="660"/>
      <c r="I18" s="660"/>
      <c r="J18" s="767"/>
    </row>
    <row r="19" spans="1:10" ht="19.5" customHeight="1">
      <c r="A19" s="906"/>
      <c r="B19" s="666"/>
      <c r="C19" s="667" t="s">
        <v>530</v>
      </c>
      <c r="D19" s="660"/>
      <c r="E19" s="660"/>
      <c r="F19" s="660"/>
      <c r="G19" s="660"/>
      <c r="H19" s="660"/>
      <c r="I19" s="660"/>
      <c r="J19" s="767"/>
    </row>
    <row r="20" spans="1:10" ht="15">
      <c r="A20" s="906"/>
      <c r="B20" s="907">
        <v>4</v>
      </c>
      <c r="C20" s="657" t="s">
        <v>535</v>
      </c>
      <c r="D20" s="658">
        <f>D21+D22</f>
        <v>0</v>
      </c>
      <c r="E20" s="658">
        <f>E21+E22</f>
        <v>0</v>
      </c>
      <c r="F20" s="658">
        <f>F21+F22</f>
        <v>0</v>
      </c>
      <c r="G20" s="658">
        <f>G21+G22</f>
        <v>0</v>
      </c>
      <c r="H20" s="658">
        <f>H21+H22</f>
        <v>0</v>
      </c>
      <c r="I20" s="658">
        <f>IF(E20=0,0,(E21*I21+E22*I22)/E20)</f>
        <v>0</v>
      </c>
      <c r="J20" s="658">
        <f>IF(E20=0,0,(E21*J21+E22*J22)/E20)</f>
        <v>0</v>
      </c>
    </row>
    <row r="21" spans="1:10" ht="15">
      <c r="A21" s="906"/>
      <c r="B21" s="907"/>
      <c r="C21" s="659" t="s">
        <v>529</v>
      </c>
      <c r="D21" s="660"/>
      <c r="E21" s="660"/>
      <c r="F21" s="660"/>
      <c r="G21" s="660"/>
      <c r="H21" s="660"/>
      <c r="I21" s="660"/>
      <c r="J21" s="767"/>
    </row>
    <row r="22" spans="1:10" ht="15">
      <c r="A22" s="906"/>
      <c r="B22" s="907"/>
      <c r="C22" s="661" t="s">
        <v>530</v>
      </c>
      <c r="D22" s="660"/>
      <c r="E22" s="660"/>
      <c r="F22" s="660"/>
      <c r="G22" s="660"/>
      <c r="H22" s="660"/>
      <c r="I22" s="660"/>
      <c r="J22" s="767"/>
    </row>
    <row r="23" spans="1:10" ht="15">
      <c r="A23" s="906"/>
      <c r="B23" s="907">
        <v>5</v>
      </c>
      <c r="C23" s="657" t="s">
        <v>536</v>
      </c>
      <c r="D23" s="658">
        <f>D24+D25</f>
        <v>0</v>
      </c>
      <c r="E23" s="658">
        <f>E24+E25</f>
        <v>0</v>
      </c>
      <c r="F23" s="658">
        <f>F24+F25</f>
        <v>0</v>
      </c>
      <c r="G23" s="658">
        <f>G24+G25</f>
        <v>0</v>
      </c>
      <c r="H23" s="658">
        <f>H24+H25</f>
        <v>0</v>
      </c>
      <c r="I23" s="658">
        <f>IF(E23=0,0,(E24*I24+E25*I25)/E23)</f>
        <v>0</v>
      </c>
      <c r="J23" s="658">
        <f>IF(E23=0,0,(E24*J24+E25*J25)/E23)</f>
        <v>0</v>
      </c>
    </row>
    <row r="24" spans="1:10" ht="15">
      <c r="A24" s="906"/>
      <c r="B24" s="907"/>
      <c r="C24" s="659" t="s">
        <v>529</v>
      </c>
      <c r="D24" s="660"/>
      <c r="E24" s="660"/>
      <c r="F24" s="660"/>
      <c r="G24" s="660"/>
      <c r="H24" s="660"/>
      <c r="I24" s="660"/>
      <c r="J24" s="767"/>
    </row>
    <row r="25" spans="1:10" ht="15">
      <c r="A25" s="906"/>
      <c r="B25" s="907"/>
      <c r="C25" s="661" t="s">
        <v>530</v>
      </c>
      <c r="D25" s="660"/>
      <c r="E25" s="660"/>
      <c r="F25" s="660"/>
      <c r="G25" s="660"/>
      <c r="H25" s="660"/>
      <c r="I25" s="660"/>
      <c r="J25" s="767"/>
    </row>
    <row r="26" spans="1:10" ht="15">
      <c r="A26" s="906"/>
      <c r="B26" s="907">
        <v>6</v>
      </c>
      <c r="C26" s="657" t="s">
        <v>537</v>
      </c>
      <c r="D26" s="658">
        <f>D27+D28</f>
        <v>0</v>
      </c>
      <c r="E26" s="658">
        <f>E27+E28</f>
        <v>0</v>
      </c>
      <c r="F26" s="658">
        <f>F27+F28</f>
        <v>0</v>
      </c>
      <c r="G26" s="658">
        <f>G27+G28</f>
        <v>0</v>
      </c>
      <c r="H26" s="658">
        <f>H27+H28</f>
        <v>0</v>
      </c>
      <c r="I26" s="658">
        <f>IF(E26=0,0,(E27*I27+E28*I28)/E26)</f>
        <v>0</v>
      </c>
      <c r="J26" s="658">
        <f>IF(E26=0,0,(E27*J27+E28*J28)/E26)</f>
        <v>0</v>
      </c>
    </row>
    <row r="27" spans="1:10" ht="15">
      <c r="A27" s="906"/>
      <c r="B27" s="907"/>
      <c r="C27" s="659" t="s">
        <v>529</v>
      </c>
      <c r="D27" s="660"/>
      <c r="E27" s="660"/>
      <c r="F27" s="660"/>
      <c r="G27" s="660"/>
      <c r="H27" s="660"/>
      <c r="I27" s="660"/>
      <c r="J27" s="767"/>
    </row>
    <row r="28" spans="1:10" ht="15">
      <c r="A28" s="906"/>
      <c r="B28" s="907"/>
      <c r="C28" s="661" t="s">
        <v>530</v>
      </c>
      <c r="D28" s="660"/>
      <c r="E28" s="660"/>
      <c r="F28" s="660"/>
      <c r="G28" s="660"/>
      <c r="H28" s="660"/>
      <c r="I28" s="660"/>
      <c r="J28" s="767"/>
    </row>
    <row r="29" spans="1:10" ht="26.25" customHeight="1">
      <c r="A29" s="906"/>
      <c r="B29" s="907">
        <v>7</v>
      </c>
      <c r="C29" s="668" t="s">
        <v>134</v>
      </c>
      <c r="D29" s="658">
        <f>D30+D31</f>
        <v>0</v>
      </c>
      <c r="E29" s="658">
        <f>E30+E31</f>
        <v>0</v>
      </c>
      <c r="F29" s="658">
        <f>F30+F31</f>
        <v>0</v>
      </c>
      <c r="G29" s="658">
        <f>G30+G31</f>
        <v>0</v>
      </c>
      <c r="H29" s="658">
        <f>H30+H31</f>
        <v>0</v>
      </c>
      <c r="I29" s="658">
        <f>IF(E29=0,0,(E30*I30+E31*I31)/E29)</f>
        <v>0</v>
      </c>
      <c r="J29" s="658">
        <f>IF(E29=0,0,(E30*J30+E31*J31)/E29)</f>
        <v>0</v>
      </c>
    </row>
    <row r="30" spans="1:10" ht="15">
      <c r="A30" s="906"/>
      <c r="B30" s="907"/>
      <c r="C30" s="659" t="s">
        <v>529</v>
      </c>
      <c r="D30" s="660"/>
      <c r="E30" s="660"/>
      <c r="F30" s="660"/>
      <c r="G30" s="660"/>
      <c r="H30" s="660"/>
      <c r="I30" s="660"/>
      <c r="J30" s="767"/>
    </row>
    <row r="31" spans="1:10" ht="15">
      <c r="A31" s="906"/>
      <c r="B31" s="907"/>
      <c r="C31" s="661" t="s">
        <v>530</v>
      </c>
      <c r="D31" s="660"/>
      <c r="E31" s="660"/>
      <c r="F31" s="660"/>
      <c r="G31" s="660"/>
      <c r="H31" s="660"/>
      <c r="I31" s="660"/>
      <c r="J31" s="767"/>
    </row>
    <row r="32" spans="1:10" ht="22.5">
      <c r="A32" s="906"/>
      <c r="B32" s="907">
        <v>8</v>
      </c>
      <c r="C32" s="668" t="s">
        <v>77</v>
      </c>
      <c r="D32" s="658">
        <f>D33+D34</f>
        <v>0</v>
      </c>
      <c r="E32" s="658">
        <f>E33+E34</f>
        <v>0</v>
      </c>
      <c r="F32" s="658">
        <f>F33+F34</f>
        <v>0</v>
      </c>
      <c r="G32" s="658">
        <f>G33+G34</f>
        <v>0</v>
      </c>
      <c r="H32" s="658">
        <f>H33+H34</f>
        <v>0</v>
      </c>
      <c r="I32" s="658">
        <f>IF(E32=0,0,(E33*I33+E34*I34)/E32)</f>
        <v>0</v>
      </c>
      <c r="J32" s="658">
        <f>IF(E32=0,0,(E33*J33+E34*J34)/E32)</f>
        <v>0</v>
      </c>
    </row>
    <row r="33" spans="1:10" ht="25.5" customHeight="1">
      <c r="A33" s="906"/>
      <c r="B33" s="907"/>
      <c r="C33" s="659" t="s">
        <v>529</v>
      </c>
      <c r="D33" s="660"/>
      <c r="E33" s="660"/>
      <c r="F33" s="660"/>
      <c r="G33" s="660"/>
      <c r="H33" s="660"/>
      <c r="I33" s="660"/>
      <c r="J33" s="767"/>
    </row>
    <row r="34" spans="1:10" ht="15">
      <c r="A34" s="906"/>
      <c r="B34" s="907"/>
      <c r="C34" s="661" t="s">
        <v>530</v>
      </c>
      <c r="D34" s="660"/>
      <c r="E34" s="660"/>
      <c r="F34" s="660"/>
      <c r="G34" s="660"/>
      <c r="H34" s="660"/>
      <c r="I34" s="660"/>
      <c r="J34" s="767"/>
    </row>
    <row r="35" spans="1:10" ht="15">
      <c r="A35" s="906"/>
      <c r="B35" s="718" t="s">
        <v>836</v>
      </c>
      <c r="C35" s="711" t="s">
        <v>835</v>
      </c>
      <c r="D35" s="712"/>
      <c r="E35" s="712"/>
      <c r="F35" s="712"/>
      <c r="G35" s="712"/>
      <c r="H35" s="712"/>
      <c r="I35" s="712"/>
      <c r="J35" s="768"/>
    </row>
    <row r="36" spans="1:10" ht="15">
      <c r="A36" s="906"/>
      <c r="B36" s="907">
        <v>9</v>
      </c>
      <c r="C36" s="657" t="s">
        <v>812</v>
      </c>
      <c r="D36" s="658">
        <f>D37+D38</f>
        <v>0</v>
      </c>
      <c r="E36" s="658">
        <f>E37+E38</f>
        <v>0</v>
      </c>
      <c r="F36" s="658">
        <f>F37+F38</f>
        <v>0</v>
      </c>
      <c r="G36" s="658">
        <f>G37+G38</f>
        <v>0</v>
      </c>
      <c r="H36" s="658">
        <f>H37+H38</f>
        <v>0</v>
      </c>
      <c r="I36" s="658">
        <f>IF(E36=0,0,(E37*I37+E38*I38)/E36)</f>
        <v>0</v>
      </c>
      <c r="J36" s="658">
        <f>IF(E36=0,0,(E37*J37+E38*J38)/E36)</f>
        <v>0</v>
      </c>
    </row>
    <row r="37" spans="1:10" ht="15">
      <c r="A37" s="906"/>
      <c r="B37" s="907"/>
      <c r="C37" s="659" t="s">
        <v>529</v>
      </c>
      <c r="D37" s="660"/>
      <c r="E37" s="660"/>
      <c r="F37" s="660"/>
      <c r="G37" s="660"/>
      <c r="H37" s="660"/>
      <c r="I37" s="660"/>
      <c r="J37" s="767"/>
    </row>
    <row r="38" spans="1:10" ht="15">
      <c r="A38" s="906"/>
      <c r="B38" s="907"/>
      <c r="C38" s="661" t="s">
        <v>530</v>
      </c>
      <c r="D38" s="660"/>
      <c r="E38" s="660"/>
      <c r="F38" s="660"/>
      <c r="G38" s="660"/>
      <c r="H38" s="660"/>
      <c r="I38" s="660"/>
      <c r="J38" s="767"/>
    </row>
    <row r="39" spans="1:10" ht="15">
      <c r="A39" s="906"/>
      <c r="B39" s="905">
        <v>10</v>
      </c>
      <c r="C39" s="669" t="s">
        <v>78</v>
      </c>
      <c r="D39" s="658">
        <f>D40+D41</f>
        <v>0</v>
      </c>
      <c r="E39" s="658">
        <f>E40+E41</f>
        <v>0</v>
      </c>
      <c r="F39" s="658">
        <f>F40+F41</f>
        <v>0</v>
      </c>
      <c r="G39" s="658">
        <f>G40+G41</f>
        <v>0</v>
      </c>
      <c r="H39" s="658">
        <f>H40+H41</f>
        <v>0</v>
      </c>
      <c r="I39" s="658">
        <f>IF(E39=0,0,(E40*I40+E41*I41)/E39)</f>
        <v>0</v>
      </c>
      <c r="J39" s="658">
        <f>IF(E39=0,0,(E40*J40+E41*J41)/E39)</f>
        <v>0</v>
      </c>
    </row>
    <row r="40" spans="1:10" ht="15">
      <c r="A40" s="906"/>
      <c r="B40" s="905"/>
      <c r="C40" s="670" t="s">
        <v>529</v>
      </c>
      <c r="D40" s="663">
        <f aca="true" t="shared" si="0" ref="D40:I40">D8+D12+D15+D18+D21+D24+D27+D30+D33+D35+D37</f>
        <v>0</v>
      </c>
      <c r="E40" s="663">
        <f t="shared" si="0"/>
        <v>0</v>
      </c>
      <c r="F40" s="663">
        <f t="shared" si="0"/>
        <v>0</v>
      </c>
      <c r="G40" s="663">
        <f t="shared" si="0"/>
        <v>0</v>
      </c>
      <c r="H40" s="663">
        <f t="shared" si="0"/>
        <v>0</v>
      </c>
      <c r="I40" s="663">
        <f t="shared" si="0"/>
        <v>0</v>
      </c>
      <c r="J40" s="663">
        <f>IF(E40=0,0,(J8*E8+J12*E12+J15*E15+J18*E18+J21*E21+J24*E24+J27*E27+J30*E30+J33*E33+E35*J35+J37*E37)/E40)</f>
        <v>0</v>
      </c>
    </row>
    <row r="41" spans="1:10" ht="15">
      <c r="A41" s="906"/>
      <c r="B41" s="905"/>
      <c r="C41" s="671" t="s">
        <v>530</v>
      </c>
      <c r="D41" s="663">
        <f>D9+D13+D16+D19+D22+D25+D28+D31+D34+D38</f>
        <v>0</v>
      </c>
      <c r="E41" s="663">
        <f>E9+E13+E16+E19+E22+E25+E28+E31+E34+E38</f>
        <v>0</v>
      </c>
      <c r="F41" s="663">
        <f>F9+F13+F16+F19+F22+F25+F28+F31+F34+F38</f>
        <v>0</v>
      </c>
      <c r="G41" s="663">
        <f>G9+G13+G16+G19+G22+G25+G28+G31+G34+G38</f>
        <v>0</v>
      </c>
      <c r="H41" s="663">
        <f>H9+H13+H16+H19+H22+H25+H28+H31+H34+H38</f>
        <v>0</v>
      </c>
      <c r="I41" s="663">
        <f>IF(E41=0,0,(I9*E9+I13*E13+I16*E16+I19*E19+I22*E22+I25*E25+I28*E28+I31*E31+I34*E34+I38*E38)/E41)</f>
        <v>0</v>
      </c>
      <c r="J41" s="663">
        <f>IF(E41=0,0,(J9*E9+J13*E13+J16*E16+J19*E19+J22*E22+J25*E25+J28*E28+J31*E31+J34*E34+J38*E38)/E41)</f>
        <v>0</v>
      </c>
    </row>
    <row r="42" ht="18.75" customHeight="1"/>
    <row r="44" spans="2:6" ht="15">
      <c r="B44" s="25" t="s">
        <v>803</v>
      </c>
      <c r="C44" s="25"/>
      <c r="D44" s="25"/>
      <c r="E44" s="25"/>
      <c r="F44" s="25"/>
    </row>
    <row r="45" spans="2:6" ht="15">
      <c r="B45" s="25"/>
      <c r="C45" s="25"/>
      <c r="D45" s="25" t="s">
        <v>804</v>
      </c>
      <c r="E45" s="25" t="s">
        <v>805</v>
      </c>
      <c r="F45" s="25"/>
    </row>
    <row r="46" spans="2:6" ht="15">
      <c r="B46" s="25"/>
      <c r="C46" s="25"/>
      <c r="D46" s="25" t="s">
        <v>806</v>
      </c>
      <c r="E46" s="25" t="s">
        <v>807</v>
      </c>
      <c r="F46" s="25"/>
    </row>
    <row r="47" spans="2:6" ht="15">
      <c r="B47" s="25" t="s">
        <v>808</v>
      </c>
      <c r="C47" s="25"/>
      <c r="D47" s="25"/>
      <c r="E47" s="25"/>
      <c r="F47" s="25"/>
    </row>
    <row r="48" spans="2:6" ht="15">
      <c r="B48" s="25"/>
      <c r="C48" s="25"/>
      <c r="D48" s="25" t="s">
        <v>804</v>
      </c>
      <c r="E48" s="25" t="s">
        <v>805</v>
      </c>
      <c r="F48" s="25"/>
    </row>
    <row r="49" spans="2:6" ht="15">
      <c r="B49" s="25"/>
      <c r="C49" s="25" t="s">
        <v>809</v>
      </c>
      <c r="D49" s="25" t="s">
        <v>806</v>
      </c>
      <c r="E49" s="25" t="s">
        <v>807</v>
      </c>
      <c r="F49" s="25"/>
    </row>
    <row r="50" spans="3:6" ht="15">
      <c r="C50" s="25"/>
      <c r="D50" s="25"/>
      <c r="E50" s="25"/>
      <c r="F50" s="25"/>
    </row>
  </sheetData>
  <sheetProtection sheet="1" objects="1" scenarios="1"/>
  <mergeCells count="12"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  <mergeCell ref="B23:B25"/>
    <mergeCell ref="B26:B28"/>
    <mergeCell ref="B29:B3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6"/>
  <sheetViews>
    <sheetView view="pageBreakPreview" zoomScale="110" zoomScaleSheetLayoutView="110" zoomScalePageLayoutView="0" workbookViewId="0" topLeftCell="A1">
      <selection activeCell="E14" sqref="E14"/>
    </sheetView>
  </sheetViews>
  <sheetFormatPr defaultColWidth="9.140625" defaultRowHeight="12.75"/>
  <cols>
    <col min="1" max="1" width="32.7109375" style="291" customWidth="1"/>
    <col min="2" max="2" width="19.28125" style="291" customWidth="1"/>
    <col min="3" max="3" width="16.28125" style="291" customWidth="1"/>
    <col min="4" max="4" width="16.00390625" style="291" customWidth="1"/>
    <col min="5" max="5" width="11.28125" style="291" customWidth="1"/>
    <col min="6" max="16384" width="9.140625" style="291" customWidth="1"/>
  </cols>
  <sheetData>
    <row r="2" spans="1:4" ht="15.75">
      <c r="A2" s="407" t="s">
        <v>637</v>
      </c>
      <c r="B2" s="278"/>
      <c r="C2" s="278"/>
      <c r="D2" s="278"/>
    </row>
    <row r="3" spans="1:4" ht="12.75">
      <c r="A3" s="41"/>
      <c r="B3" s="278"/>
      <c r="C3" s="278"/>
      <c r="D3" s="278"/>
    </row>
    <row r="4" spans="1:4" ht="12.75">
      <c r="A4" s="408" t="s">
        <v>718</v>
      </c>
      <c r="B4" s="278"/>
      <c r="C4" s="278"/>
      <c r="D4" s="278"/>
    </row>
    <row r="5" spans="1:4" ht="12.75">
      <c r="A5" s="278"/>
      <c r="B5" s="278"/>
      <c r="C5" s="278"/>
      <c r="D5" s="278"/>
    </row>
    <row r="6" spans="1:4" ht="12.75">
      <c r="A6" s="430"/>
      <c r="B6" s="431"/>
      <c r="C6" s="431"/>
      <c r="D6" s="432" t="s">
        <v>303</v>
      </c>
    </row>
    <row r="7" spans="1:5" s="742" customFormat="1" ht="51">
      <c r="A7" s="741" t="s">
        <v>136</v>
      </c>
      <c r="B7" s="741" t="s">
        <v>582</v>
      </c>
      <c r="C7" s="409" t="s">
        <v>58</v>
      </c>
      <c r="D7" s="741" t="s">
        <v>583</v>
      </c>
      <c r="E7" s="769" t="s">
        <v>845</v>
      </c>
    </row>
    <row r="8" spans="1:5" s="726" customFormat="1" ht="12.75">
      <c r="A8" s="146">
        <v>1</v>
      </c>
      <c r="B8" s="146">
        <v>2</v>
      </c>
      <c r="C8" s="146">
        <v>3</v>
      </c>
      <c r="D8" s="146">
        <v>4</v>
      </c>
      <c r="E8" s="743">
        <v>5</v>
      </c>
    </row>
    <row r="9" spans="1:5" ht="24.75" customHeight="1">
      <c r="A9" s="433" t="s">
        <v>555</v>
      </c>
      <c r="B9" s="423"/>
      <c r="C9" s="424"/>
      <c r="D9" s="425"/>
      <c r="E9" s="763"/>
    </row>
    <row r="10" spans="1:5" ht="24.75" customHeight="1">
      <c r="A10" s="434" t="s">
        <v>556</v>
      </c>
      <c r="B10" s="423"/>
      <c r="C10" s="424"/>
      <c r="D10" s="425"/>
      <c r="E10" s="763"/>
    </row>
    <row r="11" spans="1:5" ht="24.75" customHeight="1">
      <c r="A11" s="434" t="s">
        <v>557</v>
      </c>
      <c r="B11" s="423"/>
      <c r="C11" s="424"/>
      <c r="D11" s="425"/>
      <c r="E11" s="763"/>
    </row>
    <row r="12" spans="1:5" ht="24.75" customHeight="1">
      <c r="A12" s="434" t="s">
        <v>558</v>
      </c>
      <c r="B12" s="423"/>
      <c r="C12" s="424"/>
      <c r="D12" s="425"/>
      <c r="E12" s="763"/>
    </row>
    <row r="13" spans="1:5" ht="24.75" customHeight="1">
      <c r="A13" s="434" t="s">
        <v>244</v>
      </c>
      <c r="B13" s="423"/>
      <c r="C13" s="424"/>
      <c r="D13" s="425"/>
      <c r="E13" s="763"/>
    </row>
    <row r="14" spans="1:5" s="746" customFormat="1" ht="18" customHeight="1">
      <c r="A14" s="744" t="s">
        <v>216</v>
      </c>
      <c r="B14" s="745">
        <f>B9+B10+B11+B12+B13</f>
        <v>0</v>
      </c>
      <c r="C14" s="745">
        <f>IF(B14=0,0,(C9*B9+C10*B10+C11*B11+C12*B12+C13*B13)/B14)</f>
        <v>0</v>
      </c>
      <c r="D14" s="745">
        <f>D9+D10+D11+D12+D13</f>
        <v>0</v>
      </c>
      <c r="E14" s="745">
        <f>IF(B14=0,0,(E9*B9+E10*B10+E11*B11+E12*B12+E13*B13)/B14)</f>
        <v>0</v>
      </c>
    </row>
    <row r="16" spans="1:3" ht="12.75">
      <c r="A16" s="2" t="s">
        <v>230</v>
      </c>
      <c r="B16" s="25"/>
      <c r="C16" s="25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32.7109375" style="0" customWidth="1"/>
    <col min="2" max="2" width="19.28125" style="0" customWidth="1"/>
    <col min="3" max="3" width="16.28125" style="0" customWidth="1"/>
    <col min="4" max="4" width="16.00390625" style="0" customWidth="1"/>
  </cols>
  <sheetData>
    <row r="2" ht="15.75">
      <c r="A2" s="407" t="s">
        <v>637</v>
      </c>
    </row>
    <row r="4" spans="1:4" ht="12.75">
      <c r="A4" s="408" t="s">
        <v>79</v>
      </c>
      <c r="B4" s="42"/>
      <c r="C4" s="43"/>
      <c r="D4" s="43"/>
    </row>
    <row r="5" spans="1:4" ht="12.75">
      <c r="A5" s="124"/>
      <c r="B5" s="42"/>
      <c r="C5" s="43"/>
      <c r="D5" s="43"/>
    </row>
    <row r="6" spans="1:4" ht="60">
      <c r="A6" s="428" t="s">
        <v>81</v>
      </c>
      <c r="B6" s="429" t="s">
        <v>584</v>
      </c>
      <c r="C6" s="429" t="s">
        <v>80</v>
      </c>
      <c r="D6" s="139"/>
    </row>
    <row r="7" spans="1:4" ht="17.25" customHeight="1">
      <c r="A7" s="140" t="s">
        <v>323</v>
      </c>
      <c r="B7" s="435"/>
      <c r="C7" s="435"/>
      <c r="D7" s="139"/>
    </row>
    <row r="8" spans="1:4" ht="17.25" customHeight="1">
      <c r="A8" s="140" t="s">
        <v>324</v>
      </c>
      <c r="B8" s="436"/>
      <c r="C8" s="436"/>
      <c r="D8" s="141"/>
    </row>
    <row r="9" spans="1:4" ht="17.25" customHeight="1">
      <c r="A9" s="140" t="s">
        <v>504</v>
      </c>
      <c r="B9" s="436"/>
      <c r="C9" s="436"/>
      <c r="D9" s="43"/>
    </row>
    <row r="10" spans="1:4" ht="17.25" customHeight="1">
      <c r="A10" s="426" t="s">
        <v>82</v>
      </c>
      <c r="B10" s="427">
        <f>SUM(B7:B9)</f>
        <v>0</v>
      </c>
      <c r="C10" s="427">
        <f>SUM(C7:C9)</f>
        <v>0</v>
      </c>
      <c r="D10" s="102"/>
    </row>
    <row r="11" spans="1:4" ht="12.75">
      <c r="A11" s="197"/>
      <c r="B11" s="139"/>
      <c r="C11" s="139"/>
      <c r="D11" s="102"/>
    </row>
    <row r="12" spans="1:4" ht="12.75">
      <c r="A12" s="2" t="s">
        <v>230</v>
      </c>
      <c r="B12" s="25"/>
      <c r="C12" s="25"/>
      <c r="D12" s="25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SheetLayoutView="100" zoomScalePageLayoutView="0" workbookViewId="0" topLeftCell="A1">
      <selection activeCell="F24" sqref="F24:F25"/>
    </sheetView>
  </sheetViews>
  <sheetFormatPr defaultColWidth="9.140625" defaultRowHeight="12.75"/>
  <cols>
    <col min="1" max="1" width="27.00390625" style="0" customWidth="1"/>
    <col min="2" max="10" width="13.140625" style="0" customWidth="1"/>
  </cols>
  <sheetData>
    <row r="2" spans="1:10" ht="15.75">
      <c r="A2" s="407" t="s">
        <v>637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41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437" t="s">
        <v>585</v>
      </c>
      <c r="B4" s="12"/>
      <c r="C4" s="12"/>
      <c r="D4" s="8"/>
      <c r="E4" s="8"/>
      <c r="F4" s="8"/>
      <c r="G4" s="8"/>
      <c r="H4" s="8"/>
      <c r="I4" s="8"/>
      <c r="J4" s="8" t="s">
        <v>325</v>
      </c>
    </row>
    <row r="5" spans="1:10" ht="21.75" customHeight="1">
      <c r="A5" s="438"/>
      <c r="B5" s="439" t="s">
        <v>326</v>
      </c>
      <c r="C5" s="439" t="s">
        <v>327</v>
      </c>
      <c r="D5" s="439" t="s">
        <v>328</v>
      </c>
      <c r="E5" s="439" t="s">
        <v>329</v>
      </c>
      <c r="F5" s="439" t="s">
        <v>330</v>
      </c>
      <c r="G5" s="439" t="s">
        <v>331</v>
      </c>
      <c r="H5" s="439" t="s">
        <v>332</v>
      </c>
      <c r="I5" s="439" t="s">
        <v>333</v>
      </c>
      <c r="J5" s="439" t="s">
        <v>216</v>
      </c>
    </row>
    <row r="6" spans="1:10" ht="21" customHeight="1">
      <c r="A6" s="440" t="s">
        <v>83</v>
      </c>
      <c r="B6" s="441">
        <f>B7+B8+B9+B10+B11+B12</f>
        <v>0</v>
      </c>
      <c r="C6" s="441">
        <f aca="true" t="shared" si="0" ref="C6:I6">C7+C8+C9+C10+C11+C12</f>
        <v>0</v>
      </c>
      <c r="D6" s="441">
        <f t="shared" si="0"/>
        <v>0</v>
      </c>
      <c r="E6" s="441">
        <f t="shared" si="0"/>
        <v>0</v>
      </c>
      <c r="F6" s="441">
        <f t="shared" si="0"/>
        <v>0</v>
      </c>
      <c r="G6" s="441">
        <f t="shared" si="0"/>
        <v>0</v>
      </c>
      <c r="H6" s="441">
        <f t="shared" si="0"/>
        <v>0</v>
      </c>
      <c r="I6" s="441">
        <f t="shared" si="0"/>
        <v>0</v>
      </c>
      <c r="J6" s="441">
        <f>B6+C6+D6+E6+F6+G6+H6+I6</f>
        <v>0</v>
      </c>
    </row>
    <row r="7" spans="1:10" ht="21" customHeight="1">
      <c r="A7" s="44" t="s">
        <v>639</v>
      </c>
      <c r="B7" s="354"/>
      <c r="C7" s="354"/>
      <c r="D7" s="354"/>
      <c r="E7" s="354"/>
      <c r="F7" s="354"/>
      <c r="G7" s="354"/>
      <c r="H7" s="354"/>
      <c r="I7" s="354"/>
      <c r="J7" s="441">
        <f aca="true" t="shared" si="1" ref="J7:J15">B7+C7+D7+E7+F7+G7+H7+I7</f>
        <v>0</v>
      </c>
    </row>
    <row r="8" spans="1:10" ht="21" customHeight="1">
      <c r="A8" s="44" t="s">
        <v>640</v>
      </c>
      <c r="B8" s="354"/>
      <c r="C8" s="354"/>
      <c r="D8" s="354"/>
      <c r="E8" s="354"/>
      <c r="F8" s="354"/>
      <c r="G8" s="354"/>
      <c r="H8" s="354"/>
      <c r="I8" s="354"/>
      <c r="J8" s="441">
        <f t="shared" si="1"/>
        <v>0</v>
      </c>
    </row>
    <row r="9" spans="1:10" ht="21" customHeight="1">
      <c r="A9" s="44" t="s">
        <v>641</v>
      </c>
      <c r="B9" s="354"/>
      <c r="C9" s="354"/>
      <c r="D9" s="354"/>
      <c r="E9" s="354"/>
      <c r="F9" s="354"/>
      <c r="G9" s="354"/>
      <c r="H9" s="354"/>
      <c r="I9" s="354"/>
      <c r="J9" s="441">
        <f t="shared" si="1"/>
        <v>0</v>
      </c>
    </row>
    <row r="10" spans="1:10" ht="21" customHeight="1">
      <c r="A10" s="44" t="s">
        <v>334</v>
      </c>
      <c r="B10" s="354"/>
      <c r="C10" s="354"/>
      <c r="D10" s="354"/>
      <c r="E10" s="354"/>
      <c r="F10" s="354"/>
      <c r="G10" s="354"/>
      <c r="H10" s="354"/>
      <c r="I10" s="354"/>
      <c r="J10" s="441">
        <f t="shared" si="1"/>
        <v>0</v>
      </c>
    </row>
    <row r="11" spans="1:10" ht="21" customHeight="1">
      <c r="A11" s="44" t="s">
        <v>335</v>
      </c>
      <c r="B11" s="354"/>
      <c r="C11" s="354"/>
      <c r="D11" s="354"/>
      <c r="E11" s="354"/>
      <c r="F11" s="354"/>
      <c r="G11" s="354"/>
      <c r="H11" s="354"/>
      <c r="I11" s="354"/>
      <c r="J11" s="441">
        <f t="shared" si="1"/>
        <v>0</v>
      </c>
    </row>
    <row r="12" spans="1:10" ht="21" customHeight="1">
      <c r="A12" s="44" t="s">
        <v>298</v>
      </c>
      <c r="B12" s="354"/>
      <c r="C12" s="354"/>
      <c r="D12" s="354"/>
      <c r="E12" s="354"/>
      <c r="F12" s="354"/>
      <c r="G12" s="354"/>
      <c r="H12" s="354"/>
      <c r="I12" s="354"/>
      <c r="J12" s="441">
        <f t="shared" si="1"/>
        <v>0</v>
      </c>
    </row>
    <row r="13" spans="1:10" ht="21" customHeight="1">
      <c r="A13" s="142" t="s">
        <v>336</v>
      </c>
      <c r="B13" s="354"/>
      <c r="C13" s="354"/>
      <c r="D13" s="354"/>
      <c r="E13" s="354"/>
      <c r="F13" s="354"/>
      <c r="G13" s="354"/>
      <c r="H13" s="354"/>
      <c r="I13" s="354"/>
      <c r="J13" s="441">
        <f t="shared" si="1"/>
        <v>0</v>
      </c>
    </row>
    <row r="14" spans="1:10" ht="21" customHeight="1">
      <c r="A14" s="142" t="s">
        <v>337</v>
      </c>
      <c r="B14" s="354"/>
      <c r="C14" s="354"/>
      <c r="D14" s="354"/>
      <c r="E14" s="354"/>
      <c r="F14" s="354"/>
      <c r="G14" s="354"/>
      <c r="H14" s="354"/>
      <c r="I14" s="354"/>
      <c r="J14" s="441">
        <f t="shared" si="1"/>
        <v>0</v>
      </c>
    </row>
    <row r="15" spans="1:10" ht="21" customHeight="1">
      <c r="A15" s="440" t="s">
        <v>338</v>
      </c>
      <c r="B15" s="442">
        <f>B13+B14</f>
        <v>0</v>
      </c>
      <c r="C15" s="442">
        <f aca="true" t="shared" si="2" ref="C15:I15">C13+C14</f>
        <v>0</v>
      </c>
      <c r="D15" s="442">
        <f t="shared" si="2"/>
        <v>0</v>
      </c>
      <c r="E15" s="442">
        <f t="shared" si="2"/>
        <v>0</v>
      </c>
      <c r="F15" s="442">
        <f t="shared" si="2"/>
        <v>0</v>
      </c>
      <c r="G15" s="442">
        <f t="shared" si="2"/>
        <v>0</v>
      </c>
      <c r="H15" s="442">
        <f t="shared" si="2"/>
        <v>0</v>
      </c>
      <c r="I15" s="442">
        <f t="shared" si="2"/>
        <v>0</v>
      </c>
      <c r="J15" s="441">
        <f t="shared" si="1"/>
        <v>0</v>
      </c>
    </row>
    <row r="18" ht="12.75">
      <c r="A18" s="2" t="s">
        <v>230</v>
      </c>
    </row>
  </sheetData>
  <sheetProtection sheet="1" objects="1" scenarios="1"/>
  <protectedRanges>
    <protectedRange sqref="B7:I14" name="Диапазон2_1"/>
  </protectedRanges>
  <printOptions/>
  <pageMargins left="0.75" right="0.75" top="1" bottom="1" header="0.5" footer="0.5"/>
  <pageSetup horizontalDpi="600" verticalDpi="6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="115" zoomScaleSheetLayoutView="115" zoomScalePageLayoutView="0" workbookViewId="0" topLeftCell="A1">
      <selection activeCell="J6" sqref="J6"/>
    </sheetView>
  </sheetViews>
  <sheetFormatPr defaultColWidth="9.140625" defaultRowHeight="12.75"/>
  <cols>
    <col min="1" max="1" width="27.00390625" style="0" customWidth="1"/>
    <col min="2" max="10" width="12.28125" style="0" customWidth="1"/>
  </cols>
  <sheetData>
    <row r="2" ht="15.75">
      <c r="A2" s="407" t="s">
        <v>637</v>
      </c>
    </row>
    <row r="4" spans="1:10" ht="12.75">
      <c r="A4" s="437" t="s">
        <v>538</v>
      </c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438" t="s">
        <v>339</v>
      </c>
      <c r="B5" s="439" t="s">
        <v>326</v>
      </c>
      <c r="C5" s="439" t="s">
        <v>327</v>
      </c>
      <c r="D5" s="439" t="s">
        <v>328</v>
      </c>
      <c r="E5" s="439" t="s">
        <v>329</v>
      </c>
      <c r="F5" s="439" t="s">
        <v>330</v>
      </c>
      <c r="G5" s="439" t="s">
        <v>331</v>
      </c>
      <c r="H5" s="439" t="s">
        <v>332</v>
      </c>
      <c r="I5" s="439" t="s">
        <v>333</v>
      </c>
      <c r="J5" s="439" t="s">
        <v>216</v>
      </c>
    </row>
    <row r="6" spans="1:10" ht="36" customHeight="1">
      <c r="A6" s="45" t="s">
        <v>340</v>
      </c>
      <c r="B6" s="443"/>
      <c r="C6" s="443"/>
      <c r="D6" s="443"/>
      <c r="E6" s="443"/>
      <c r="F6" s="443"/>
      <c r="G6" s="443"/>
      <c r="H6" s="443"/>
      <c r="I6" s="443"/>
      <c r="J6" s="441">
        <f>B6+C6+D6+E6+F6+G6+H6+I6</f>
        <v>0</v>
      </c>
    </row>
    <row r="7" spans="1:10" ht="31.5" customHeight="1">
      <c r="A7" s="45" t="s">
        <v>341</v>
      </c>
      <c r="B7" s="443"/>
      <c r="C7" s="443"/>
      <c r="D7" s="443"/>
      <c r="E7" s="443"/>
      <c r="F7" s="443"/>
      <c r="G7" s="443"/>
      <c r="H7" s="443"/>
      <c r="I7" s="443"/>
      <c r="J7" s="441">
        <f>B7+C7+D7+E7+F7+G7+H7+I7</f>
        <v>0</v>
      </c>
    </row>
    <row r="8" spans="1:10" ht="33.75" customHeight="1">
      <c r="A8" s="72" t="s">
        <v>586</v>
      </c>
      <c r="B8" s="443"/>
      <c r="C8" s="443"/>
      <c r="D8" s="443"/>
      <c r="E8" s="443"/>
      <c r="F8" s="443"/>
      <c r="G8" s="443"/>
      <c r="H8" s="443"/>
      <c r="I8" s="443"/>
      <c r="J8" s="441">
        <f>B8+C8+D8+E8+F8+G8+H8+I8</f>
        <v>0</v>
      </c>
    </row>
    <row r="9" spans="1:10" ht="34.5" customHeight="1">
      <c r="A9" s="72" t="s">
        <v>587</v>
      </c>
      <c r="B9" s="443"/>
      <c r="C9" s="443"/>
      <c r="D9" s="443"/>
      <c r="E9" s="443"/>
      <c r="F9" s="443"/>
      <c r="G9" s="443"/>
      <c r="H9" s="443"/>
      <c r="I9" s="443"/>
      <c r="J9" s="441">
        <f>B9+C9+D9+E9+F9+G9+H9+I9</f>
        <v>0</v>
      </c>
    </row>
    <row r="10" spans="1:10" ht="45" customHeight="1">
      <c r="A10" s="72" t="s">
        <v>588</v>
      </c>
      <c r="B10" s="443"/>
      <c r="C10" s="443"/>
      <c r="D10" s="443"/>
      <c r="E10" s="443"/>
      <c r="F10" s="443"/>
      <c r="G10" s="443"/>
      <c r="H10" s="443"/>
      <c r="I10" s="443"/>
      <c r="J10" s="441">
        <f>B10+C10+D10+E10+F10+G10+H10+I10</f>
        <v>0</v>
      </c>
    </row>
    <row r="11" spans="1:10" ht="12.7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>
      <c r="A12" s="2" t="s">
        <v>230</v>
      </c>
      <c r="B12" s="25"/>
      <c r="C12" s="25"/>
      <c r="D12" s="25"/>
      <c r="E12" s="25"/>
      <c r="F12" s="8"/>
      <c r="G12" s="8"/>
      <c r="H12" s="8"/>
      <c r="I12" s="8"/>
      <c r="J12" s="8"/>
    </row>
  </sheetData>
  <sheetProtection sheet="1" objects="1" scenarios="1"/>
  <protectedRanges>
    <protectedRange sqref="B6:I10" name="Диапазон4_1"/>
  </protectedRanges>
  <printOptions/>
  <pageMargins left="0.75" right="0.75" top="1" bottom="1" header="0.5" footer="0.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zoomScalePageLayoutView="0" workbookViewId="0" topLeftCell="A35">
      <selection activeCell="K42" sqref="K42"/>
    </sheetView>
  </sheetViews>
  <sheetFormatPr defaultColWidth="9.140625" defaultRowHeight="12.75"/>
  <cols>
    <col min="1" max="1" width="31.140625" style="278" customWidth="1"/>
    <col min="2" max="2" width="25.140625" style="278" customWidth="1"/>
    <col min="3" max="3" width="12.8515625" style="278" customWidth="1"/>
    <col min="4" max="4" width="37.57421875" style="278" customWidth="1"/>
    <col min="5" max="16384" width="9.140625" style="278" customWidth="1"/>
  </cols>
  <sheetData>
    <row r="1" spans="1:4" ht="12.75">
      <c r="A1" s="29"/>
      <c r="B1" s="29"/>
      <c r="C1" s="277"/>
      <c r="D1" s="103"/>
    </row>
    <row r="2" spans="1:4" ht="12.75">
      <c r="A2" s="837" t="s">
        <v>700</v>
      </c>
      <c r="B2" s="837"/>
      <c r="C2" s="837"/>
      <c r="D2" s="15"/>
    </row>
    <row r="3" spans="1:4" ht="12.75">
      <c r="A3" s="837"/>
      <c r="B3" s="837"/>
      <c r="C3" s="837"/>
      <c r="D3" s="15"/>
    </row>
    <row r="4" spans="1:4" ht="12.75" hidden="1">
      <c r="A4" s="71"/>
      <c r="B4" s="71"/>
      <c r="C4" s="71"/>
      <c r="D4" s="15"/>
    </row>
    <row r="5" spans="1:4" ht="12.75">
      <c r="A5" s="833" t="s">
        <v>188</v>
      </c>
      <c r="B5" s="833"/>
      <c r="C5" s="104"/>
      <c r="D5" s="104"/>
    </row>
    <row r="6" spans="1:4" ht="15" customHeight="1">
      <c r="A6" s="105" t="s">
        <v>189</v>
      </c>
      <c r="B6" s="835"/>
      <c r="C6" s="835"/>
      <c r="D6" s="104"/>
    </row>
    <row r="7" spans="1:4" ht="15.75" customHeight="1">
      <c r="A7" s="105" t="s">
        <v>190</v>
      </c>
      <c r="B7" s="836"/>
      <c r="C7" s="836"/>
      <c r="D7" s="104"/>
    </row>
    <row r="8" spans="1:4" ht="19.5" customHeight="1">
      <c r="A8" s="105" t="s">
        <v>191</v>
      </c>
      <c r="B8" s="106"/>
      <c r="C8" s="107"/>
      <c r="D8" s="104"/>
    </row>
    <row r="9" spans="1:4" ht="16.5" customHeight="1">
      <c r="A9" s="105" t="s">
        <v>192</v>
      </c>
      <c r="B9" s="108"/>
      <c r="C9" s="107"/>
      <c r="D9" s="104"/>
    </row>
    <row r="10" spans="1:4" ht="11.25" customHeight="1">
      <c r="A10" s="105"/>
      <c r="B10" s="279"/>
      <c r="C10" s="104"/>
      <c r="D10" s="104"/>
    </row>
    <row r="11" spans="1:4" ht="12.75">
      <c r="A11" s="833" t="s">
        <v>193</v>
      </c>
      <c r="B11" s="833"/>
      <c r="C11" s="833"/>
      <c r="D11" s="104"/>
    </row>
    <row r="12" spans="1:4" ht="21" customHeight="1">
      <c r="A12" s="105" t="s">
        <v>194</v>
      </c>
      <c r="B12" s="835"/>
      <c r="C12" s="835"/>
      <c r="D12" s="104"/>
    </row>
    <row r="13" spans="1:4" ht="18.75" customHeight="1">
      <c r="A13" s="105" t="s">
        <v>190</v>
      </c>
      <c r="B13" s="836"/>
      <c r="C13" s="836"/>
      <c r="D13" s="104"/>
    </row>
    <row r="14" spans="1:4" ht="17.25" customHeight="1">
      <c r="A14" s="105" t="s">
        <v>191</v>
      </c>
      <c r="B14" s="108"/>
      <c r="C14" s="107"/>
      <c r="D14" s="104"/>
    </row>
    <row r="15" spans="1:4" ht="17.25" customHeight="1">
      <c r="A15" s="105" t="s">
        <v>192</v>
      </c>
      <c r="B15" s="108"/>
      <c r="C15" s="107"/>
      <c r="D15" s="104"/>
    </row>
    <row r="16" spans="1:4" ht="9.75" customHeight="1">
      <c r="A16" s="105"/>
      <c r="B16" s="279"/>
      <c r="C16" s="104"/>
      <c r="D16" s="104"/>
    </row>
    <row r="17" spans="1:4" ht="12.75">
      <c r="A17" s="833" t="s">
        <v>195</v>
      </c>
      <c r="B17" s="833"/>
      <c r="C17" s="104"/>
      <c r="D17" s="104"/>
    </row>
    <row r="18" spans="1:4" ht="18.75" customHeight="1">
      <c r="A18" s="105" t="s">
        <v>194</v>
      </c>
      <c r="B18" s="835"/>
      <c r="C18" s="835"/>
      <c r="D18" s="104"/>
    </row>
    <row r="19" spans="1:4" ht="17.25" customHeight="1">
      <c r="A19" s="105" t="s">
        <v>190</v>
      </c>
      <c r="B19" s="836"/>
      <c r="C19" s="836"/>
      <c r="D19" s="104"/>
    </row>
    <row r="20" spans="1:4" ht="20.25" customHeight="1">
      <c r="A20" s="105" t="s">
        <v>191</v>
      </c>
      <c r="B20" s="108"/>
      <c r="C20" s="107"/>
      <c r="D20" s="104"/>
    </row>
    <row r="21" spans="1:4" ht="15.75" customHeight="1">
      <c r="A21" s="105" t="s">
        <v>192</v>
      </c>
      <c r="B21" s="108"/>
      <c r="C21" s="107"/>
      <c r="D21" s="104"/>
    </row>
    <row r="22" spans="1:4" ht="8.25" customHeight="1">
      <c r="A22" s="105"/>
      <c r="B22" s="279"/>
      <c r="C22" s="104"/>
      <c r="D22" s="104"/>
    </row>
    <row r="23" spans="1:4" ht="12.75">
      <c r="A23" s="834" t="s">
        <v>118</v>
      </c>
      <c r="B23" s="834"/>
      <c r="C23" s="834"/>
      <c r="D23" s="104"/>
    </row>
    <row r="24" spans="1:4" ht="15.75" customHeight="1">
      <c r="A24" s="105" t="s">
        <v>196</v>
      </c>
      <c r="B24" s="835"/>
      <c r="C24" s="835"/>
      <c r="D24" s="104"/>
    </row>
    <row r="25" spans="1:4" ht="18" customHeight="1">
      <c r="A25" s="105" t="s">
        <v>190</v>
      </c>
      <c r="B25" s="836"/>
      <c r="C25" s="836"/>
      <c r="D25" s="104"/>
    </row>
    <row r="26" spans="1:4" ht="16.5" customHeight="1">
      <c r="A26" s="105" t="s">
        <v>191</v>
      </c>
      <c r="B26" s="108"/>
      <c r="C26" s="107"/>
      <c r="D26" s="104"/>
    </row>
    <row r="27" spans="1:4" ht="18" customHeight="1">
      <c r="A27" s="105" t="s">
        <v>192</v>
      </c>
      <c r="B27" s="108"/>
      <c r="C27" s="107"/>
      <c r="D27" s="104"/>
    </row>
    <row r="28" spans="1:4" ht="11.25" customHeight="1">
      <c r="A28" s="105"/>
      <c r="B28" s="279"/>
      <c r="C28" s="104"/>
      <c r="D28" s="104"/>
    </row>
    <row r="29" spans="1:4" ht="12.75">
      <c r="A29" s="833" t="s">
        <v>197</v>
      </c>
      <c r="B29" s="833"/>
      <c r="C29" s="104"/>
      <c r="D29" s="104"/>
    </row>
    <row r="30" spans="1:4" ht="16.5" customHeight="1">
      <c r="A30" s="105" t="s">
        <v>196</v>
      </c>
      <c r="B30" s="835"/>
      <c r="C30" s="835"/>
      <c r="D30" s="104"/>
    </row>
    <row r="31" spans="1:4" ht="14.25" customHeight="1">
      <c r="A31" s="105" t="s">
        <v>190</v>
      </c>
      <c r="B31" s="836"/>
      <c r="C31" s="836"/>
      <c r="D31" s="104"/>
    </row>
    <row r="32" spans="1:4" ht="17.25" customHeight="1">
      <c r="A32" s="105" t="s">
        <v>191</v>
      </c>
      <c r="B32" s="108"/>
      <c r="C32" s="107"/>
      <c r="D32" s="104"/>
    </row>
    <row r="33" spans="1:4" ht="19.5" customHeight="1">
      <c r="A33" s="105" t="s">
        <v>192</v>
      </c>
      <c r="B33" s="108"/>
      <c r="C33" s="107"/>
      <c r="D33" s="104"/>
    </row>
    <row r="34" spans="1:4" ht="9.75" customHeight="1">
      <c r="A34" s="105"/>
      <c r="B34" s="279"/>
      <c r="C34" s="104"/>
      <c r="D34" s="104"/>
    </row>
    <row r="35" spans="1:4" ht="12.75">
      <c r="A35" s="834" t="s">
        <v>198</v>
      </c>
      <c r="B35" s="834"/>
      <c r="C35" s="834"/>
      <c r="D35" s="104"/>
    </row>
    <row r="36" spans="1:4" ht="17.25" customHeight="1">
      <c r="A36" s="105" t="s">
        <v>196</v>
      </c>
      <c r="B36" s="835"/>
      <c r="C36" s="835"/>
      <c r="D36" s="104"/>
    </row>
    <row r="37" spans="1:4" ht="18" customHeight="1">
      <c r="A37" s="105" t="s">
        <v>190</v>
      </c>
      <c r="B37" s="836"/>
      <c r="C37" s="836"/>
      <c r="D37" s="104"/>
    </row>
    <row r="38" spans="1:4" ht="19.5" customHeight="1">
      <c r="A38" s="105" t="s">
        <v>191</v>
      </c>
      <c r="B38" s="108"/>
      <c r="C38" s="107"/>
      <c r="D38" s="104"/>
    </row>
    <row r="39" spans="1:4" ht="17.25" customHeight="1">
      <c r="A39" s="105" t="s">
        <v>192</v>
      </c>
      <c r="B39" s="108"/>
      <c r="C39" s="107"/>
      <c r="D39" s="104"/>
    </row>
    <row r="40" spans="1:4" ht="32.25" customHeight="1">
      <c r="A40" s="833"/>
      <c r="B40" s="833"/>
      <c r="C40" s="833"/>
      <c r="D40" s="104"/>
    </row>
    <row r="41" s="273" customFormat="1" ht="12.75">
      <c r="A41" s="2" t="s">
        <v>199</v>
      </c>
    </row>
    <row r="42" s="273" customFormat="1" ht="12.75"/>
    <row r="43" s="273" customFormat="1" ht="12.75">
      <c r="A43" s="2"/>
    </row>
    <row r="44" spans="1:4" ht="30" customHeight="1">
      <c r="A44" s="105"/>
      <c r="B44" s="279"/>
      <c r="C44" s="104"/>
      <c r="D44" s="104"/>
    </row>
    <row r="45" spans="1:4" ht="12.75">
      <c r="A45" s="162"/>
      <c r="B45" s="163"/>
      <c r="C45" s="16"/>
      <c r="D45" s="17"/>
    </row>
    <row r="46" spans="1:4" ht="12.75">
      <c r="A46" s="13"/>
      <c r="B46" s="14"/>
      <c r="C46" s="280"/>
      <c r="D46" s="280"/>
    </row>
    <row r="47" spans="1:4" ht="12.75">
      <c r="A47" s="280"/>
      <c r="B47" s="280"/>
      <c r="C47" s="280"/>
      <c r="D47" s="280"/>
    </row>
    <row r="48" spans="1:4" ht="12.75">
      <c r="A48" s="280"/>
      <c r="B48" s="280"/>
      <c r="C48" s="280"/>
      <c r="D48" s="280"/>
    </row>
    <row r="49" spans="1:4" ht="12.75">
      <c r="A49" s="13"/>
      <c r="B49" s="280"/>
      <c r="C49" s="280"/>
      <c r="D49" s="280"/>
    </row>
  </sheetData>
  <sheetProtection/>
  <mergeCells count="21">
    <mergeCell ref="B13:C13"/>
    <mergeCell ref="A17:B17"/>
    <mergeCell ref="B24:C24"/>
    <mergeCell ref="B25:C25"/>
    <mergeCell ref="B18:C18"/>
    <mergeCell ref="B19:C19"/>
    <mergeCell ref="A23:C23"/>
    <mergeCell ref="A2:C2"/>
    <mergeCell ref="B12:C12"/>
    <mergeCell ref="A11:C11"/>
    <mergeCell ref="B6:C6"/>
    <mergeCell ref="B7:C7"/>
    <mergeCell ref="A5:B5"/>
    <mergeCell ref="A3:C3"/>
    <mergeCell ref="A29:B29"/>
    <mergeCell ref="A40:C40"/>
    <mergeCell ref="A35:C35"/>
    <mergeCell ref="B36:C36"/>
    <mergeCell ref="B31:C31"/>
    <mergeCell ref="B30:C30"/>
    <mergeCell ref="B37:C37"/>
  </mergeCells>
  <conditionalFormatting sqref="C45:D45">
    <cfRule type="cellIs" priority="1" dxfId="0" operator="notEqual" stopIfTrue="1">
      <formula>TOTCAPP3</formula>
    </cfRule>
  </conditionalFormatting>
  <conditionalFormatting sqref="C46:D46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5:D4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Roman,обычный"&amp;7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P23"/>
  <sheetViews>
    <sheetView view="pageBreakPreview" zoomScale="90" zoomScaleSheetLayoutView="90" zoomScalePageLayoutView="0" workbookViewId="0" topLeftCell="A1">
      <selection activeCell="J16" sqref="J16"/>
    </sheetView>
  </sheetViews>
  <sheetFormatPr defaultColWidth="9.140625" defaultRowHeight="12.75"/>
  <cols>
    <col min="1" max="1" width="4.421875" style="0" customWidth="1"/>
    <col min="2" max="2" width="23.00390625" style="0" customWidth="1"/>
    <col min="3" max="3" width="14.00390625" style="0" customWidth="1"/>
    <col min="4" max="4" width="10.28125" style="0" customWidth="1"/>
    <col min="9" max="9" width="11.00390625" style="0" customWidth="1"/>
    <col min="10" max="10" width="13.00390625" style="0" customWidth="1"/>
    <col min="11" max="11" width="18.00390625" style="0" customWidth="1"/>
    <col min="14" max="14" width="10.421875" style="0" customWidth="1"/>
    <col min="16" max="16" width="18.00390625" style="0" customWidth="1"/>
  </cols>
  <sheetData>
    <row r="2" spans="1:16" ht="15.75">
      <c r="A2" s="407" t="s">
        <v>637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76"/>
    </row>
    <row r="3" spans="1:16" ht="12.75">
      <c r="A3" s="4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76"/>
    </row>
    <row r="4" spans="1:16" ht="12.75">
      <c r="A4" s="437" t="s">
        <v>590</v>
      </c>
      <c r="B4" s="46"/>
      <c r="C4" s="46"/>
      <c r="D4" s="144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2.75">
      <c r="A5" s="46"/>
      <c r="B5" s="144"/>
      <c r="C5" s="144"/>
      <c r="D5" s="144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2.75">
      <c r="A6" s="908" t="s">
        <v>342</v>
      </c>
      <c r="B6" s="911" t="s">
        <v>116</v>
      </c>
      <c r="C6" s="911" t="s">
        <v>343</v>
      </c>
      <c r="D6" s="911"/>
      <c r="E6" s="911" t="s">
        <v>591</v>
      </c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</row>
    <row r="7" spans="1:16" ht="12.75">
      <c r="A7" s="909"/>
      <c r="B7" s="911"/>
      <c r="C7" s="911" t="s">
        <v>117</v>
      </c>
      <c r="D7" s="911" t="s">
        <v>185</v>
      </c>
      <c r="E7" s="911" t="s">
        <v>89</v>
      </c>
      <c r="F7" s="911"/>
      <c r="G7" s="911"/>
      <c r="H7" s="911"/>
      <c r="I7" s="911"/>
      <c r="J7" s="911"/>
      <c r="K7" s="911" t="s">
        <v>592</v>
      </c>
      <c r="L7" s="911" t="s">
        <v>344</v>
      </c>
      <c r="M7" s="911"/>
      <c r="N7" s="911"/>
      <c r="O7" s="911"/>
      <c r="P7" s="911" t="s">
        <v>88</v>
      </c>
    </row>
    <row r="8" spans="1:16" ht="96.75" customHeight="1">
      <c r="A8" s="910"/>
      <c r="B8" s="911"/>
      <c r="C8" s="911"/>
      <c r="D8" s="911"/>
      <c r="E8" s="747" t="s">
        <v>345</v>
      </c>
      <c r="F8" s="747" t="s">
        <v>346</v>
      </c>
      <c r="G8" s="747" t="s">
        <v>671</v>
      </c>
      <c r="H8" s="735" t="s">
        <v>848</v>
      </c>
      <c r="I8" s="770" t="s">
        <v>847</v>
      </c>
      <c r="J8" s="747" t="s">
        <v>87</v>
      </c>
      <c r="K8" s="911"/>
      <c r="L8" s="747" t="s">
        <v>85</v>
      </c>
      <c r="M8" s="770" t="s">
        <v>848</v>
      </c>
      <c r="N8" s="735" t="s">
        <v>847</v>
      </c>
      <c r="O8" s="747" t="s">
        <v>86</v>
      </c>
      <c r="P8" s="911"/>
    </row>
    <row r="9" spans="1:16" s="731" customFormat="1" ht="12.75">
      <c r="A9" s="748">
        <v>1</v>
      </c>
      <c r="B9" s="198">
        <v>1</v>
      </c>
      <c r="C9" s="198">
        <v>2</v>
      </c>
      <c r="D9" s="198">
        <v>3</v>
      </c>
      <c r="E9" s="198">
        <v>4</v>
      </c>
      <c r="F9" s="198">
        <v>5</v>
      </c>
      <c r="G9" s="198">
        <v>6</v>
      </c>
      <c r="H9" s="198">
        <v>7</v>
      </c>
      <c r="I9" s="198">
        <v>8</v>
      </c>
      <c r="J9" s="198">
        <v>9</v>
      </c>
      <c r="K9" s="198">
        <v>10</v>
      </c>
      <c r="L9" s="198">
        <v>11</v>
      </c>
      <c r="M9" s="198">
        <v>12</v>
      </c>
      <c r="N9" s="198">
        <v>13</v>
      </c>
      <c r="O9" s="198">
        <v>14</v>
      </c>
      <c r="P9" s="748">
        <v>15</v>
      </c>
    </row>
    <row r="10" spans="1:16" ht="12.75">
      <c r="A10" s="199">
        <v>1</v>
      </c>
      <c r="B10" s="678"/>
      <c r="C10" s="678"/>
      <c r="D10" s="678"/>
      <c r="E10" s="447"/>
      <c r="F10" s="447"/>
      <c r="G10" s="448"/>
      <c r="H10" s="448"/>
      <c r="I10" s="448"/>
      <c r="J10" s="449"/>
      <c r="K10" s="450"/>
      <c r="L10" s="451"/>
      <c r="M10" s="452"/>
      <c r="N10" s="452"/>
      <c r="O10" s="452"/>
      <c r="P10" s="453"/>
    </row>
    <row r="11" spans="1:16" ht="12.75">
      <c r="A11" s="199">
        <v>2</v>
      </c>
      <c r="B11" s="678"/>
      <c r="C11" s="678"/>
      <c r="D11" s="678"/>
      <c r="E11" s="679"/>
      <c r="F11" s="679"/>
      <c r="G11" s="454"/>
      <c r="H11" s="454"/>
      <c r="I11" s="454"/>
      <c r="J11" s="678"/>
      <c r="K11" s="450"/>
      <c r="L11" s="451"/>
      <c r="M11" s="452"/>
      <c r="N11" s="452"/>
      <c r="O11" s="452"/>
      <c r="P11" s="453"/>
    </row>
    <row r="12" spans="1:16" ht="12.75">
      <c r="A12" s="199">
        <v>3</v>
      </c>
      <c r="B12" s="678"/>
      <c r="C12" s="678"/>
      <c r="D12" s="678"/>
      <c r="E12" s="447"/>
      <c r="F12" s="447"/>
      <c r="G12" s="448"/>
      <c r="H12" s="448"/>
      <c r="I12" s="448"/>
      <c r="J12" s="449"/>
      <c r="K12" s="450"/>
      <c r="L12" s="451"/>
      <c r="M12" s="452"/>
      <c r="N12" s="452"/>
      <c r="O12" s="452"/>
      <c r="P12" s="453"/>
    </row>
    <row r="13" spans="1:16" ht="12.75">
      <c r="A13" s="199">
        <v>4</v>
      </c>
      <c r="B13" s="678"/>
      <c r="C13" s="678"/>
      <c r="D13" s="678"/>
      <c r="E13" s="679"/>
      <c r="F13" s="679"/>
      <c r="G13" s="454"/>
      <c r="H13" s="454"/>
      <c r="I13" s="454"/>
      <c r="J13" s="678"/>
      <c r="K13" s="450"/>
      <c r="L13" s="451"/>
      <c r="M13" s="452"/>
      <c r="N13" s="452"/>
      <c r="O13" s="452"/>
      <c r="P13" s="453"/>
    </row>
    <row r="14" spans="1:16" ht="12.75">
      <c r="A14" s="199">
        <v>5</v>
      </c>
      <c r="B14" s="678"/>
      <c r="C14" s="678"/>
      <c r="D14" s="678"/>
      <c r="E14" s="447"/>
      <c r="F14" s="447"/>
      <c r="G14" s="448"/>
      <c r="H14" s="448"/>
      <c r="I14" s="448"/>
      <c r="J14" s="449"/>
      <c r="K14" s="450"/>
      <c r="L14" s="451"/>
      <c r="M14" s="452"/>
      <c r="N14" s="452"/>
      <c r="O14" s="452"/>
      <c r="P14" s="453"/>
    </row>
    <row r="15" spans="1:16" ht="12.75">
      <c r="A15" s="199">
        <v>6</v>
      </c>
      <c r="B15" s="678"/>
      <c r="C15" s="678"/>
      <c r="D15" s="678"/>
      <c r="E15" s="679"/>
      <c r="F15" s="679"/>
      <c r="G15" s="454"/>
      <c r="H15" s="454"/>
      <c r="I15" s="454"/>
      <c r="J15" s="678"/>
      <c r="K15" s="450"/>
      <c r="L15" s="451"/>
      <c r="M15" s="452"/>
      <c r="N15" s="452"/>
      <c r="O15" s="452"/>
      <c r="P15" s="453"/>
    </row>
    <row r="16" spans="1:16" ht="12.75">
      <c r="A16" s="199">
        <v>7</v>
      </c>
      <c r="B16" s="678"/>
      <c r="C16" s="678"/>
      <c r="D16" s="678"/>
      <c r="E16" s="447"/>
      <c r="F16" s="447"/>
      <c r="G16" s="448"/>
      <c r="H16" s="448"/>
      <c r="I16" s="448"/>
      <c r="J16" s="449"/>
      <c r="K16" s="450"/>
      <c r="L16" s="451"/>
      <c r="M16" s="452"/>
      <c r="N16" s="452"/>
      <c r="O16" s="452"/>
      <c r="P16" s="453"/>
    </row>
    <row r="17" spans="1:16" ht="12.75">
      <c r="A17" s="199">
        <v>8</v>
      </c>
      <c r="B17" s="678"/>
      <c r="C17" s="678"/>
      <c r="D17" s="678"/>
      <c r="E17" s="679"/>
      <c r="F17" s="679"/>
      <c r="G17" s="454"/>
      <c r="H17" s="454"/>
      <c r="I17" s="454"/>
      <c r="J17" s="678"/>
      <c r="K17" s="450"/>
      <c r="L17" s="451"/>
      <c r="M17" s="452"/>
      <c r="N17" s="452"/>
      <c r="O17" s="452"/>
      <c r="P17" s="453"/>
    </row>
    <row r="18" spans="1:16" ht="12.75">
      <c r="A18" s="199">
        <v>9</v>
      </c>
      <c r="B18" s="678"/>
      <c r="C18" s="678"/>
      <c r="D18" s="678"/>
      <c r="E18" s="447"/>
      <c r="F18" s="447"/>
      <c r="G18" s="448"/>
      <c r="H18" s="448"/>
      <c r="I18" s="448"/>
      <c r="J18" s="449"/>
      <c r="K18" s="450"/>
      <c r="L18" s="451"/>
      <c r="M18" s="452"/>
      <c r="N18" s="452"/>
      <c r="O18" s="452"/>
      <c r="P18" s="453"/>
    </row>
    <row r="19" spans="1:16" ht="12.75">
      <c r="A19" s="199">
        <v>10</v>
      </c>
      <c r="B19" s="678"/>
      <c r="C19" s="678"/>
      <c r="D19" s="678"/>
      <c r="E19" s="679"/>
      <c r="F19" s="679"/>
      <c r="G19" s="454"/>
      <c r="H19" s="454"/>
      <c r="I19" s="454"/>
      <c r="J19" s="678"/>
      <c r="K19" s="450"/>
      <c r="L19" s="451"/>
      <c r="M19" s="452"/>
      <c r="N19" s="452"/>
      <c r="O19" s="452"/>
      <c r="P19" s="453"/>
    </row>
    <row r="20" spans="1:16" ht="12.75">
      <c r="A20" s="444"/>
      <c r="B20" s="445" t="s">
        <v>304</v>
      </c>
      <c r="C20" s="455"/>
      <c r="D20" s="455"/>
      <c r="E20" s="455"/>
      <c r="F20" s="455"/>
      <c r="G20" s="455"/>
      <c r="H20" s="455"/>
      <c r="I20" s="455"/>
      <c r="J20" s="455"/>
      <c r="K20" s="456"/>
      <c r="L20" s="777">
        <f>SUM(L10:L19)</f>
        <v>0</v>
      </c>
      <c r="M20" s="457"/>
      <c r="N20" s="457"/>
      <c r="O20" s="458"/>
      <c r="P20" s="458"/>
    </row>
    <row r="23" ht="12.75">
      <c r="B23" s="2" t="s">
        <v>230</v>
      </c>
    </row>
  </sheetData>
  <sheetProtection sheet="1" objects="1" scenarios="1"/>
  <mergeCells count="10">
    <mergeCell ref="A6:A8"/>
    <mergeCell ref="P7:P8"/>
    <mergeCell ref="B6:B8"/>
    <mergeCell ref="C6:D6"/>
    <mergeCell ref="E6:P6"/>
    <mergeCell ref="C7:C8"/>
    <mergeCell ref="D7:D8"/>
    <mergeCell ref="E7:J7"/>
    <mergeCell ref="K7:K8"/>
    <mergeCell ref="L7:O7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8"/>
  <sheetViews>
    <sheetView view="pageBreakPreview" zoomScale="110" zoomScaleSheetLayoutView="110" zoomScalePageLayoutView="0" workbookViewId="0" topLeftCell="A1">
      <selection activeCell="K42" sqref="K42"/>
    </sheetView>
  </sheetViews>
  <sheetFormatPr defaultColWidth="9.140625" defaultRowHeight="12.75"/>
  <cols>
    <col min="1" max="1" width="4.421875" style="0" customWidth="1"/>
    <col min="2" max="2" width="23.421875" style="0" customWidth="1"/>
    <col min="3" max="4" width="18.140625" style="0" customWidth="1"/>
  </cols>
  <sheetData>
    <row r="2" ht="15.75">
      <c r="A2" s="407" t="s">
        <v>637</v>
      </c>
    </row>
    <row r="4" spans="1:4" ht="12.75">
      <c r="A4" s="437" t="s">
        <v>719</v>
      </c>
      <c r="B4" s="145"/>
      <c r="C4" s="145"/>
      <c r="D4" s="46"/>
    </row>
    <row r="5" spans="1:4" ht="38.25" customHeight="1">
      <c r="A5" s="446" t="s">
        <v>342</v>
      </c>
      <c r="B5" s="446" t="s">
        <v>349</v>
      </c>
      <c r="C5" s="446" t="s">
        <v>350</v>
      </c>
      <c r="D5" s="446" t="s">
        <v>589</v>
      </c>
    </row>
    <row r="6" spans="1:4" ht="82.5" customHeight="1">
      <c r="A6" s="200">
        <v>1</v>
      </c>
      <c r="B6" s="201" t="s">
        <v>84</v>
      </c>
      <c r="C6" s="680"/>
      <c r="D6" s="680"/>
    </row>
    <row r="7" spans="1:4" ht="12.75">
      <c r="A7" s="46"/>
      <c r="B7" s="46"/>
      <c r="C7" s="46"/>
      <c r="D7" s="46"/>
    </row>
    <row r="8" spans="1:4" ht="12.75">
      <c r="A8" s="2" t="s">
        <v>230</v>
      </c>
      <c r="B8" s="25"/>
      <c r="C8" s="25"/>
      <c r="D8" s="2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SheetLayoutView="100" zoomScalePageLayoutView="0" workbookViewId="0" topLeftCell="C1">
      <selection activeCell="K19" sqref="K19"/>
    </sheetView>
  </sheetViews>
  <sheetFormatPr defaultColWidth="9.140625" defaultRowHeight="12.75"/>
  <cols>
    <col min="1" max="1" width="4.8515625" style="30" customWidth="1"/>
    <col min="2" max="2" width="26.7109375" style="30" customWidth="1"/>
    <col min="3" max="7" width="9.140625" style="30" customWidth="1"/>
    <col min="8" max="8" width="11.00390625" style="30" customWidth="1"/>
    <col min="9" max="9" width="17.140625" style="30" customWidth="1"/>
    <col min="10" max="10" width="9.8515625" style="30" customWidth="1"/>
    <col min="11" max="13" width="9.140625" style="30" customWidth="1"/>
    <col min="14" max="14" width="9.57421875" style="30" customWidth="1"/>
    <col min="15" max="16384" width="9.140625" style="30" customWidth="1"/>
  </cols>
  <sheetData>
    <row r="1" spans="1:20" ht="12.75">
      <c r="A1" s="204"/>
      <c r="B1" s="205"/>
      <c r="C1" s="205"/>
      <c r="D1" s="205"/>
      <c r="E1" s="204"/>
      <c r="F1" s="204"/>
      <c r="G1" s="204"/>
      <c r="H1" s="204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</row>
    <row r="2" spans="1:15" ht="15.75">
      <c r="A2" s="204"/>
      <c r="B2" s="460" t="s">
        <v>637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</row>
    <row r="3" spans="1:15" ht="12.75">
      <c r="A3" s="20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0" ht="12.75">
      <c r="A4" s="204"/>
      <c r="B4" s="461" t="s">
        <v>849</v>
      </c>
      <c r="C4" s="204"/>
      <c r="D4" s="204"/>
      <c r="E4" s="204"/>
      <c r="F4" s="204"/>
      <c r="G4" s="204"/>
      <c r="H4" s="204"/>
      <c r="I4" s="204"/>
      <c r="J4" s="204"/>
    </row>
    <row r="5" spans="1:19" ht="15" customHeight="1">
      <c r="A5" s="912" t="s">
        <v>342</v>
      </c>
      <c r="B5" s="912" t="s">
        <v>116</v>
      </c>
      <c r="C5" s="912" t="s">
        <v>795</v>
      </c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  <c r="O5" s="912"/>
      <c r="P5" s="912"/>
      <c r="Q5" s="912"/>
      <c r="R5" s="912"/>
      <c r="S5" s="912"/>
    </row>
    <row r="6" spans="1:19" ht="15" customHeight="1">
      <c r="A6" s="912"/>
      <c r="B6" s="912"/>
      <c r="C6" s="912" t="s">
        <v>89</v>
      </c>
      <c r="D6" s="912"/>
      <c r="E6" s="912"/>
      <c r="F6" s="912"/>
      <c r="G6" s="912"/>
      <c r="H6" s="912"/>
      <c r="I6" s="912" t="s">
        <v>660</v>
      </c>
      <c r="J6" s="912" t="s">
        <v>344</v>
      </c>
      <c r="K6" s="912"/>
      <c r="L6" s="912"/>
      <c r="M6" s="912"/>
      <c r="N6" s="912" t="s">
        <v>661</v>
      </c>
      <c r="O6" s="912"/>
      <c r="P6" s="912"/>
      <c r="Q6" s="912"/>
      <c r="R6" s="912"/>
      <c r="S6" s="912"/>
    </row>
    <row r="7" spans="1:19" ht="70.5" customHeight="1">
      <c r="A7" s="912"/>
      <c r="B7" s="912"/>
      <c r="C7" s="749" t="s">
        <v>662</v>
      </c>
      <c r="D7" s="749" t="s">
        <v>663</v>
      </c>
      <c r="E7" s="749" t="s">
        <v>664</v>
      </c>
      <c r="F7" s="762" t="s">
        <v>58</v>
      </c>
      <c r="G7" s="735" t="s">
        <v>845</v>
      </c>
      <c r="H7" s="749" t="s">
        <v>347</v>
      </c>
      <c r="I7" s="912"/>
      <c r="J7" s="749" t="s">
        <v>665</v>
      </c>
      <c r="K7" s="762" t="s">
        <v>58</v>
      </c>
      <c r="L7" s="735" t="s">
        <v>845</v>
      </c>
      <c r="M7" s="749" t="s">
        <v>348</v>
      </c>
      <c r="N7" s="749" t="s">
        <v>666</v>
      </c>
      <c r="O7" s="749" t="s">
        <v>346</v>
      </c>
      <c r="P7" s="749" t="s">
        <v>667</v>
      </c>
      <c r="Q7" s="749" t="s">
        <v>58</v>
      </c>
      <c r="R7" s="735" t="s">
        <v>845</v>
      </c>
      <c r="S7" s="749" t="s">
        <v>668</v>
      </c>
    </row>
    <row r="8" spans="1:19" ht="12.75">
      <c r="A8" s="202"/>
      <c r="B8" s="203">
        <v>1</v>
      </c>
      <c r="C8" s="203">
        <v>2</v>
      </c>
      <c r="D8" s="203">
        <v>3</v>
      </c>
      <c r="E8" s="203">
        <v>4</v>
      </c>
      <c r="F8" s="203">
        <v>5</v>
      </c>
      <c r="G8" s="203">
        <v>6</v>
      </c>
      <c r="H8" s="203">
        <v>7</v>
      </c>
      <c r="I8" s="203">
        <v>8</v>
      </c>
      <c r="J8" s="203">
        <v>9</v>
      </c>
      <c r="K8" s="203">
        <v>10</v>
      </c>
      <c r="L8" s="203">
        <v>11</v>
      </c>
      <c r="M8" s="203">
        <v>12</v>
      </c>
      <c r="N8" s="203">
        <v>13</v>
      </c>
      <c r="O8" s="203">
        <v>14</v>
      </c>
      <c r="P8" s="203">
        <v>15</v>
      </c>
      <c r="Q8" s="203">
        <v>16</v>
      </c>
      <c r="R8" s="203">
        <v>17</v>
      </c>
      <c r="S8" s="203">
        <v>18</v>
      </c>
    </row>
    <row r="9" spans="1:19" ht="12.75">
      <c r="A9" s="202">
        <v>1</v>
      </c>
      <c r="B9" s="462"/>
      <c r="C9" s="463"/>
      <c r="D9" s="463"/>
      <c r="E9" s="464"/>
      <c r="F9" s="464"/>
      <c r="G9" s="464"/>
      <c r="H9" s="465"/>
      <c r="I9" s="462"/>
      <c r="J9" s="778"/>
      <c r="K9" s="466"/>
      <c r="L9" s="466"/>
      <c r="M9" s="466"/>
      <c r="N9" s="681"/>
      <c r="O9" s="681"/>
      <c r="P9" s="467"/>
      <c r="Q9" s="467"/>
      <c r="R9" s="467"/>
      <c r="S9" s="467"/>
    </row>
    <row r="10" spans="1:19" ht="12.75">
      <c r="A10" s="202">
        <v>2</v>
      </c>
      <c r="B10" s="471"/>
      <c r="C10" s="463"/>
      <c r="D10" s="463"/>
      <c r="E10" s="468"/>
      <c r="F10" s="468"/>
      <c r="G10" s="468"/>
      <c r="H10" s="471"/>
      <c r="I10" s="471"/>
      <c r="J10" s="778"/>
      <c r="K10" s="466"/>
      <c r="L10" s="466"/>
      <c r="M10" s="466"/>
      <c r="N10" s="681"/>
      <c r="O10" s="681"/>
      <c r="P10" s="467"/>
      <c r="Q10" s="467"/>
      <c r="R10" s="467"/>
      <c r="S10" s="467"/>
    </row>
    <row r="11" spans="1:19" ht="12.75">
      <c r="A11" s="202">
        <v>3</v>
      </c>
      <c r="B11" s="462"/>
      <c r="C11" s="463"/>
      <c r="D11" s="463"/>
      <c r="E11" s="464"/>
      <c r="F11" s="464"/>
      <c r="G11" s="464"/>
      <c r="H11" s="465"/>
      <c r="I11" s="462"/>
      <c r="J11" s="778"/>
      <c r="K11" s="466"/>
      <c r="L11" s="466"/>
      <c r="M11" s="466"/>
      <c r="N11" s="681"/>
      <c r="O11" s="681"/>
      <c r="P11" s="467"/>
      <c r="Q11" s="467"/>
      <c r="R11" s="467"/>
      <c r="S11" s="467"/>
    </row>
    <row r="12" spans="1:19" ht="12.75">
      <c r="A12" s="202">
        <v>4</v>
      </c>
      <c r="B12" s="471"/>
      <c r="C12" s="463"/>
      <c r="D12" s="463"/>
      <c r="E12" s="468"/>
      <c r="F12" s="468"/>
      <c r="G12" s="468"/>
      <c r="H12" s="471"/>
      <c r="I12" s="471"/>
      <c r="J12" s="778"/>
      <c r="K12" s="466"/>
      <c r="L12" s="466"/>
      <c r="M12" s="466"/>
      <c r="N12" s="681"/>
      <c r="O12" s="681"/>
      <c r="P12" s="467"/>
      <c r="Q12" s="467"/>
      <c r="R12" s="467"/>
      <c r="S12" s="467"/>
    </row>
    <row r="13" spans="1:19" ht="12.75">
      <c r="A13" s="202">
        <v>5</v>
      </c>
      <c r="B13" s="462"/>
      <c r="C13" s="463"/>
      <c r="D13" s="463"/>
      <c r="E13" s="464"/>
      <c r="F13" s="464"/>
      <c r="G13" s="464"/>
      <c r="H13" s="465"/>
      <c r="I13" s="462"/>
      <c r="J13" s="778"/>
      <c r="K13" s="466"/>
      <c r="L13" s="466"/>
      <c r="M13" s="466"/>
      <c r="N13" s="681"/>
      <c r="O13" s="681"/>
      <c r="P13" s="467"/>
      <c r="Q13" s="467"/>
      <c r="R13" s="467"/>
      <c r="S13" s="467"/>
    </row>
    <row r="14" spans="1:19" ht="12.75">
      <c r="A14" s="202">
        <v>6</v>
      </c>
      <c r="B14" s="471"/>
      <c r="C14" s="463"/>
      <c r="D14" s="463"/>
      <c r="E14" s="468"/>
      <c r="F14" s="468"/>
      <c r="G14" s="468"/>
      <c r="H14" s="471"/>
      <c r="I14" s="471"/>
      <c r="J14" s="778"/>
      <c r="K14" s="466"/>
      <c r="L14" s="466"/>
      <c r="M14" s="466"/>
      <c r="N14" s="681"/>
      <c r="O14" s="681"/>
      <c r="P14" s="467"/>
      <c r="Q14" s="467"/>
      <c r="R14" s="467"/>
      <c r="S14" s="467"/>
    </row>
    <row r="15" spans="1:19" ht="12.75">
      <c r="A15" s="202">
        <v>7</v>
      </c>
      <c r="B15" s="462"/>
      <c r="C15" s="463"/>
      <c r="D15" s="463"/>
      <c r="E15" s="464"/>
      <c r="F15" s="464"/>
      <c r="G15" s="464"/>
      <c r="H15" s="465"/>
      <c r="I15" s="462"/>
      <c r="J15" s="778"/>
      <c r="K15" s="466"/>
      <c r="L15" s="466"/>
      <c r="M15" s="466"/>
      <c r="N15" s="681"/>
      <c r="O15" s="681"/>
      <c r="P15" s="467"/>
      <c r="Q15" s="467"/>
      <c r="R15" s="467"/>
      <c r="S15" s="467"/>
    </row>
    <row r="16" spans="1:19" ht="12.75">
      <c r="A16" s="202">
        <v>8</v>
      </c>
      <c r="B16" s="471"/>
      <c r="C16" s="463"/>
      <c r="D16" s="463"/>
      <c r="E16" s="468"/>
      <c r="F16" s="468"/>
      <c r="G16" s="468"/>
      <c r="H16" s="471"/>
      <c r="I16" s="471"/>
      <c r="J16" s="778"/>
      <c r="K16" s="466"/>
      <c r="L16" s="466"/>
      <c r="M16" s="466"/>
      <c r="N16" s="681"/>
      <c r="O16" s="681"/>
      <c r="P16" s="467"/>
      <c r="Q16" s="467"/>
      <c r="R16" s="467"/>
      <c r="S16" s="467"/>
    </row>
    <row r="17" spans="1:19" ht="12.75">
      <c r="A17" s="202">
        <v>9</v>
      </c>
      <c r="B17" s="462"/>
      <c r="C17" s="463"/>
      <c r="D17" s="463"/>
      <c r="E17" s="464"/>
      <c r="F17" s="464"/>
      <c r="G17" s="464"/>
      <c r="H17" s="465"/>
      <c r="I17" s="462"/>
      <c r="J17" s="778"/>
      <c r="K17" s="466"/>
      <c r="L17" s="466"/>
      <c r="M17" s="466"/>
      <c r="N17" s="681"/>
      <c r="O17" s="681"/>
      <c r="P17" s="467"/>
      <c r="Q17" s="467"/>
      <c r="R17" s="467"/>
      <c r="S17" s="467"/>
    </row>
    <row r="18" spans="1:19" ht="12.75">
      <c r="A18" s="202">
        <v>10</v>
      </c>
      <c r="B18" s="471"/>
      <c r="C18" s="463"/>
      <c r="D18" s="463"/>
      <c r="E18" s="468"/>
      <c r="F18" s="468"/>
      <c r="G18" s="468"/>
      <c r="H18" s="471"/>
      <c r="I18" s="471"/>
      <c r="J18" s="778"/>
      <c r="K18" s="466"/>
      <c r="L18" s="466"/>
      <c r="M18" s="466"/>
      <c r="N18" s="681"/>
      <c r="O18" s="681"/>
      <c r="P18" s="467"/>
      <c r="Q18" s="467"/>
      <c r="R18" s="467"/>
      <c r="S18" s="467"/>
    </row>
    <row r="19" spans="1:19" ht="12.75">
      <c r="A19" s="469"/>
      <c r="B19" s="470" t="s">
        <v>304</v>
      </c>
      <c r="C19" s="472"/>
      <c r="D19" s="472"/>
      <c r="E19" s="473"/>
      <c r="F19" s="472"/>
      <c r="G19" s="472"/>
      <c r="H19" s="472"/>
      <c r="I19" s="474"/>
      <c r="J19" s="779">
        <f>SUM(J9:J18)</f>
        <v>0</v>
      </c>
      <c r="K19" s="475"/>
      <c r="L19" s="475"/>
      <c r="M19" s="476"/>
      <c r="N19" s="476"/>
      <c r="O19" s="476"/>
      <c r="P19" s="476"/>
      <c r="Q19" s="476"/>
      <c r="R19" s="476"/>
      <c r="S19" s="476"/>
    </row>
    <row r="21" ht="12.75">
      <c r="B21" s="30" t="s">
        <v>230</v>
      </c>
    </row>
  </sheetData>
  <sheetProtection sheet="1" objects="1" scenarios="1"/>
  <mergeCells count="7">
    <mergeCell ref="J6:M6"/>
    <mergeCell ref="N6:S6"/>
    <mergeCell ref="A5:A7"/>
    <mergeCell ref="B5:B7"/>
    <mergeCell ref="C5:S5"/>
    <mergeCell ref="C6:H6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3.8515625" style="291" customWidth="1"/>
    <col min="2" max="2" width="32.57421875" style="291" customWidth="1"/>
    <col min="3" max="7" width="13.57421875" style="291" customWidth="1"/>
    <col min="8" max="8" width="19.8515625" style="291" customWidth="1"/>
    <col min="9" max="16384" width="9.140625" style="291" customWidth="1"/>
  </cols>
  <sheetData>
    <row r="2" spans="1:8" ht="15.75">
      <c r="A2" s="273"/>
      <c r="B2" s="480" t="s">
        <v>720</v>
      </c>
      <c r="C2" s="273"/>
      <c r="D2" s="273"/>
      <c r="E2" s="273"/>
      <c r="F2" s="273"/>
      <c r="G2" s="273"/>
      <c r="H2" s="7"/>
    </row>
    <row r="3" spans="1:8" ht="12.75">
      <c r="A3" s="273"/>
      <c r="B3" s="273"/>
      <c r="C3" s="273"/>
      <c r="D3" s="273"/>
      <c r="E3" s="273"/>
      <c r="F3" s="273"/>
      <c r="G3" s="273"/>
      <c r="H3" s="273"/>
    </row>
    <row r="4" spans="1:8" ht="12.75">
      <c r="A4" s="273"/>
      <c r="B4" s="335" t="s">
        <v>721</v>
      </c>
      <c r="C4" s="273"/>
      <c r="D4" s="273"/>
      <c r="E4" s="273"/>
      <c r="F4" s="273"/>
      <c r="G4" s="273"/>
      <c r="H4" s="273"/>
    </row>
    <row r="5" spans="1:8" ht="12.75">
      <c r="A5" s="273"/>
      <c r="B5" s="273"/>
      <c r="C5" s="273"/>
      <c r="D5" s="273"/>
      <c r="E5" s="273"/>
      <c r="F5" s="273"/>
      <c r="G5" s="273"/>
      <c r="H5" s="273"/>
    </row>
    <row r="6" spans="1:8" ht="21.75" customHeight="1">
      <c r="A6" s="913"/>
      <c r="B6" s="913"/>
      <c r="C6" s="915" t="s">
        <v>647</v>
      </c>
      <c r="D6" s="915"/>
      <c r="E6" s="915"/>
      <c r="F6" s="915"/>
      <c r="G6" s="915"/>
      <c r="H6" s="916"/>
    </row>
    <row r="7" spans="1:8" ht="21.75" customHeight="1">
      <c r="A7" s="914"/>
      <c r="B7" s="914"/>
      <c r="C7" s="478" t="s">
        <v>351</v>
      </c>
      <c r="D7" s="479" t="s">
        <v>352</v>
      </c>
      <c r="E7" s="479" t="s">
        <v>353</v>
      </c>
      <c r="F7" s="479" t="s">
        <v>354</v>
      </c>
      <c r="G7" s="479" t="s">
        <v>355</v>
      </c>
      <c r="H7" s="479" t="s">
        <v>216</v>
      </c>
    </row>
    <row r="8" spans="1:8" ht="25.5">
      <c r="A8" s="477" t="s">
        <v>356</v>
      </c>
      <c r="B8" s="284" t="s">
        <v>593</v>
      </c>
      <c r="C8" s="285">
        <f>C10+C13</f>
        <v>0</v>
      </c>
      <c r="D8" s="285">
        <f>D10+D13</f>
        <v>0</v>
      </c>
      <c r="E8" s="285">
        <f>E10+E13</f>
        <v>0</v>
      </c>
      <c r="F8" s="285">
        <f>F10+F13</f>
        <v>0</v>
      </c>
      <c r="G8" s="285">
        <f>G10+G13</f>
        <v>0</v>
      </c>
      <c r="H8" s="285">
        <f>C8+D8+E8+F8+G8</f>
        <v>0</v>
      </c>
    </row>
    <row r="9" spans="1:8" ht="12.75">
      <c r="A9" s="920" t="s">
        <v>357</v>
      </c>
      <c r="B9" s="148" t="s">
        <v>594</v>
      </c>
      <c r="C9" s="482"/>
      <c r="D9" s="482"/>
      <c r="E9" s="482"/>
      <c r="F9" s="482"/>
      <c r="G9" s="482"/>
      <c r="H9" s="285">
        <f aca="true" t="shared" si="0" ref="H9:H21">C9+D9+E9+F9+G9</f>
        <v>0</v>
      </c>
    </row>
    <row r="10" spans="1:8" ht="12.75">
      <c r="A10" s="921"/>
      <c r="B10" s="20" t="s">
        <v>350</v>
      </c>
      <c r="C10" s="482"/>
      <c r="D10" s="482"/>
      <c r="E10" s="482"/>
      <c r="F10" s="482"/>
      <c r="G10" s="482"/>
      <c r="H10" s="285">
        <f t="shared" si="0"/>
        <v>0</v>
      </c>
    </row>
    <row r="11" spans="1:8" ht="12.75">
      <c r="A11" s="922"/>
      <c r="B11" s="20" t="s">
        <v>358</v>
      </c>
      <c r="C11" s="482"/>
      <c r="D11" s="482"/>
      <c r="E11" s="482"/>
      <c r="F11" s="482"/>
      <c r="G11" s="482"/>
      <c r="H11" s="285">
        <f t="shared" si="0"/>
        <v>0</v>
      </c>
    </row>
    <row r="12" spans="1:8" ht="12.75">
      <c r="A12" s="917" t="s">
        <v>359</v>
      </c>
      <c r="B12" s="148" t="s">
        <v>595</v>
      </c>
      <c r="C12" s="482"/>
      <c r="D12" s="482"/>
      <c r="E12" s="482"/>
      <c r="F12" s="482"/>
      <c r="G12" s="482"/>
      <c r="H12" s="285">
        <f t="shared" si="0"/>
        <v>0</v>
      </c>
    </row>
    <row r="13" spans="1:8" ht="12.75">
      <c r="A13" s="918"/>
      <c r="B13" s="20" t="s">
        <v>350</v>
      </c>
      <c r="C13" s="482"/>
      <c r="D13" s="482"/>
      <c r="E13" s="482"/>
      <c r="F13" s="482"/>
      <c r="G13" s="482"/>
      <c r="H13" s="285">
        <f t="shared" si="0"/>
        <v>0</v>
      </c>
    </row>
    <row r="14" spans="1:8" ht="12.75">
      <c r="A14" s="919"/>
      <c r="B14" s="20" t="s">
        <v>358</v>
      </c>
      <c r="C14" s="482"/>
      <c r="D14" s="482"/>
      <c r="E14" s="482"/>
      <c r="F14" s="482"/>
      <c r="G14" s="482"/>
      <c r="H14" s="285">
        <f t="shared" si="0"/>
        <v>0</v>
      </c>
    </row>
    <row r="15" spans="1:8" ht="38.25">
      <c r="A15" s="481" t="s">
        <v>360</v>
      </c>
      <c r="B15" s="284" t="s">
        <v>596</v>
      </c>
      <c r="C15" s="285">
        <f>C17+C20</f>
        <v>0</v>
      </c>
      <c r="D15" s="285">
        <f>D17+D20</f>
        <v>0</v>
      </c>
      <c r="E15" s="285">
        <f>E17+E20</f>
        <v>0</v>
      </c>
      <c r="F15" s="285">
        <f>F17+F20</f>
        <v>0</v>
      </c>
      <c r="G15" s="285">
        <f>G17+G20</f>
        <v>0</v>
      </c>
      <c r="H15" s="285">
        <f t="shared" si="0"/>
        <v>0</v>
      </c>
    </row>
    <row r="16" spans="1:8" ht="12.75">
      <c r="A16" s="917" t="s">
        <v>361</v>
      </c>
      <c r="B16" s="148" t="s">
        <v>594</v>
      </c>
      <c r="C16" s="482"/>
      <c r="D16" s="482"/>
      <c r="E16" s="482"/>
      <c r="F16" s="482"/>
      <c r="G16" s="482"/>
      <c r="H16" s="285">
        <f t="shared" si="0"/>
        <v>0</v>
      </c>
    </row>
    <row r="17" spans="1:8" ht="12.75">
      <c r="A17" s="918"/>
      <c r="B17" s="20" t="s">
        <v>350</v>
      </c>
      <c r="C17" s="482"/>
      <c r="D17" s="482"/>
      <c r="E17" s="482"/>
      <c r="F17" s="482"/>
      <c r="G17" s="482"/>
      <c r="H17" s="285">
        <f t="shared" si="0"/>
        <v>0</v>
      </c>
    </row>
    <row r="18" spans="1:8" ht="12.75">
      <c r="A18" s="919"/>
      <c r="B18" s="20" t="s">
        <v>358</v>
      </c>
      <c r="C18" s="482"/>
      <c r="D18" s="482"/>
      <c r="E18" s="482"/>
      <c r="F18" s="482"/>
      <c r="G18" s="482"/>
      <c r="H18" s="285">
        <f t="shared" si="0"/>
        <v>0</v>
      </c>
    </row>
    <row r="19" spans="1:8" ht="12.75">
      <c r="A19" s="917" t="s">
        <v>362</v>
      </c>
      <c r="B19" s="148" t="s">
        <v>595</v>
      </c>
      <c r="C19" s="482"/>
      <c r="D19" s="482"/>
      <c r="E19" s="482"/>
      <c r="F19" s="482"/>
      <c r="G19" s="482"/>
      <c r="H19" s="285">
        <f t="shared" si="0"/>
        <v>0</v>
      </c>
    </row>
    <row r="20" spans="1:8" ht="12.75">
      <c r="A20" s="918"/>
      <c r="B20" s="20" t="s">
        <v>350</v>
      </c>
      <c r="C20" s="482"/>
      <c r="D20" s="482"/>
      <c r="E20" s="482"/>
      <c r="F20" s="482"/>
      <c r="G20" s="482"/>
      <c r="H20" s="285">
        <f t="shared" si="0"/>
        <v>0</v>
      </c>
    </row>
    <row r="21" spans="1:8" ht="12.75">
      <c r="A21" s="919"/>
      <c r="B21" s="20" t="s">
        <v>358</v>
      </c>
      <c r="C21" s="482"/>
      <c r="D21" s="482"/>
      <c r="E21" s="482"/>
      <c r="F21" s="482"/>
      <c r="G21" s="482"/>
      <c r="H21" s="285">
        <f t="shared" si="0"/>
        <v>0</v>
      </c>
    </row>
    <row r="24" spans="2:5" ht="12.75">
      <c r="B24" s="2" t="s">
        <v>230</v>
      </c>
      <c r="C24"/>
      <c r="D24"/>
      <c r="E24"/>
    </row>
  </sheetData>
  <sheetProtection sheet="1" objects="1" scenarios="1"/>
  <mergeCells count="7">
    <mergeCell ref="A6:A7"/>
    <mergeCell ref="B6:B7"/>
    <mergeCell ref="C6:H6"/>
    <mergeCell ref="A19:A21"/>
    <mergeCell ref="A9:A11"/>
    <mergeCell ref="A12:A14"/>
    <mergeCell ref="A16:A1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="115" zoomScaleNormal="130" zoomScaleSheetLayoutView="115" zoomScalePageLayoutView="0" workbookViewId="0" topLeftCell="A1">
      <selection activeCell="K42" sqref="K42"/>
    </sheetView>
  </sheetViews>
  <sheetFormatPr defaultColWidth="9.140625" defaultRowHeight="12.75"/>
  <cols>
    <col min="1" max="1" width="21.7109375" style="0" customWidth="1"/>
    <col min="2" max="6" width="17.140625" style="0" customWidth="1"/>
  </cols>
  <sheetData>
    <row r="2" ht="15.75">
      <c r="A2" s="480" t="s">
        <v>720</v>
      </c>
    </row>
    <row r="4" spans="1:6" ht="12.75">
      <c r="A4" s="8" t="s">
        <v>722</v>
      </c>
      <c r="B4" s="8"/>
      <c r="C4" s="8"/>
      <c r="D4" s="8"/>
      <c r="E4" s="8"/>
      <c r="F4" s="8"/>
    </row>
    <row r="5" spans="1:6" ht="12.75">
      <c r="A5" s="62"/>
      <c r="B5" s="62"/>
      <c r="C5" s="62"/>
      <c r="D5" s="62"/>
      <c r="E5" s="62"/>
      <c r="F5" s="8"/>
    </row>
    <row r="6" spans="1:6" ht="12.75">
      <c r="A6" s="923" t="s">
        <v>597</v>
      </c>
      <c r="B6" s="923" t="s">
        <v>500</v>
      </c>
      <c r="C6" s="923" t="s">
        <v>501</v>
      </c>
      <c r="D6" s="923" t="s">
        <v>502</v>
      </c>
      <c r="E6" s="923" t="s">
        <v>503</v>
      </c>
      <c r="F6" s="925" t="s">
        <v>90</v>
      </c>
    </row>
    <row r="7" spans="1:6" ht="12.75">
      <c r="A7" s="923"/>
      <c r="B7" s="923"/>
      <c r="C7" s="923"/>
      <c r="D7" s="923"/>
      <c r="E7" s="924"/>
      <c r="F7" s="925"/>
    </row>
    <row r="8" spans="1:6" ht="12.75">
      <c r="A8" s="923"/>
      <c r="B8" s="483" t="s">
        <v>312</v>
      </c>
      <c r="C8" s="483" t="s">
        <v>312</v>
      </c>
      <c r="D8" s="483" t="s">
        <v>312</v>
      </c>
      <c r="E8" s="483" t="s">
        <v>312</v>
      </c>
      <c r="F8" s="483" t="s">
        <v>312</v>
      </c>
    </row>
    <row r="9" spans="1:6" ht="12.75">
      <c r="A9" s="207">
        <v>1</v>
      </c>
      <c r="B9" s="207">
        <v>2</v>
      </c>
      <c r="C9" s="207">
        <v>3</v>
      </c>
      <c r="D9" s="149">
        <v>4</v>
      </c>
      <c r="E9" s="207">
        <v>5</v>
      </c>
      <c r="F9" s="207">
        <v>6</v>
      </c>
    </row>
    <row r="10" spans="1:6" ht="29.25" customHeight="1">
      <c r="A10" s="148" t="s">
        <v>595</v>
      </c>
      <c r="B10" s="486"/>
      <c r="C10" s="486"/>
      <c r="D10" s="487"/>
      <c r="E10" s="485">
        <f>B10+C10-D10</f>
        <v>0</v>
      </c>
      <c r="F10" s="486"/>
    </row>
    <row r="11" spans="1:6" ht="29.25" customHeight="1">
      <c r="A11" s="148" t="s">
        <v>594</v>
      </c>
      <c r="B11" s="486"/>
      <c r="C11" s="486"/>
      <c r="D11" s="487"/>
      <c r="E11" s="485">
        <f>B11+C11-D11</f>
        <v>0</v>
      </c>
      <c r="F11" s="486"/>
    </row>
    <row r="12" spans="1:6" ht="15.75" customHeight="1">
      <c r="A12" s="484" t="s">
        <v>216</v>
      </c>
      <c r="B12" s="485">
        <f>B10+B11</f>
        <v>0</v>
      </c>
      <c r="C12" s="485">
        <f>C10+C11</f>
        <v>0</v>
      </c>
      <c r="D12" s="485">
        <f>D10+D11</f>
        <v>0</v>
      </c>
      <c r="E12" s="485">
        <f>E10+E11</f>
        <v>0</v>
      </c>
      <c r="F12" s="485">
        <f>IF(E12=0,0,(F10*E10+F11*E11)/E12)</f>
        <v>0</v>
      </c>
    </row>
    <row r="15" ht="12.75">
      <c r="A15" s="2" t="s">
        <v>230</v>
      </c>
    </row>
  </sheetData>
  <sheetProtection sheet="1" objects="1" scenarios="1"/>
  <mergeCells count="6">
    <mergeCell ref="E6:E7"/>
    <mergeCell ref="F6:F7"/>
    <mergeCell ref="A6:A8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16"/>
  <sheetViews>
    <sheetView zoomScale="130" zoomScaleNormal="130" zoomScalePageLayoutView="0"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7" width="12.00390625" style="0" customWidth="1"/>
  </cols>
  <sheetData>
    <row r="2" ht="15.75">
      <c r="A2" s="480" t="s">
        <v>720</v>
      </c>
    </row>
    <row r="4" spans="1:7" ht="12.75">
      <c r="A4" s="333" t="s">
        <v>723</v>
      </c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6" spans="1:7" ht="18.75" customHeight="1">
      <c r="A6" s="928"/>
      <c r="B6" s="928"/>
      <c r="C6" s="928" t="s">
        <v>648</v>
      </c>
      <c r="D6" s="928"/>
      <c r="E6" s="928"/>
      <c r="F6" s="928"/>
      <c r="G6" s="928"/>
    </row>
    <row r="7" spans="1:7" ht="25.5">
      <c r="A7" s="928"/>
      <c r="B7" s="928"/>
      <c r="C7" s="338" t="s">
        <v>363</v>
      </c>
      <c r="D7" s="338" t="s">
        <v>364</v>
      </c>
      <c r="E7" s="338" t="s">
        <v>365</v>
      </c>
      <c r="F7" s="338" t="s">
        <v>366</v>
      </c>
      <c r="G7" s="338" t="s">
        <v>216</v>
      </c>
    </row>
    <row r="8" spans="1:7" ht="19.5" customHeight="1">
      <c r="A8" s="926" t="s">
        <v>356</v>
      </c>
      <c r="B8" s="927" t="s">
        <v>594</v>
      </c>
      <c r="C8" s="927"/>
      <c r="D8" s="927"/>
      <c r="E8" s="927"/>
      <c r="F8" s="927"/>
      <c r="G8" s="927"/>
    </row>
    <row r="9" spans="1:7" ht="12.75">
      <c r="A9" s="926"/>
      <c r="B9" s="20" t="s">
        <v>350</v>
      </c>
      <c r="C9" s="482"/>
      <c r="D9" s="482"/>
      <c r="E9" s="482"/>
      <c r="F9" s="482"/>
      <c r="G9" s="340">
        <f>C9+D9+E9+F9</f>
        <v>0</v>
      </c>
    </row>
    <row r="10" spans="1:7" ht="12.75">
      <c r="A10" s="926"/>
      <c r="B10" s="20" t="s">
        <v>358</v>
      </c>
      <c r="C10" s="482"/>
      <c r="D10" s="482"/>
      <c r="E10" s="482"/>
      <c r="F10" s="482"/>
      <c r="G10" s="340">
        <f>C10+D10+E10+F10</f>
        <v>0</v>
      </c>
    </row>
    <row r="11" spans="1:7" ht="15.75" customHeight="1">
      <c r="A11" s="926" t="s">
        <v>360</v>
      </c>
      <c r="B11" s="927" t="s">
        <v>595</v>
      </c>
      <c r="C11" s="927"/>
      <c r="D11" s="927"/>
      <c r="E11" s="927"/>
      <c r="F11" s="927"/>
      <c r="G11" s="927"/>
    </row>
    <row r="12" spans="1:7" ht="12.75">
      <c r="A12" s="926"/>
      <c r="B12" s="20" t="s">
        <v>350</v>
      </c>
      <c r="C12" s="482"/>
      <c r="D12" s="482"/>
      <c r="E12" s="482"/>
      <c r="F12" s="482"/>
      <c r="G12" s="340">
        <f>C12+D12+E12+F12</f>
        <v>0</v>
      </c>
    </row>
    <row r="13" spans="1:7" ht="12.75">
      <c r="A13" s="926"/>
      <c r="B13" s="20" t="s">
        <v>358</v>
      </c>
      <c r="C13" s="482"/>
      <c r="D13" s="482"/>
      <c r="E13" s="482"/>
      <c r="F13" s="482"/>
      <c r="G13" s="340">
        <f>C13+D13+E13+F13</f>
        <v>0</v>
      </c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2" t="s">
        <v>230</v>
      </c>
      <c r="B16" s="8"/>
      <c r="C16" s="8"/>
      <c r="D16" s="25"/>
      <c r="E16" s="25"/>
      <c r="F16" s="25"/>
      <c r="G16" s="25"/>
    </row>
  </sheetData>
  <sheetProtection sheet="1" objects="1" scenarios="1"/>
  <mergeCells count="7">
    <mergeCell ref="A11:A13"/>
    <mergeCell ref="B8:G8"/>
    <mergeCell ref="B11:G11"/>
    <mergeCell ref="A6:A7"/>
    <mergeCell ref="B6:B7"/>
    <mergeCell ref="C6:G6"/>
    <mergeCell ref="A8:A10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23"/>
  <sheetViews>
    <sheetView view="pageBreakPreview" zoomScale="115" zoomScaleSheetLayoutView="115" zoomScalePageLayoutView="0" workbookViewId="0" topLeftCell="A1">
      <selection activeCell="D29" sqref="D29"/>
    </sheetView>
  </sheetViews>
  <sheetFormatPr defaultColWidth="9.140625" defaultRowHeight="12.75"/>
  <cols>
    <col min="1" max="1" width="35.421875" style="0" customWidth="1"/>
    <col min="2" max="9" width="13.8515625" style="0" customWidth="1"/>
  </cols>
  <sheetData>
    <row r="2" spans="1:9" ht="15.75">
      <c r="A2" s="489" t="s">
        <v>724</v>
      </c>
      <c r="B2" s="143"/>
      <c r="C2" s="143"/>
      <c r="D2" s="143"/>
      <c r="E2" s="143"/>
      <c r="F2" s="143"/>
      <c r="G2" s="143"/>
      <c r="H2" s="75"/>
      <c r="I2" s="143"/>
    </row>
    <row r="3" spans="1:9" ht="12.75">
      <c r="A3" s="8"/>
      <c r="B3" s="8"/>
      <c r="C3" s="8"/>
      <c r="D3" s="8"/>
      <c r="E3" s="8"/>
      <c r="F3" s="8"/>
      <c r="G3" s="9"/>
      <c r="H3" s="9"/>
      <c r="I3" s="9"/>
    </row>
    <row r="4" spans="1:9" ht="12.75">
      <c r="A4" s="929" t="s">
        <v>725</v>
      </c>
      <c r="B4" s="929"/>
      <c r="C4" s="929"/>
      <c r="D4" s="929"/>
      <c r="E4" s="929"/>
      <c r="F4" s="929"/>
      <c r="G4" s="929"/>
      <c r="H4" s="929"/>
      <c r="I4" s="929"/>
    </row>
    <row r="5" spans="1:9" ht="12.75">
      <c r="A5" s="47"/>
      <c r="B5" s="19"/>
      <c r="C5" s="116"/>
      <c r="D5" s="19"/>
      <c r="E5" s="19"/>
      <c r="F5" s="19"/>
      <c r="G5" s="19"/>
      <c r="H5" s="491"/>
      <c r="I5" s="491" t="s">
        <v>221</v>
      </c>
    </row>
    <row r="6" spans="1:9" ht="12.75">
      <c r="A6" s="930" t="s">
        <v>369</v>
      </c>
      <c r="B6" s="930" t="s">
        <v>370</v>
      </c>
      <c r="C6" s="930"/>
      <c r="D6" s="930"/>
      <c r="E6" s="930"/>
      <c r="F6" s="930"/>
      <c r="G6" s="930"/>
      <c r="H6" s="930"/>
      <c r="I6" s="930" t="s">
        <v>216</v>
      </c>
    </row>
    <row r="7" spans="1:9" ht="12.75">
      <c r="A7" s="930"/>
      <c r="B7" s="338" t="s">
        <v>371</v>
      </c>
      <c r="C7" s="338" t="s">
        <v>372</v>
      </c>
      <c r="D7" s="338" t="s">
        <v>373</v>
      </c>
      <c r="E7" s="338" t="s">
        <v>364</v>
      </c>
      <c r="F7" s="338" t="s">
        <v>365</v>
      </c>
      <c r="G7" s="338" t="s">
        <v>374</v>
      </c>
      <c r="H7" s="338" t="s">
        <v>375</v>
      </c>
      <c r="I7" s="930"/>
    </row>
    <row r="8" spans="1:9" ht="12.75">
      <c r="A8" s="196">
        <v>1</v>
      </c>
      <c r="B8" s="196">
        <v>2</v>
      </c>
      <c r="C8" s="196">
        <v>3</v>
      </c>
      <c r="D8" s="196">
        <v>4</v>
      </c>
      <c r="E8" s="196">
        <v>5</v>
      </c>
      <c r="F8" s="196">
        <v>6</v>
      </c>
      <c r="G8" s="196">
        <v>7</v>
      </c>
      <c r="H8" s="196">
        <v>8</v>
      </c>
      <c r="I8" s="196">
        <v>9</v>
      </c>
    </row>
    <row r="9" spans="1:9" ht="12.75">
      <c r="A9" s="196" t="s">
        <v>376</v>
      </c>
      <c r="B9" s="214"/>
      <c r="C9" s="214"/>
      <c r="D9" s="214"/>
      <c r="E9" s="214"/>
      <c r="F9" s="214"/>
      <c r="G9" s="214"/>
      <c r="H9" s="214"/>
      <c r="I9" s="215"/>
    </row>
    <row r="10" spans="1:9" ht="12.75">
      <c r="A10" s="147" t="s">
        <v>377</v>
      </c>
      <c r="B10" s="354"/>
      <c r="C10" s="354"/>
      <c r="D10" s="354"/>
      <c r="E10" s="354"/>
      <c r="F10" s="354"/>
      <c r="G10" s="354"/>
      <c r="H10" s="354"/>
      <c r="I10" s="441">
        <f>B10+C10+D10+E10+F10+G10+H10</f>
        <v>0</v>
      </c>
    </row>
    <row r="11" spans="1:9" ht="12.75">
      <c r="A11" s="210" t="s">
        <v>245</v>
      </c>
      <c r="B11" s="354"/>
      <c r="C11" s="354"/>
      <c r="D11" s="354"/>
      <c r="E11" s="354"/>
      <c r="F11" s="354"/>
      <c r="G11" s="354"/>
      <c r="H11" s="354"/>
      <c r="I11" s="441">
        <f aca="true" t="shared" si="0" ref="I11:I21">B11+C11+D11+E11+F11+G11+H11</f>
        <v>0</v>
      </c>
    </row>
    <row r="12" spans="1:9" ht="12.75">
      <c r="A12" s="147" t="s">
        <v>598</v>
      </c>
      <c r="B12" s="354"/>
      <c r="C12" s="354"/>
      <c r="D12" s="354"/>
      <c r="E12" s="354"/>
      <c r="F12" s="354"/>
      <c r="G12" s="354"/>
      <c r="H12" s="354"/>
      <c r="I12" s="441">
        <f t="shared" si="0"/>
        <v>0</v>
      </c>
    </row>
    <row r="13" spans="1:9" ht="12.75">
      <c r="A13" s="210" t="s">
        <v>245</v>
      </c>
      <c r="B13" s="354"/>
      <c r="C13" s="354"/>
      <c r="D13" s="354"/>
      <c r="E13" s="354"/>
      <c r="F13" s="354"/>
      <c r="G13" s="354"/>
      <c r="H13" s="354"/>
      <c r="I13" s="441">
        <f t="shared" si="0"/>
        <v>0</v>
      </c>
    </row>
    <row r="14" spans="1:9" ht="12.75">
      <c r="A14" s="147" t="s">
        <v>599</v>
      </c>
      <c r="B14" s="354"/>
      <c r="C14" s="354"/>
      <c r="D14" s="354"/>
      <c r="E14" s="354"/>
      <c r="F14" s="354"/>
      <c r="G14" s="354"/>
      <c r="H14" s="354"/>
      <c r="I14" s="441">
        <f t="shared" si="0"/>
        <v>0</v>
      </c>
    </row>
    <row r="15" spans="1:9" ht="12.75">
      <c r="A15" s="210" t="s">
        <v>245</v>
      </c>
      <c r="B15" s="354"/>
      <c r="C15" s="354"/>
      <c r="D15" s="354"/>
      <c r="E15" s="354"/>
      <c r="F15" s="354"/>
      <c r="G15" s="354"/>
      <c r="H15" s="354"/>
      <c r="I15" s="441">
        <f t="shared" si="0"/>
        <v>0</v>
      </c>
    </row>
    <row r="16" spans="1:9" ht="12.75">
      <c r="A16" s="147" t="s">
        <v>600</v>
      </c>
      <c r="B16" s="354"/>
      <c r="C16" s="354"/>
      <c r="D16" s="354"/>
      <c r="E16" s="354"/>
      <c r="F16" s="354"/>
      <c r="G16" s="354"/>
      <c r="H16" s="354"/>
      <c r="I16" s="441">
        <f t="shared" si="0"/>
        <v>0</v>
      </c>
    </row>
    <row r="17" spans="1:9" ht="12.75">
      <c r="A17" s="210" t="s">
        <v>245</v>
      </c>
      <c r="B17" s="354"/>
      <c r="C17" s="354"/>
      <c r="D17" s="354"/>
      <c r="E17" s="354"/>
      <c r="F17" s="354"/>
      <c r="G17" s="354"/>
      <c r="H17" s="354"/>
      <c r="I17" s="441">
        <f t="shared" si="0"/>
        <v>0</v>
      </c>
    </row>
    <row r="18" spans="1:9" ht="25.5">
      <c r="A18" s="148" t="s">
        <v>601</v>
      </c>
      <c r="B18" s="354"/>
      <c r="C18" s="354"/>
      <c r="D18" s="354"/>
      <c r="E18" s="354"/>
      <c r="F18" s="354"/>
      <c r="G18" s="354"/>
      <c r="H18" s="354"/>
      <c r="I18" s="441">
        <f t="shared" si="0"/>
        <v>0</v>
      </c>
    </row>
    <row r="19" spans="1:9" ht="12.75">
      <c r="A19" s="211" t="s">
        <v>245</v>
      </c>
      <c r="B19" s="354"/>
      <c r="C19" s="354"/>
      <c r="D19" s="354"/>
      <c r="E19" s="354"/>
      <c r="F19" s="354"/>
      <c r="G19" s="354"/>
      <c r="H19" s="354"/>
      <c r="I19" s="441">
        <f t="shared" si="0"/>
        <v>0</v>
      </c>
    </row>
    <row r="20" spans="1:9" ht="25.5">
      <c r="A20" s="148" t="s">
        <v>602</v>
      </c>
      <c r="B20" s="441">
        <f>B10+B12+B14+B16+B18</f>
        <v>0</v>
      </c>
      <c r="C20" s="441">
        <f aca="true" t="shared" si="1" ref="C20:H21">C10+C12+C14+C16+C18</f>
        <v>0</v>
      </c>
      <c r="D20" s="441">
        <f t="shared" si="1"/>
        <v>0</v>
      </c>
      <c r="E20" s="441">
        <f t="shared" si="1"/>
        <v>0</v>
      </c>
      <c r="F20" s="441">
        <f t="shared" si="1"/>
        <v>0</v>
      </c>
      <c r="G20" s="441">
        <f t="shared" si="1"/>
        <v>0</v>
      </c>
      <c r="H20" s="441">
        <f t="shared" si="1"/>
        <v>0</v>
      </c>
      <c r="I20" s="441">
        <f t="shared" si="0"/>
        <v>0</v>
      </c>
    </row>
    <row r="21" spans="1:9" ht="12.75">
      <c r="A21" s="210" t="s">
        <v>245</v>
      </c>
      <c r="B21" s="441">
        <f>B11+B13+B15+B17+B19</f>
        <v>0</v>
      </c>
      <c r="C21" s="441">
        <f t="shared" si="1"/>
        <v>0</v>
      </c>
      <c r="D21" s="441">
        <f t="shared" si="1"/>
        <v>0</v>
      </c>
      <c r="E21" s="441">
        <f t="shared" si="1"/>
        <v>0</v>
      </c>
      <c r="F21" s="441">
        <f t="shared" si="1"/>
        <v>0</v>
      </c>
      <c r="G21" s="441">
        <f t="shared" si="1"/>
        <v>0</v>
      </c>
      <c r="H21" s="441">
        <f t="shared" si="1"/>
        <v>0</v>
      </c>
      <c r="I21" s="441">
        <f t="shared" si="0"/>
        <v>0</v>
      </c>
    </row>
    <row r="23" ht="12.75">
      <c r="A23" s="2" t="s">
        <v>230</v>
      </c>
    </row>
  </sheetData>
  <sheetProtection sheet="1" objects="1" scenarios="1"/>
  <mergeCells count="4">
    <mergeCell ref="A4:I4"/>
    <mergeCell ref="A6:A7"/>
    <mergeCell ref="B6:H6"/>
    <mergeCell ref="I6:I7"/>
  </mergeCells>
  <dataValidations count="1">
    <dataValidation operator="greaterThanOrEqual" allowBlank="1" showInputMessage="1" showErrorMessage="1" sqref="B10:I21"/>
  </dataValidations>
  <printOptions/>
  <pageMargins left="0.75" right="0.75" top="1" bottom="1" header="0.5" footer="0.5"/>
  <pageSetup horizontalDpi="600" verticalDpi="600" orientation="landscape" paperSize="9" scale="5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47.8515625" style="0" customWidth="1"/>
    <col min="2" max="9" width="13.421875" style="0" customWidth="1"/>
  </cols>
  <sheetData>
    <row r="2" ht="15.75">
      <c r="A2" s="489" t="s">
        <v>724</v>
      </c>
    </row>
    <row r="4" spans="1:9" ht="12.75">
      <c r="A4" s="929" t="s">
        <v>726</v>
      </c>
      <c r="B4" s="929"/>
      <c r="C4" s="929"/>
      <c r="D4" s="929"/>
      <c r="E4" s="929"/>
      <c r="F4" s="929"/>
      <c r="G4" s="929"/>
      <c r="H4" s="929"/>
      <c r="I4" s="929"/>
    </row>
    <row r="5" spans="1:10" ht="12.75">
      <c r="A5" s="488"/>
      <c r="B5" s="488"/>
      <c r="C5" s="488"/>
      <c r="D5" s="488"/>
      <c r="E5" s="488"/>
      <c r="F5" s="488"/>
      <c r="G5" s="488"/>
      <c r="H5" s="488"/>
      <c r="I5" s="490" t="s">
        <v>221</v>
      </c>
      <c r="J5" s="490"/>
    </row>
    <row r="6" spans="1:9" ht="12.75">
      <c r="A6" s="930" t="s">
        <v>369</v>
      </c>
      <c r="B6" s="930" t="s">
        <v>370</v>
      </c>
      <c r="C6" s="930"/>
      <c r="D6" s="930"/>
      <c r="E6" s="930"/>
      <c r="F6" s="930"/>
      <c r="G6" s="930"/>
      <c r="H6" s="930"/>
      <c r="I6" s="930" t="s">
        <v>216</v>
      </c>
    </row>
    <row r="7" spans="1:9" ht="12.75">
      <c r="A7" s="930"/>
      <c r="B7" s="338" t="s">
        <v>371</v>
      </c>
      <c r="C7" s="338" t="s">
        <v>372</v>
      </c>
      <c r="D7" s="338" t="s">
        <v>373</v>
      </c>
      <c r="E7" s="338" t="s">
        <v>364</v>
      </c>
      <c r="F7" s="338" t="s">
        <v>365</v>
      </c>
      <c r="G7" s="338" t="s">
        <v>374</v>
      </c>
      <c r="H7" s="338" t="s">
        <v>375</v>
      </c>
      <c r="I7" s="930"/>
    </row>
    <row r="8" spans="1:9" ht="12.75">
      <c r="A8" s="196" t="s">
        <v>378</v>
      </c>
      <c r="B8" s="214"/>
      <c r="C8" s="214"/>
      <c r="D8" s="214"/>
      <c r="E8" s="214"/>
      <c r="F8" s="214"/>
      <c r="G8" s="214"/>
      <c r="H8" s="214"/>
      <c r="I8" s="215"/>
    </row>
    <row r="9" spans="1:9" ht="12.75">
      <c r="A9" s="147" t="s">
        <v>603</v>
      </c>
      <c r="B9" s="354"/>
      <c r="C9" s="354"/>
      <c r="D9" s="354"/>
      <c r="E9" s="354"/>
      <c r="F9" s="354"/>
      <c r="G9" s="354"/>
      <c r="H9" s="354"/>
      <c r="I9" s="441">
        <f>B9+C9+D9+E9+F9+G9+H9</f>
        <v>0</v>
      </c>
    </row>
    <row r="10" spans="1:9" ht="25.5">
      <c r="A10" s="147" t="s">
        <v>604</v>
      </c>
      <c r="B10" s="354"/>
      <c r="C10" s="354"/>
      <c r="D10" s="354"/>
      <c r="E10" s="354"/>
      <c r="F10" s="354"/>
      <c r="G10" s="354"/>
      <c r="H10" s="354"/>
      <c r="I10" s="441">
        <f aca="true" t="shared" si="0" ref="I10:I30">B10+C10+D10+E10+F10+G10+H10</f>
        <v>0</v>
      </c>
    </row>
    <row r="11" spans="1:9" ht="12.75">
      <c r="A11" s="147" t="s">
        <v>605</v>
      </c>
      <c r="B11" s="441">
        <f>B13+B15+B17+B19+B21</f>
        <v>0</v>
      </c>
      <c r="C11" s="441">
        <f aca="true" t="shared" si="1" ref="C11:H11">C13+C15+C17+C19+C21</f>
        <v>0</v>
      </c>
      <c r="D11" s="441">
        <f t="shared" si="1"/>
        <v>0</v>
      </c>
      <c r="E11" s="441">
        <f t="shared" si="1"/>
        <v>0</v>
      </c>
      <c r="F11" s="441">
        <f t="shared" si="1"/>
        <v>0</v>
      </c>
      <c r="G11" s="441">
        <f t="shared" si="1"/>
        <v>0</v>
      </c>
      <c r="H11" s="441">
        <f t="shared" si="1"/>
        <v>0</v>
      </c>
      <c r="I11" s="441">
        <f t="shared" si="0"/>
        <v>0</v>
      </c>
    </row>
    <row r="12" spans="1:9" ht="12.75">
      <c r="A12" s="210" t="s">
        <v>245</v>
      </c>
      <c r="B12" s="441">
        <f>B14+B16+B18+B20+B22</f>
        <v>0</v>
      </c>
      <c r="C12" s="441">
        <f aca="true" t="shared" si="2" ref="C12:H12">C14+C16+C18+C20+C22</f>
        <v>0</v>
      </c>
      <c r="D12" s="441">
        <f t="shared" si="2"/>
        <v>0</v>
      </c>
      <c r="E12" s="441">
        <f t="shared" si="2"/>
        <v>0</v>
      </c>
      <c r="F12" s="441">
        <f t="shared" si="2"/>
        <v>0</v>
      </c>
      <c r="G12" s="441">
        <f t="shared" si="2"/>
        <v>0</v>
      </c>
      <c r="H12" s="441">
        <f t="shared" si="2"/>
        <v>0</v>
      </c>
      <c r="I12" s="441">
        <f t="shared" si="0"/>
        <v>0</v>
      </c>
    </row>
    <row r="13" spans="1:9" ht="12.75">
      <c r="A13" s="187" t="s">
        <v>606</v>
      </c>
      <c r="B13" s="354"/>
      <c r="C13" s="354"/>
      <c r="D13" s="354"/>
      <c r="E13" s="354"/>
      <c r="F13" s="354"/>
      <c r="G13" s="354"/>
      <c r="H13" s="354"/>
      <c r="I13" s="441">
        <f t="shared" si="0"/>
        <v>0</v>
      </c>
    </row>
    <row r="14" spans="1:9" ht="12.75">
      <c r="A14" s="210" t="s">
        <v>245</v>
      </c>
      <c r="B14" s="354"/>
      <c r="C14" s="354"/>
      <c r="D14" s="354"/>
      <c r="E14" s="354"/>
      <c r="F14" s="354"/>
      <c r="G14" s="354"/>
      <c r="H14" s="354"/>
      <c r="I14" s="441">
        <f t="shared" si="0"/>
        <v>0</v>
      </c>
    </row>
    <row r="15" spans="1:9" ht="12.75">
      <c r="A15" s="187" t="s">
        <v>607</v>
      </c>
      <c r="B15" s="354"/>
      <c r="C15" s="354"/>
      <c r="D15" s="354"/>
      <c r="E15" s="354"/>
      <c r="F15" s="354"/>
      <c r="G15" s="354"/>
      <c r="H15" s="354"/>
      <c r="I15" s="441">
        <f t="shared" si="0"/>
        <v>0</v>
      </c>
    </row>
    <row r="16" spans="1:9" ht="12.75">
      <c r="A16" s="210" t="s">
        <v>245</v>
      </c>
      <c r="B16" s="354"/>
      <c r="C16" s="354"/>
      <c r="D16" s="354"/>
      <c r="E16" s="354"/>
      <c r="F16" s="354"/>
      <c r="G16" s="354"/>
      <c r="H16" s="354"/>
      <c r="I16" s="441">
        <f t="shared" si="0"/>
        <v>0</v>
      </c>
    </row>
    <row r="17" spans="1:9" ht="25.5">
      <c r="A17" s="147" t="s">
        <v>511</v>
      </c>
      <c r="B17" s="354"/>
      <c r="C17" s="354"/>
      <c r="D17" s="354"/>
      <c r="E17" s="354"/>
      <c r="F17" s="354"/>
      <c r="G17" s="354"/>
      <c r="H17" s="354"/>
      <c r="I17" s="441">
        <f t="shared" si="0"/>
        <v>0</v>
      </c>
    </row>
    <row r="18" spans="1:9" ht="12.75">
      <c r="A18" s="210" t="s">
        <v>245</v>
      </c>
      <c r="B18" s="354"/>
      <c r="C18" s="354"/>
      <c r="D18" s="354"/>
      <c r="E18" s="354"/>
      <c r="F18" s="354"/>
      <c r="G18" s="354"/>
      <c r="H18" s="354"/>
      <c r="I18" s="441">
        <f t="shared" si="0"/>
        <v>0</v>
      </c>
    </row>
    <row r="19" spans="1:9" ht="12.75">
      <c r="A19" s="147" t="s">
        <v>512</v>
      </c>
      <c r="B19" s="354"/>
      <c r="C19" s="354"/>
      <c r="D19" s="354"/>
      <c r="E19" s="354"/>
      <c r="F19" s="354"/>
      <c r="G19" s="354"/>
      <c r="H19" s="354"/>
      <c r="I19" s="441">
        <f t="shared" si="0"/>
        <v>0</v>
      </c>
    </row>
    <row r="20" spans="1:9" ht="12.75">
      <c r="A20" s="210" t="s">
        <v>245</v>
      </c>
      <c r="B20" s="354"/>
      <c r="C20" s="354"/>
      <c r="D20" s="354"/>
      <c r="E20" s="354"/>
      <c r="F20" s="354"/>
      <c r="G20" s="354"/>
      <c r="H20" s="354"/>
      <c r="I20" s="441">
        <f t="shared" si="0"/>
        <v>0</v>
      </c>
    </row>
    <row r="21" spans="1:9" ht="12.75">
      <c r="A21" s="147" t="s">
        <v>517</v>
      </c>
      <c r="B21" s="354"/>
      <c r="C21" s="354"/>
      <c r="D21" s="354"/>
      <c r="E21" s="354"/>
      <c r="F21" s="354"/>
      <c r="G21" s="354"/>
      <c r="H21" s="354"/>
      <c r="I21" s="441">
        <f t="shared" si="0"/>
        <v>0</v>
      </c>
    </row>
    <row r="22" spans="1:9" ht="12.75">
      <c r="A22" s="210" t="s">
        <v>245</v>
      </c>
      <c r="B22" s="354"/>
      <c r="C22" s="354"/>
      <c r="D22" s="354"/>
      <c r="E22" s="354"/>
      <c r="F22" s="354"/>
      <c r="G22" s="354"/>
      <c r="H22" s="354"/>
      <c r="I22" s="441">
        <f t="shared" si="0"/>
        <v>0</v>
      </c>
    </row>
    <row r="23" spans="1:9" ht="25.5">
      <c r="A23" s="147" t="s">
        <v>608</v>
      </c>
      <c r="B23" s="354"/>
      <c r="C23" s="354"/>
      <c r="D23" s="354"/>
      <c r="E23" s="354"/>
      <c r="F23" s="354"/>
      <c r="G23" s="354"/>
      <c r="H23" s="354"/>
      <c r="I23" s="441">
        <f t="shared" si="0"/>
        <v>0</v>
      </c>
    </row>
    <row r="24" spans="1:9" ht="12.75">
      <c r="A24" s="210" t="s">
        <v>245</v>
      </c>
      <c r="B24" s="354"/>
      <c r="C24" s="354"/>
      <c r="D24" s="354"/>
      <c r="E24" s="354"/>
      <c r="F24" s="354"/>
      <c r="G24" s="354"/>
      <c r="H24" s="354"/>
      <c r="I24" s="441">
        <f t="shared" si="0"/>
        <v>0</v>
      </c>
    </row>
    <row r="25" spans="1:9" ht="25.5">
      <c r="A25" s="147" t="s">
        <v>609</v>
      </c>
      <c r="B25" s="441">
        <f>B9+B10+B11+B23</f>
        <v>0</v>
      </c>
      <c r="C25" s="441">
        <f aca="true" t="shared" si="3" ref="C25:H25">C9+C10+C11+C23</f>
        <v>0</v>
      </c>
      <c r="D25" s="441">
        <f t="shared" si="3"/>
        <v>0</v>
      </c>
      <c r="E25" s="441">
        <f t="shared" si="3"/>
        <v>0</v>
      </c>
      <c r="F25" s="441">
        <f t="shared" si="3"/>
        <v>0</v>
      </c>
      <c r="G25" s="441">
        <f t="shared" si="3"/>
        <v>0</v>
      </c>
      <c r="H25" s="441">
        <f t="shared" si="3"/>
        <v>0</v>
      </c>
      <c r="I25" s="441">
        <f t="shared" si="0"/>
        <v>0</v>
      </c>
    </row>
    <row r="26" spans="1:9" ht="12.75">
      <c r="A26" s="210" t="s">
        <v>245</v>
      </c>
      <c r="B26" s="441">
        <f>B10+B11+B12+B24</f>
        <v>0</v>
      </c>
      <c r="C26" s="441">
        <f aca="true" t="shared" si="4" ref="C26:H26">C10+C11+C12+C24</f>
        <v>0</v>
      </c>
      <c r="D26" s="441">
        <f t="shared" si="4"/>
        <v>0</v>
      </c>
      <c r="E26" s="441">
        <f t="shared" si="4"/>
        <v>0</v>
      </c>
      <c r="F26" s="441">
        <f t="shared" si="4"/>
        <v>0</v>
      </c>
      <c r="G26" s="441">
        <f t="shared" si="4"/>
        <v>0</v>
      </c>
      <c r="H26" s="441">
        <f t="shared" si="4"/>
        <v>0</v>
      </c>
      <c r="I26" s="441">
        <f t="shared" si="0"/>
        <v>0</v>
      </c>
    </row>
    <row r="27" spans="1:9" ht="12.75">
      <c r="A27" s="147" t="s">
        <v>379</v>
      </c>
      <c r="B27" s="441">
        <f>'R060101'!B20-'R060102'!B25</f>
        <v>0</v>
      </c>
      <c r="C27" s="441">
        <f>'R060101'!C20-'R060102'!C25</f>
        <v>0</v>
      </c>
      <c r="D27" s="441">
        <f>'R060101'!D20-'R060102'!D25</f>
        <v>0</v>
      </c>
      <c r="E27" s="441">
        <f>'R060101'!E20-'R060102'!E25</f>
        <v>0</v>
      </c>
      <c r="F27" s="441">
        <f>'R060101'!F20-'R060102'!F25</f>
        <v>0</v>
      </c>
      <c r="G27" s="441">
        <f>'R060101'!G20-'R060102'!G25</f>
        <v>0</v>
      </c>
      <c r="H27" s="441">
        <f>'R060101'!H20-'R060102'!H25</f>
        <v>0</v>
      </c>
      <c r="I27" s="441">
        <f t="shared" si="0"/>
        <v>0</v>
      </c>
    </row>
    <row r="28" spans="1:9" ht="12.75">
      <c r="A28" s="210" t="s">
        <v>245</v>
      </c>
      <c r="B28" s="441">
        <f>'R060101'!B21-'R060102'!B26</f>
        <v>0</v>
      </c>
      <c r="C28" s="441">
        <f>'R060101'!C21-'R060102'!C26</f>
        <v>0</v>
      </c>
      <c r="D28" s="441">
        <f>'R060101'!D21-'R060102'!D26</f>
        <v>0</v>
      </c>
      <c r="E28" s="441">
        <f>'R060101'!E21-'R060102'!E26</f>
        <v>0</v>
      </c>
      <c r="F28" s="441">
        <f>'R060101'!F21-'R060102'!F26</f>
        <v>0</v>
      </c>
      <c r="G28" s="441">
        <f>'R060101'!G21-'R060102'!G26</f>
        <v>0</v>
      </c>
      <c r="H28" s="441">
        <f>'R060101'!H21-'R060102'!H26</f>
        <v>0</v>
      </c>
      <c r="I28" s="441">
        <f t="shared" si="0"/>
        <v>0</v>
      </c>
    </row>
    <row r="29" spans="1:9" ht="12.75">
      <c r="A29" s="147" t="s">
        <v>380</v>
      </c>
      <c r="B29" s="441">
        <f>B27</f>
        <v>0</v>
      </c>
      <c r="C29" s="441">
        <f aca="true" t="shared" si="5" ref="C29:H30">C27+B29</f>
        <v>0</v>
      </c>
      <c r="D29" s="441">
        <f t="shared" si="5"/>
        <v>0</v>
      </c>
      <c r="E29" s="441">
        <f t="shared" si="5"/>
        <v>0</v>
      </c>
      <c r="F29" s="441">
        <f t="shared" si="5"/>
        <v>0</v>
      </c>
      <c r="G29" s="441">
        <f t="shared" si="5"/>
        <v>0</v>
      </c>
      <c r="H29" s="441">
        <f t="shared" si="5"/>
        <v>0</v>
      </c>
      <c r="I29" s="441">
        <f t="shared" si="0"/>
        <v>0</v>
      </c>
    </row>
    <row r="30" spans="1:9" ht="12.75">
      <c r="A30" s="210" t="s">
        <v>245</v>
      </c>
      <c r="B30" s="492">
        <f>B28</f>
        <v>0</v>
      </c>
      <c r="C30" s="492">
        <f t="shared" si="5"/>
        <v>0</v>
      </c>
      <c r="D30" s="492">
        <f t="shared" si="5"/>
        <v>0</v>
      </c>
      <c r="E30" s="492">
        <f t="shared" si="5"/>
        <v>0</v>
      </c>
      <c r="F30" s="492">
        <f t="shared" si="5"/>
        <v>0</v>
      </c>
      <c r="G30" s="492">
        <f t="shared" si="5"/>
        <v>0</v>
      </c>
      <c r="H30" s="492">
        <f t="shared" si="5"/>
        <v>0</v>
      </c>
      <c r="I30" s="441">
        <f t="shared" si="0"/>
        <v>0</v>
      </c>
    </row>
    <row r="31" spans="1:9" ht="12.75">
      <c r="A31" s="213"/>
      <c r="B31" s="30"/>
      <c r="C31" s="30"/>
      <c r="D31" s="30"/>
      <c r="E31" s="30"/>
      <c r="F31" s="30"/>
      <c r="G31" s="30"/>
      <c r="H31" s="30"/>
      <c r="I31" s="30"/>
    </row>
    <row r="32" spans="1:9" ht="12.75">
      <c r="A32" s="2" t="s">
        <v>230</v>
      </c>
      <c r="B32" s="25"/>
      <c r="C32" s="25"/>
      <c r="D32" s="25"/>
      <c r="E32" s="25"/>
      <c r="F32" s="25"/>
      <c r="G32" s="25"/>
      <c r="H32" s="25"/>
      <c r="I32" s="25"/>
    </row>
  </sheetData>
  <sheetProtection sheet="1" objects="1" scenarios="1"/>
  <mergeCells count="4">
    <mergeCell ref="A4:I4"/>
    <mergeCell ref="A6:A7"/>
    <mergeCell ref="B6:H6"/>
    <mergeCell ref="I6:I7"/>
  </mergeCells>
  <dataValidations count="1">
    <dataValidation operator="greaterThanOrEqual" allowBlank="1" showInputMessage="1" showErrorMessage="1" sqref="B9:I30"/>
  </dataValidations>
  <printOptions/>
  <pageMargins left="0.75" right="0.75" top="1" bottom="1" header="0.5" footer="0.5"/>
  <pageSetup horizontalDpi="600" verticalDpi="600" orientation="landscape" paperSize="9" scale="5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3"/>
  <sheetViews>
    <sheetView view="pageBreakPreview" zoomScaleSheetLayoutView="100" zoomScalePageLayoutView="0" workbookViewId="0" topLeftCell="A1">
      <selection activeCell="K42" sqref="K42"/>
    </sheetView>
  </sheetViews>
  <sheetFormatPr defaultColWidth="9.140625" defaultRowHeight="12.75"/>
  <cols>
    <col min="1" max="1" width="3.7109375" style="0" customWidth="1"/>
    <col min="2" max="2" width="43.00390625" style="0" customWidth="1"/>
    <col min="3" max="10" width="13.00390625" style="0" customWidth="1"/>
  </cols>
  <sheetData>
    <row r="2" spans="1:10" ht="12.75">
      <c r="A2" s="8"/>
      <c r="B2" s="143" t="s">
        <v>724</v>
      </c>
      <c r="C2" s="143"/>
      <c r="D2" s="143"/>
      <c r="E2" s="143"/>
      <c r="F2" s="143"/>
      <c r="G2" s="143"/>
      <c r="H2" s="143"/>
      <c r="I2" s="143"/>
      <c r="J2" s="75"/>
    </row>
    <row r="3" spans="1:10" ht="12.75">
      <c r="A3" s="8"/>
      <c r="B3" s="212"/>
      <c r="C3" s="27"/>
      <c r="D3" s="216"/>
      <c r="E3" s="216"/>
      <c r="F3" s="27"/>
      <c r="G3" s="27"/>
      <c r="H3" s="217"/>
      <c r="I3" s="217"/>
      <c r="J3" s="217"/>
    </row>
    <row r="4" spans="1:10" ht="12.75">
      <c r="A4" s="8"/>
      <c r="B4" s="929" t="s">
        <v>727</v>
      </c>
      <c r="C4" s="929"/>
      <c r="D4" s="929"/>
      <c r="E4" s="929"/>
      <c r="F4" s="929"/>
      <c r="G4" s="929"/>
      <c r="H4" s="929"/>
      <c r="I4" s="929"/>
      <c r="J4" s="929"/>
    </row>
    <row r="5" spans="1:10" ht="12.75">
      <c r="A5" s="8"/>
      <c r="B5" s="47"/>
      <c r="C5" s="19"/>
      <c r="D5" s="116"/>
      <c r="E5" s="19"/>
      <c r="F5" s="19"/>
      <c r="G5" s="19"/>
      <c r="H5" s="19"/>
      <c r="I5" s="936" t="s">
        <v>221</v>
      </c>
      <c r="J5" s="936"/>
    </row>
    <row r="6" spans="1:10" ht="12.75">
      <c r="A6" s="933" t="s">
        <v>305</v>
      </c>
      <c r="B6" s="937" t="s">
        <v>369</v>
      </c>
      <c r="C6" s="930" t="s">
        <v>370</v>
      </c>
      <c r="D6" s="930"/>
      <c r="E6" s="930"/>
      <c r="F6" s="930"/>
      <c r="G6" s="930"/>
      <c r="H6" s="930"/>
      <c r="I6" s="930"/>
      <c r="J6" s="930" t="s">
        <v>216</v>
      </c>
    </row>
    <row r="7" spans="1:10" ht="12.75">
      <c r="A7" s="934"/>
      <c r="B7" s="938"/>
      <c r="C7" s="338" t="s">
        <v>371</v>
      </c>
      <c r="D7" s="338" t="s">
        <v>372</v>
      </c>
      <c r="E7" s="338" t="s">
        <v>373</v>
      </c>
      <c r="F7" s="338" t="s">
        <v>364</v>
      </c>
      <c r="G7" s="338" t="s">
        <v>365</v>
      </c>
      <c r="H7" s="338" t="s">
        <v>374</v>
      </c>
      <c r="I7" s="338" t="s">
        <v>375</v>
      </c>
      <c r="J7" s="930"/>
    </row>
    <row r="8" spans="1:10" ht="12.75">
      <c r="A8" s="934"/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</row>
    <row r="9" spans="1:10" ht="12.75">
      <c r="A9" s="935"/>
      <c r="B9" s="196" t="s">
        <v>376</v>
      </c>
      <c r="C9" s="214"/>
      <c r="D9" s="214"/>
      <c r="E9" s="214"/>
      <c r="F9" s="214"/>
      <c r="G9" s="214"/>
      <c r="H9" s="214"/>
      <c r="I9" s="214"/>
      <c r="J9" s="215"/>
    </row>
    <row r="10" spans="1:10" ht="15" customHeight="1">
      <c r="A10" s="931">
        <v>1</v>
      </c>
      <c r="B10" s="147" t="s">
        <v>381</v>
      </c>
      <c r="C10" s="354"/>
      <c r="D10" s="354"/>
      <c r="E10" s="354"/>
      <c r="F10" s="354"/>
      <c r="G10" s="354"/>
      <c r="H10" s="354"/>
      <c r="I10" s="354"/>
      <c r="J10" s="441">
        <f>SUM(C10:I10)</f>
        <v>0</v>
      </c>
    </row>
    <row r="11" spans="1:10" ht="15" customHeight="1">
      <c r="A11" s="932"/>
      <c r="B11" s="210" t="s">
        <v>245</v>
      </c>
      <c r="C11" s="354"/>
      <c r="D11" s="354"/>
      <c r="E11" s="354"/>
      <c r="F11" s="354"/>
      <c r="G11" s="354"/>
      <c r="H11" s="354"/>
      <c r="I11" s="354"/>
      <c r="J11" s="441">
        <f>SUM(C11:I11)</f>
        <v>0</v>
      </c>
    </row>
    <row r="12" spans="1:10" ht="15" customHeight="1">
      <c r="A12" s="931">
        <v>2</v>
      </c>
      <c r="B12" s="147" t="s">
        <v>91</v>
      </c>
      <c r="C12" s="354"/>
      <c r="D12" s="354"/>
      <c r="E12" s="354"/>
      <c r="F12" s="354"/>
      <c r="G12" s="354"/>
      <c r="H12" s="354"/>
      <c r="I12" s="354"/>
      <c r="J12" s="441">
        <f>SUM(C12:I12)</f>
        <v>0</v>
      </c>
    </row>
    <row r="13" spans="1:10" ht="15" customHeight="1">
      <c r="A13" s="932"/>
      <c r="B13" s="210" t="s">
        <v>245</v>
      </c>
      <c r="C13" s="354"/>
      <c r="D13" s="354"/>
      <c r="E13" s="354"/>
      <c r="F13" s="354"/>
      <c r="G13" s="354"/>
      <c r="H13" s="354"/>
      <c r="I13" s="354"/>
      <c r="J13" s="441">
        <f>SUM(C13:I13)</f>
        <v>0</v>
      </c>
    </row>
    <row r="14" spans="1:10" ht="15" customHeight="1">
      <c r="A14" s="931">
        <v>3</v>
      </c>
      <c r="B14" s="147" t="s">
        <v>755</v>
      </c>
      <c r="C14" s="354"/>
      <c r="D14" s="354"/>
      <c r="E14" s="354"/>
      <c r="F14" s="354"/>
      <c r="G14" s="354"/>
      <c r="H14" s="354"/>
      <c r="I14" s="354"/>
      <c r="J14" s="441">
        <f>SUM(C14:I14)</f>
        <v>0</v>
      </c>
    </row>
    <row r="15" spans="1:10" ht="15" customHeight="1">
      <c r="A15" s="932"/>
      <c r="B15" s="210" t="s">
        <v>382</v>
      </c>
      <c r="C15" s="354"/>
      <c r="D15" s="354"/>
      <c r="E15" s="354"/>
      <c r="F15" s="354"/>
      <c r="G15" s="354"/>
      <c r="H15" s="354"/>
      <c r="I15" s="354"/>
      <c r="J15" s="441"/>
    </row>
    <row r="16" spans="1:10" ht="15" customHeight="1">
      <c r="A16" s="931">
        <v>4</v>
      </c>
      <c r="B16" s="147" t="s">
        <v>92</v>
      </c>
      <c r="C16" s="354"/>
      <c r="D16" s="354"/>
      <c r="E16" s="354"/>
      <c r="F16" s="354"/>
      <c r="G16" s="354"/>
      <c r="H16" s="354"/>
      <c r="I16" s="354"/>
      <c r="J16" s="441">
        <f>SUM(C16:I16)</f>
        <v>0</v>
      </c>
    </row>
    <row r="17" spans="1:10" ht="15" customHeight="1">
      <c r="A17" s="932"/>
      <c r="B17" s="210" t="s">
        <v>245</v>
      </c>
      <c r="C17" s="354"/>
      <c r="D17" s="354"/>
      <c r="E17" s="354"/>
      <c r="F17" s="354"/>
      <c r="G17" s="354"/>
      <c r="H17" s="354"/>
      <c r="I17" s="354"/>
      <c r="J17" s="441"/>
    </row>
    <row r="18" spans="1:10" ht="15" customHeight="1">
      <c r="A18" s="931">
        <v>5</v>
      </c>
      <c r="B18" s="147" t="s">
        <v>385</v>
      </c>
      <c r="C18" s="354"/>
      <c r="D18" s="354"/>
      <c r="E18" s="354"/>
      <c r="F18" s="354"/>
      <c r="G18" s="354"/>
      <c r="H18" s="354"/>
      <c r="I18" s="354"/>
      <c r="J18" s="441">
        <f>SUM(C18:I18)</f>
        <v>0</v>
      </c>
    </row>
    <row r="19" spans="1:10" ht="15" customHeight="1">
      <c r="A19" s="932"/>
      <c r="B19" s="210" t="s">
        <v>245</v>
      </c>
      <c r="C19" s="354"/>
      <c r="D19" s="354"/>
      <c r="E19" s="354"/>
      <c r="F19" s="354"/>
      <c r="G19" s="354"/>
      <c r="H19" s="354"/>
      <c r="I19" s="354"/>
      <c r="J19" s="441">
        <f>SUM(C19:I19)</f>
        <v>0</v>
      </c>
    </row>
    <row r="20" spans="1:10" ht="15" customHeight="1">
      <c r="A20" s="931">
        <v>6</v>
      </c>
      <c r="B20" s="147" t="s">
        <v>387</v>
      </c>
      <c r="C20" s="441">
        <f>C10+C12+C14+C16+C18</f>
        <v>0</v>
      </c>
      <c r="D20" s="441">
        <f aca="true" t="shared" si="0" ref="D20:I20">D10+D12+D14+D16+D18</f>
        <v>0</v>
      </c>
      <c r="E20" s="441">
        <f t="shared" si="0"/>
        <v>0</v>
      </c>
      <c r="F20" s="441">
        <f t="shared" si="0"/>
        <v>0</v>
      </c>
      <c r="G20" s="441">
        <f t="shared" si="0"/>
        <v>0</v>
      </c>
      <c r="H20" s="441">
        <f t="shared" si="0"/>
        <v>0</v>
      </c>
      <c r="I20" s="441">
        <f t="shared" si="0"/>
        <v>0</v>
      </c>
      <c r="J20" s="441">
        <f>SUM(C20:I20)</f>
        <v>0</v>
      </c>
    </row>
    <row r="21" spans="1:10" ht="15" customHeight="1">
      <c r="A21" s="932"/>
      <c r="B21" s="210" t="s">
        <v>245</v>
      </c>
      <c r="C21" s="441">
        <f>C11+C13+C15+C17+C19</f>
        <v>0</v>
      </c>
      <c r="D21" s="441">
        <f aca="true" t="shared" si="1" ref="D21:I21">D11+D13+D15+D17+D19</f>
        <v>0</v>
      </c>
      <c r="E21" s="441">
        <f t="shared" si="1"/>
        <v>0</v>
      </c>
      <c r="F21" s="441">
        <f t="shared" si="1"/>
        <v>0</v>
      </c>
      <c r="G21" s="441">
        <f t="shared" si="1"/>
        <v>0</v>
      </c>
      <c r="H21" s="441">
        <f t="shared" si="1"/>
        <v>0</v>
      </c>
      <c r="I21" s="441">
        <f t="shared" si="1"/>
        <v>0</v>
      </c>
      <c r="J21" s="441">
        <f>SUM(C21:I21)</f>
        <v>0</v>
      </c>
    </row>
    <row r="23" ht="12.75">
      <c r="B23" s="2" t="s">
        <v>230</v>
      </c>
    </row>
  </sheetData>
  <sheetProtection sheet="1" objects="1" scenarios="1"/>
  <mergeCells count="12">
    <mergeCell ref="B4:J4"/>
    <mergeCell ref="I5:J5"/>
    <mergeCell ref="B6:B7"/>
    <mergeCell ref="C6:I6"/>
    <mergeCell ref="J6:J7"/>
    <mergeCell ref="A20:A21"/>
    <mergeCell ref="A6:A9"/>
    <mergeCell ref="A14:A15"/>
    <mergeCell ref="A16:A17"/>
    <mergeCell ref="A10:A11"/>
    <mergeCell ref="A12:A13"/>
    <mergeCell ref="A18:A19"/>
  </mergeCells>
  <dataValidations count="1">
    <dataValidation operator="greaterThanOrEqual" allowBlank="1" showInputMessage="1" showErrorMessage="1" sqref="C10:J21"/>
  </dataValidations>
  <printOptions/>
  <pageMargins left="0.75" right="0.75" top="1" bottom="1" header="0.5" footer="0.5"/>
  <pageSetup horizontalDpi="600" verticalDpi="600" orientation="landscape" paperSize="9" scale="5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="80" zoomScaleSheetLayoutView="80" zoomScalePageLayoutView="0" workbookViewId="0" topLeftCell="A1">
      <selection activeCell="O32" sqref="O32"/>
    </sheetView>
  </sheetViews>
  <sheetFormatPr defaultColWidth="9.140625" defaultRowHeight="12.75"/>
  <cols>
    <col min="1" max="1" width="3.8515625" style="0" customWidth="1"/>
    <col min="2" max="2" width="41.140625" style="0" customWidth="1"/>
    <col min="3" max="10" width="13.8515625" style="0" customWidth="1"/>
  </cols>
  <sheetData>
    <row r="2" ht="15.75">
      <c r="B2" s="489" t="s">
        <v>724</v>
      </c>
    </row>
    <row r="4" spans="1:10" ht="12.75">
      <c r="A4" s="8"/>
      <c r="B4" s="929" t="s">
        <v>728</v>
      </c>
      <c r="C4" s="929"/>
      <c r="D4" s="929"/>
      <c r="E4" s="929"/>
      <c r="F4" s="929"/>
      <c r="G4" s="929"/>
      <c r="H4" s="929"/>
      <c r="I4" s="929"/>
      <c r="J4" s="929"/>
    </row>
    <row r="5" spans="1:10" ht="12.75">
      <c r="A5" s="8"/>
      <c r="B5" s="47"/>
      <c r="C5" s="19"/>
      <c r="D5" s="116"/>
      <c r="E5" s="19"/>
      <c r="F5" s="19"/>
      <c r="G5" s="19"/>
      <c r="H5" s="19"/>
      <c r="I5" s="936" t="s">
        <v>221</v>
      </c>
      <c r="J5" s="936"/>
    </row>
    <row r="6" spans="1:10" ht="12.75">
      <c r="A6" s="940" t="s">
        <v>305</v>
      </c>
      <c r="B6" s="930" t="s">
        <v>369</v>
      </c>
      <c r="C6" s="930" t="s">
        <v>370</v>
      </c>
      <c r="D6" s="930"/>
      <c r="E6" s="930"/>
      <c r="F6" s="930"/>
      <c r="G6" s="930"/>
      <c r="H6" s="930"/>
      <c r="I6" s="930"/>
      <c r="J6" s="930" t="s">
        <v>216</v>
      </c>
    </row>
    <row r="7" spans="1:10" ht="12.75">
      <c r="A7" s="940"/>
      <c r="B7" s="930"/>
      <c r="C7" s="338" t="s">
        <v>371</v>
      </c>
      <c r="D7" s="338" t="s">
        <v>372</v>
      </c>
      <c r="E7" s="338" t="s">
        <v>373</v>
      </c>
      <c r="F7" s="338" t="s">
        <v>364</v>
      </c>
      <c r="G7" s="338" t="s">
        <v>365</v>
      </c>
      <c r="H7" s="338" t="s">
        <v>374</v>
      </c>
      <c r="I7" s="338" t="s">
        <v>375</v>
      </c>
      <c r="J7" s="930"/>
    </row>
    <row r="8" spans="1:10" ht="12.75">
      <c r="A8" s="218"/>
      <c r="B8" s="196">
        <v>1</v>
      </c>
      <c r="C8" s="196">
        <v>2</v>
      </c>
      <c r="D8" s="196">
        <v>3</v>
      </c>
      <c r="E8" s="196">
        <v>4</v>
      </c>
      <c r="F8" s="196">
        <v>5</v>
      </c>
      <c r="G8" s="196">
        <v>6</v>
      </c>
      <c r="H8" s="196">
        <v>7</v>
      </c>
      <c r="I8" s="196">
        <v>8</v>
      </c>
      <c r="J8" s="196">
        <v>9</v>
      </c>
    </row>
    <row r="9" spans="1:10" ht="12.75">
      <c r="A9" s="218"/>
      <c r="B9" s="196" t="s">
        <v>378</v>
      </c>
      <c r="C9" s="208"/>
      <c r="D9" s="208"/>
      <c r="E9" s="208"/>
      <c r="F9" s="208"/>
      <c r="G9" s="208"/>
      <c r="H9" s="208"/>
      <c r="I9" s="208"/>
      <c r="J9" s="209"/>
    </row>
    <row r="10" spans="1:10" ht="27" customHeight="1">
      <c r="A10" s="218" t="s">
        <v>386</v>
      </c>
      <c r="B10" s="147" t="s">
        <v>610</v>
      </c>
      <c r="C10" s="354"/>
      <c r="D10" s="354"/>
      <c r="E10" s="354"/>
      <c r="F10" s="354"/>
      <c r="G10" s="354"/>
      <c r="H10" s="354"/>
      <c r="I10" s="354"/>
      <c r="J10" s="441">
        <f>I10+H10+G10+F10+E10+D10+C10</f>
        <v>0</v>
      </c>
    </row>
    <row r="11" spans="1:10" ht="25.5">
      <c r="A11" s="218" t="s">
        <v>388</v>
      </c>
      <c r="B11" s="147" t="s">
        <v>611</v>
      </c>
      <c r="C11" s="354"/>
      <c r="D11" s="354"/>
      <c r="E11" s="354"/>
      <c r="F11" s="354"/>
      <c r="G11" s="354"/>
      <c r="H11" s="354"/>
      <c r="I11" s="354"/>
      <c r="J11" s="441">
        <f aca="true" t="shared" si="0" ref="J11:J31">I11+H11+G11+F11+E11+D11+C11</f>
        <v>0</v>
      </c>
    </row>
    <row r="12" spans="1:10" ht="12.75">
      <c r="A12" s="939" t="s">
        <v>389</v>
      </c>
      <c r="B12" s="147" t="s">
        <v>612</v>
      </c>
      <c r="C12" s="441">
        <f>C14+C16+C18+C20+C22</f>
        <v>0</v>
      </c>
      <c r="D12" s="441">
        <f aca="true" t="shared" si="1" ref="D12:I12">D14+D16+D18+D20+D22</f>
        <v>0</v>
      </c>
      <c r="E12" s="441">
        <f t="shared" si="1"/>
        <v>0</v>
      </c>
      <c r="F12" s="441">
        <f t="shared" si="1"/>
        <v>0</v>
      </c>
      <c r="G12" s="441">
        <f t="shared" si="1"/>
        <v>0</v>
      </c>
      <c r="H12" s="441">
        <f t="shared" si="1"/>
        <v>0</v>
      </c>
      <c r="I12" s="441">
        <f t="shared" si="1"/>
        <v>0</v>
      </c>
      <c r="J12" s="441">
        <f t="shared" si="0"/>
        <v>0</v>
      </c>
    </row>
    <row r="13" spans="1:10" ht="12.75">
      <c r="A13" s="939"/>
      <c r="B13" s="210" t="s">
        <v>245</v>
      </c>
      <c r="C13" s="441">
        <f>C15+C17+C19+C21+C23</f>
        <v>0</v>
      </c>
      <c r="D13" s="441">
        <f aca="true" t="shared" si="2" ref="D13:I13">D15+D17+D19+D21+D23</f>
        <v>0</v>
      </c>
      <c r="E13" s="441">
        <f t="shared" si="2"/>
        <v>0</v>
      </c>
      <c r="F13" s="441">
        <f t="shared" si="2"/>
        <v>0</v>
      </c>
      <c r="G13" s="441">
        <f t="shared" si="2"/>
        <v>0</v>
      </c>
      <c r="H13" s="441">
        <f t="shared" si="2"/>
        <v>0</v>
      </c>
      <c r="I13" s="441">
        <f t="shared" si="2"/>
        <v>0</v>
      </c>
      <c r="J13" s="441">
        <f t="shared" si="0"/>
        <v>0</v>
      </c>
    </row>
    <row r="14" spans="1:10" ht="12.75">
      <c r="A14" s="931"/>
      <c r="B14" s="187" t="s">
        <v>606</v>
      </c>
      <c r="C14" s="354"/>
      <c r="D14" s="354"/>
      <c r="E14" s="354"/>
      <c r="F14" s="354"/>
      <c r="G14" s="354"/>
      <c r="H14" s="354"/>
      <c r="I14" s="354"/>
      <c r="J14" s="441">
        <f t="shared" si="0"/>
        <v>0</v>
      </c>
    </row>
    <row r="15" spans="1:10" ht="12.75">
      <c r="A15" s="932"/>
      <c r="B15" s="210" t="s">
        <v>245</v>
      </c>
      <c r="C15" s="354"/>
      <c r="D15" s="354"/>
      <c r="E15" s="354"/>
      <c r="F15" s="354"/>
      <c r="G15" s="354"/>
      <c r="H15" s="354"/>
      <c r="I15" s="354"/>
      <c r="J15" s="441">
        <f t="shared" si="0"/>
        <v>0</v>
      </c>
    </row>
    <row r="16" spans="1:10" ht="12.75">
      <c r="A16" s="931"/>
      <c r="B16" s="187" t="s">
        <v>607</v>
      </c>
      <c r="C16" s="354"/>
      <c r="D16" s="354"/>
      <c r="E16" s="354"/>
      <c r="F16" s="354"/>
      <c r="G16" s="354"/>
      <c r="H16" s="354"/>
      <c r="I16" s="354"/>
      <c r="J16" s="441">
        <f t="shared" si="0"/>
        <v>0</v>
      </c>
    </row>
    <row r="17" spans="1:10" ht="12.75">
      <c r="A17" s="932"/>
      <c r="B17" s="210" t="s">
        <v>245</v>
      </c>
      <c r="C17" s="354"/>
      <c r="D17" s="354"/>
      <c r="E17" s="354"/>
      <c r="F17" s="354"/>
      <c r="G17" s="354"/>
      <c r="H17" s="354"/>
      <c r="I17" s="354"/>
      <c r="J17" s="441">
        <f t="shared" si="0"/>
        <v>0</v>
      </c>
    </row>
    <row r="18" spans="1:10" ht="25.5">
      <c r="A18" s="931"/>
      <c r="B18" s="147" t="s">
        <v>511</v>
      </c>
      <c r="C18" s="354"/>
      <c r="D18" s="354"/>
      <c r="E18" s="354"/>
      <c r="F18" s="354"/>
      <c r="G18" s="354"/>
      <c r="H18" s="354"/>
      <c r="I18" s="354"/>
      <c r="J18" s="441">
        <f t="shared" si="0"/>
        <v>0</v>
      </c>
    </row>
    <row r="19" spans="1:10" ht="12.75">
      <c r="A19" s="932"/>
      <c r="B19" s="210" t="s">
        <v>245</v>
      </c>
      <c r="C19" s="354"/>
      <c r="D19" s="354"/>
      <c r="E19" s="354"/>
      <c r="F19" s="354"/>
      <c r="G19" s="354"/>
      <c r="H19" s="354"/>
      <c r="I19" s="354"/>
      <c r="J19" s="441">
        <f t="shared" si="0"/>
        <v>0</v>
      </c>
    </row>
    <row r="20" spans="1:10" ht="12.75">
      <c r="A20" s="931"/>
      <c r="B20" s="147" t="s">
        <v>512</v>
      </c>
      <c r="C20" s="354"/>
      <c r="D20" s="354"/>
      <c r="E20" s="354"/>
      <c r="F20" s="354"/>
      <c r="G20" s="354"/>
      <c r="H20" s="354"/>
      <c r="I20" s="354"/>
      <c r="J20" s="441">
        <f t="shared" si="0"/>
        <v>0</v>
      </c>
    </row>
    <row r="21" spans="1:10" ht="12.75">
      <c r="A21" s="932"/>
      <c r="B21" s="210" t="s">
        <v>245</v>
      </c>
      <c r="C21" s="354"/>
      <c r="D21" s="354"/>
      <c r="E21" s="354"/>
      <c r="F21" s="354"/>
      <c r="G21" s="354"/>
      <c r="H21" s="354"/>
      <c r="I21" s="354"/>
      <c r="J21" s="441">
        <f t="shared" si="0"/>
        <v>0</v>
      </c>
    </row>
    <row r="22" spans="1:10" ht="12.75">
      <c r="A22" s="931"/>
      <c r="B22" s="147" t="s">
        <v>553</v>
      </c>
      <c r="C22" s="354"/>
      <c r="D22" s="354"/>
      <c r="E22" s="354"/>
      <c r="F22" s="354"/>
      <c r="G22" s="354"/>
      <c r="H22" s="354"/>
      <c r="I22" s="354"/>
      <c r="J22" s="441">
        <f t="shared" si="0"/>
        <v>0</v>
      </c>
    </row>
    <row r="23" spans="1:10" ht="12.75">
      <c r="A23" s="932"/>
      <c r="B23" s="210" t="s">
        <v>245</v>
      </c>
      <c r="C23" s="354"/>
      <c r="D23" s="354"/>
      <c r="E23" s="354"/>
      <c r="F23" s="354"/>
      <c r="G23" s="354"/>
      <c r="H23" s="354"/>
      <c r="I23" s="354"/>
      <c r="J23" s="441">
        <f t="shared" si="0"/>
        <v>0</v>
      </c>
    </row>
    <row r="24" spans="1:10" ht="12.75">
      <c r="A24" s="939" t="s">
        <v>496</v>
      </c>
      <c r="B24" s="147" t="s">
        <v>391</v>
      </c>
      <c r="C24" s="354"/>
      <c r="D24" s="354"/>
      <c r="E24" s="354"/>
      <c r="F24" s="354"/>
      <c r="G24" s="354"/>
      <c r="H24" s="354"/>
      <c r="I24" s="354"/>
      <c r="J24" s="441">
        <f t="shared" si="0"/>
        <v>0</v>
      </c>
    </row>
    <row r="25" spans="1:10" ht="12.75">
      <c r="A25" s="939"/>
      <c r="B25" s="210" t="s">
        <v>245</v>
      </c>
      <c r="C25" s="354"/>
      <c r="D25" s="354"/>
      <c r="E25" s="354"/>
      <c r="F25" s="354"/>
      <c r="G25" s="354"/>
      <c r="H25" s="354"/>
      <c r="I25" s="354"/>
      <c r="J25" s="441">
        <f t="shared" si="0"/>
        <v>0</v>
      </c>
    </row>
    <row r="26" spans="1:10" ht="12.75">
      <c r="A26" s="939" t="s">
        <v>390</v>
      </c>
      <c r="B26" s="147" t="s">
        <v>393</v>
      </c>
      <c r="C26" s="441">
        <f>C10+C11+C12+C24</f>
        <v>0</v>
      </c>
      <c r="D26" s="441">
        <f aca="true" t="shared" si="3" ref="D26:I26">D10+D11+D12+D24</f>
        <v>0</v>
      </c>
      <c r="E26" s="441">
        <f t="shared" si="3"/>
        <v>0</v>
      </c>
      <c r="F26" s="441">
        <f t="shared" si="3"/>
        <v>0</v>
      </c>
      <c r="G26" s="441">
        <f t="shared" si="3"/>
        <v>0</v>
      </c>
      <c r="H26" s="441">
        <f t="shared" si="3"/>
        <v>0</v>
      </c>
      <c r="I26" s="441">
        <f t="shared" si="3"/>
        <v>0</v>
      </c>
      <c r="J26" s="441">
        <f t="shared" si="0"/>
        <v>0</v>
      </c>
    </row>
    <row r="27" spans="1:10" ht="12.75">
      <c r="A27" s="939"/>
      <c r="B27" s="210" t="s">
        <v>245</v>
      </c>
      <c r="C27" s="492">
        <f>C13+C25</f>
        <v>0</v>
      </c>
      <c r="D27" s="492">
        <f aca="true" t="shared" si="4" ref="D27:I27">D13+D25</f>
        <v>0</v>
      </c>
      <c r="E27" s="492">
        <f t="shared" si="4"/>
        <v>0</v>
      </c>
      <c r="F27" s="492">
        <f t="shared" si="4"/>
        <v>0</v>
      </c>
      <c r="G27" s="492">
        <f t="shared" si="4"/>
        <v>0</v>
      </c>
      <c r="H27" s="492">
        <f t="shared" si="4"/>
        <v>0</v>
      </c>
      <c r="I27" s="492">
        <f t="shared" si="4"/>
        <v>0</v>
      </c>
      <c r="J27" s="441">
        <f t="shared" si="0"/>
        <v>0</v>
      </c>
    </row>
    <row r="28" spans="1:10" ht="12.75">
      <c r="A28" s="939" t="s">
        <v>392</v>
      </c>
      <c r="B28" s="147" t="s">
        <v>395</v>
      </c>
      <c r="C28" s="441">
        <f>'R060201'!C20-'R060202'!C26</f>
        <v>0</v>
      </c>
      <c r="D28" s="441">
        <f>'R060201'!D20-'R060202'!D26</f>
        <v>0</v>
      </c>
      <c r="E28" s="441">
        <f>'R060201'!E20-'R060202'!E26</f>
        <v>0</v>
      </c>
      <c r="F28" s="441">
        <f>'R060201'!F20-'R060202'!F26</f>
        <v>0</v>
      </c>
      <c r="G28" s="441">
        <f>'R060201'!G20-'R060202'!G26</f>
        <v>0</v>
      </c>
      <c r="H28" s="441">
        <f>'R060201'!H20-'R060202'!H26</f>
        <v>0</v>
      </c>
      <c r="I28" s="441">
        <f>'R060201'!I20-'R060202'!I26</f>
        <v>0</v>
      </c>
      <c r="J28" s="441">
        <f t="shared" si="0"/>
        <v>0</v>
      </c>
    </row>
    <row r="29" spans="1:10" ht="12.75">
      <c r="A29" s="939"/>
      <c r="B29" s="210" t="s">
        <v>245</v>
      </c>
      <c r="C29" s="441">
        <f>'R060201'!C21-'R060202'!C27</f>
        <v>0</v>
      </c>
      <c r="D29" s="441">
        <f>'R060201'!D21-'R060202'!D27</f>
        <v>0</v>
      </c>
      <c r="E29" s="441">
        <f>'R060201'!E21-'R060202'!E27</f>
        <v>0</v>
      </c>
      <c r="F29" s="441">
        <f>'R060201'!F21-'R060202'!F27</f>
        <v>0</v>
      </c>
      <c r="G29" s="441">
        <f>'R060201'!G21-'R060202'!G27</f>
        <v>0</v>
      </c>
      <c r="H29" s="441">
        <f>'R060201'!H21-'R060202'!H27</f>
        <v>0</v>
      </c>
      <c r="I29" s="441">
        <f>'R060201'!I21-'R060202'!I27</f>
        <v>0</v>
      </c>
      <c r="J29" s="441">
        <f t="shared" si="0"/>
        <v>0</v>
      </c>
    </row>
    <row r="30" spans="1:10" ht="12.75">
      <c r="A30" s="939" t="s">
        <v>394</v>
      </c>
      <c r="B30" s="147" t="s">
        <v>396</v>
      </c>
      <c r="C30" s="441">
        <f>C28</f>
        <v>0</v>
      </c>
      <c r="D30" s="441">
        <f aca="true" t="shared" si="5" ref="D30:I31">C30+D28</f>
        <v>0</v>
      </c>
      <c r="E30" s="441">
        <f t="shared" si="5"/>
        <v>0</v>
      </c>
      <c r="F30" s="441">
        <f t="shared" si="5"/>
        <v>0</v>
      </c>
      <c r="G30" s="441">
        <f t="shared" si="5"/>
        <v>0</v>
      </c>
      <c r="H30" s="441">
        <f t="shared" si="5"/>
        <v>0</v>
      </c>
      <c r="I30" s="441">
        <f t="shared" si="5"/>
        <v>0</v>
      </c>
      <c r="J30" s="441">
        <f t="shared" si="0"/>
        <v>0</v>
      </c>
    </row>
    <row r="31" spans="1:10" ht="12.75">
      <c r="A31" s="939"/>
      <c r="B31" s="210" t="s">
        <v>245</v>
      </c>
      <c r="C31" s="441">
        <f>C29</f>
        <v>0</v>
      </c>
      <c r="D31" s="441">
        <f t="shared" si="5"/>
        <v>0</v>
      </c>
      <c r="E31" s="441">
        <f t="shared" si="5"/>
        <v>0</v>
      </c>
      <c r="F31" s="441">
        <f t="shared" si="5"/>
        <v>0</v>
      </c>
      <c r="G31" s="441">
        <f t="shared" si="5"/>
        <v>0</v>
      </c>
      <c r="H31" s="441">
        <f t="shared" si="5"/>
        <v>0</v>
      </c>
      <c r="I31" s="441">
        <f t="shared" si="5"/>
        <v>0</v>
      </c>
      <c r="J31" s="441">
        <f t="shared" si="0"/>
        <v>0</v>
      </c>
    </row>
    <row r="33" ht="12.75">
      <c r="B33" s="2" t="s">
        <v>230</v>
      </c>
    </row>
  </sheetData>
  <sheetProtection sheet="1" objects="1" scenarios="1"/>
  <mergeCells count="16">
    <mergeCell ref="B4:J4"/>
    <mergeCell ref="I5:J5"/>
    <mergeCell ref="A24:A25"/>
    <mergeCell ref="B6:B7"/>
    <mergeCell ref="C6:I6"/>
    <mergeCell ref="J6:J7"/>
    <mergeCell ref="A6:A7"/>
    <mergeCell ref="A26:A27"/>
    <mergeCell ref="A28:A29"/>
    <mergeCell ref="A30:A31"/>
    <mergeCell ref="A12:A13"/>
    <mergeCell ref="A14:A15"/>
    <mergeCell ref="A16:A17"/>
    <mergeCell ref="A18:A19"/>
    <mergeCell ref="A20:A21"/>
    <mergeCell ref="A22:A23"/>
  </mergeCells>
  <dataValidations count="1">
    <dataValidation operator="greaterThanOrEqual" allowBlank="1" showInputMessage="1" showErrorMessage="1" sqref="C10:J31"/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5"/>
  <sheetViews>
    <sheetView view="pageBreakPreview" zoomScale="75" zoomScaleSheetLayoutView="75" zoomScalePageLayoutView="0" workbookViewId="0" topLeftCell="A16">
      <selection activeCell="K42" sqref="K42"/>
    </sheetView>
  </sheetViews>
  <sheetFormatPr defaultColWidth="9.140625" defaultRowHeight="12.75"/>
  <cols>
    <col min="1" max="1" width="10.421875" style="8" customWidth="1"/>
    <col min="2" max="7" width="9.140625" style="8" customWidth="1"/>
    <col min="8" max="8" width="12.28125" style="8" customWidth="1"/>
    <col min="9" max="9" width="27.421875" style="8" customWidth="1"/>
    <col min="10" max="16384" width="9.140625" style="8" customWidth="1"/>
  </cols>
  <sheetData>
    <row r="1" spans="1:8" ht="12.75">
      <c r="A1" s="2"/>
      <c r="B1" s="2"/>
      <c r="C1" s="2"/>
      <c r="D1" s="2"/>
      <c r="E1" s="2"/>
      <c r="F1" s="2"/>
      <c r="G1" s="6"/>
      <c r="H1" s="6"/>
    </row>
    <row r="2" spans="1:8" ht="12.75">
      <c r="A2" s="2"/>
      <c r="B2" s="2"/>
      <c r="C2" s="2"/>
      <c r="D2" s="2"/>
      <c r="E2" s="2"/>
      <c r="F2" s="2"/>
      <c r="G2" s="63"/>
      <c r="H2" s="2"/>
    </row>
    <row r="3" spans="1:8" ht="12.75">
      <c r="A3" s="2"/>
      <c r="B3" s="2" t="s">
        <v>701</v>
      </c>
      <c r="C3" s="2"/>
      <c r="D3" s="109"/>
      <c r="E3" s="109"/>
      <c r="F3" s="109"/>
      <c r="G3" s="109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 t="s">
        <v>200</v>
      </c>
      <c r="B5" s="2"/>
      <c r="C5" s="2"/>
      <c r="D5" s="2"/>
      <c r="E5" s="2"/>
      <c r="F5" s="2"/>
      <c r="G5" s="2"/>
      <c r="H5" s="2"/>
    </row>
    <row r="6" spans="1:8" ht="12.75">
      <c r="A6" s="2" t="s">
        <v>542</v>
      </c>
      <c r="B6" s="2"/>
      <c r="C6" s="2"/>
      <c r="D6" s="838"/>
      <c r="E6" s="838"/>
      <c r="F6" s="838"/>
      <c r="G6" s="838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 t="s">
        <v>201</v>
      </c>
      <c r="B8" s="2"/>
      <c r="C8" s="2"/>
      <c r="D8" s="2"/>
      <c r="E8" s="2"/>
      <c r="F8" s="2"/>
      <c r="G8" s="2"/>
      <c r="H8" s="2"/>
    </row>
    <row r="9" spans="1:8" ht="12.75">
      <c r="A9" s="2" t="s">
        <v>202</v>
      </c>
      <c r="B9" s="2"/>
      <c r="C9" s="2"/>
      <c r="D9" s="838"/>
      <c r="E9" s="838"/>
      <c r="F9" s="838"/>
      <c r="G9" s="838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 t="s">
        <v>203</v>
      </c>
      <c r="B11" s="2"/>
      <c r="C11" s="2"/>
      <c r="D11" s="838"/>
      <c r="E11" s="838"/>
      <c r="F11" s="838"/>
      <c r="G11" s="838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 t="s">
        <v>204</v>
      </c>
      <c r="B13" s="2"/>
      <c r="C13" s="2"/>
      <c r="D13" s="838"/>
      <c r="E13" s="838"/>
      <c r="F13" s="838"/>
      <c r="G13" s="838"/>
      <c r="H13" s="2"/>
    </row>
    <row r="14" spans="1:8" ht="12.75">
      <c r="A14" s="2"/>
      <c r="B14" s="2"/>
      <c r="C14" s="2"/>
      <c r="D14" s="101"/>
      <c r="E14" s="101"/>
      <c r="F14" s="101"/>
      <c r="G14" s="101"/>
      <c r="H14" s="2"/>
    </row>
    <row r="15" spans="1:8" ht="12.75">
      <c r="A15" s="2" t="s">
        <v>205</v>
      </c>
      <c r="B15" s="2"/>
      <c r="C15" s="2"/>
      <c r="D15" s="838"/>
      <c r="E15" s="838"/>
      <c r="F15" s="838"/>
      <c r="G15" s="838"/>
      <c r="H15" s="2"/>
    </row>
    <row r="16" spans="1:8" ht="15.75">
      <c r="A16" s="3"/>
      <c r="B16" s="3"/>
      <c r="C16" s="3"/>
      <c r="D16" s="3"/>
      <c r="E16" s="3"/>
      <c r="F16" s="3"/>
      <c r="G16" s="3"/>
      <c r="H16" s="2"/>
    </row>
    <row r="17" spans="1:8" ht="12.75">
      <c r="A17" s="2" t="s">
        <v>206</v>
      </c>
      <c r="B17" s="2"/>
      <c r="C17" s="2"/>
      <c r="D17" s="2"/>
      <c r="E17" s="2"/>
      <c r="F17" s="2"/>
      <c r="G17" s="2"/>
      <c r="H17" s="2"/>
    </row>
    <row r="18" spans="1:8" ht="12.75">
      <c r="A18" s="2" t="s">
        <v>207</v>
      </c>
      <c r="B18" s="2"/>
      <c r="C18" s="2"/>
      <c r="D18" s="838"/>
      <c r="E18" s="838"/>
      <c r="F18" s="838"/>
      <c r="G18" s="838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 t="s">
        <v>208</v>
      </c>
      <c r="B20" s="2"/>
      <c r="C20" s="2"/>
      <c r="D20" s="838"/>
      <c r="E20" s="838"/>
      <c r="F20" s="838"/>
      <c r="G20" s="838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 t="s">
        <v>209</v>
      </c>
      <c r="B22" s="2"/>
      <c r="C22" s="2"/>
      <c r="D22" s="838"/>
      <c r="E22" s="838"/>
      <c r="F22" s="838"/>
      <c r="G22" s="838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 t="s">
        <v>210</v>
      </c>
      <c r="B25" s="2"/>
      <c r="C25" s="2"/>
      <c r="D25" s="2"/>
      <c r="E25" s="2"/>
      <c r="F25" s="2"/>
      <c r="G25" s="2"/>
      <c r="H25" s="2"/>
    </row>
    <row r="26" spans="1:8" ht="12.75">
      <c r="A26" s="2" t="s">
        <v>211</v>
      </c>
      <c r="B26" s="2"/>
      <c r="C26" s="2"/>
      <c r="D26" s="838"/>
      <c r="E26" s="838"/>
      <c r="F26" s="838"/>
      <c r="G26" s="838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 t="s">
        <v>212</v>
      </c>
      <c r="B28" s="2"/>
      <c r="C28" s="2"/>
      <c r="D28" s="838"/>
      <c r="E28" s="838"/>
      <c r="F28" s="838"/>
      <c r="G28" s="838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 t="s">
        <v>213</v>
      </c>
      <c r="H30" s="2"/>
    </row>
    <row r="31" spans="1:8" ht="12.75">
      <c r="A31" s="2" t="s">
        <v>214</v>
      </c>
      <c r="B31" s="2"/>
      <c r="C31" s="2"/>
      <c r="D31" s="2"/>
      <c r="E31" s="2"/>
      <c r="F31" s="2"/>
      <c r="G31" s="2"/>
      <c r="H31" s="2"/>
    </row>
    <row r="32" spans="1:8" ht="12.75">
      <c r="A32" s="248" t="s">
        <v>215</v>
      </c>
      <c r="B32" s="110"/>
      <c r="C32" s="110"/>
      <c r="D32" s="110"/>
      <c r="E32" s="110"/>
      <c r="F32" s="110"/>
      <c r="G32" s="110" t="s">
        <v>216</v>
      </c>
      <c r="H32" s="2"/>
    </row>
    <row r="33" spans="1:8" ht="12.75">
      <c r="A33" s="248" t="s">
        <v>217</v>
      </c>
      <c r="B33" s="110"/>
      <c r="C33" s="110"/>
      <c r="D33" s="110"/>
      <c r="E33" s="110"/>
      <c r="F33" s="110"/>
      <c r="G33" s="110"/>
      <c r="H33" s="2"/>
    </row>
    <row r="34" spans="1:8" ht="12.75">
      <c r="A34" s="248" t="s">
        <v>218</v>
      </c>
      <c r="B34" s="110"/>
      <c r="C34" s="110"/>
      <c r="D34" s="110"/>
      <c r="E34" s="110"/>
      <c r="F34" s="110"/>
      <c r="G34" s="110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 t="s">
        <v>219</v>
      </c>
      <c r="B36" s="2"/>
      <c r="C36" s="2"/>
      <c r="D36" s="2"/>
      <c r="E36" s="2"/>
      <c r="F36" s="2"/>
      <c r="G36" s="2"/>
      <c r="H36" s="2"/>
    </row>
    <row r="37" spans="1:8" ht="12.75">
      <c r="A37" s="248" t="s">
        <v>215</v>
      </c>
      <c r="B37" s="110"/>
      <c r="C37" s="110"/>
      <c r="D37" s="110"/>
      <c r="E37" s="110"/>
      <c r="F37" s="110"/>
      <c r="G37" s="110" t="s">
        <v>216</v>
      </c>
      <c r="H37" s="2"/>
    </row>
    <row r="38" spans="1:8" ht="12.75">
      <c r="A38" s="248" t="s">
        <v>217</v>
      </c>
      <c r="B38" s="110"/>
      <c r="C38" s="110"/>
      <c r="D38" s="110"/>
      <c r="E38" s="110"/>
      <c r="F38" s="110"/>
      <c r="G38" s="110"/>
      <c r="H38" s="2"/>
    </row>
    <row r="39" spans="1:8" ht="12.75">
      <c r="A39" s="248" t="s">
        <v>218</v>
      </c>
      <c r="B39" s="110"/>
      <c r="C39" s="110"/>
      <c r="D39" s="110"/>
      <c r="E39" s="110"/>
      <c r="F39" s="110"/>
      <c r="G39" s="110"/>
      <c r="H39" s="2"/>
    </row>
    <row r="40" spans="1:8" ht="12.75">
      <c r="A40" s="60"/>
      <c r="B40" s="61"/>
      <c r="C40" s="4"/>
      <c r="D40" s="19"/>
      <c r="H40" s="2"/>
    </row>
    <row r="41" spans="1:9" ht="12.75">
      <c r="A41" s="2" t="s">
        <v>220</v>
      </c>
      <c r="B41" s="6"/>
      <c r="H41" s="4"/>
      <c r="I41" s="12"/>
    </row>
    <row r="42" ht="12.75">
      <c r="H42" s="2"/>
    </row>
    <row r="43" ht="12.75">
      <c r="H43" s="2"/>
    </row>
    <row r="44" ht="12.75">
      <c r="A44" s="2"/>
    </row>
    <row r="50" spans="1:8" ht="15.75">
      <c r="A50" s="111"/>
      <c r="B50" s="3"/>
      <c r="C50" s="3"/>
      <c r="D50" s="3"/>
      <c r="E50" s="3"/>
      <c r="F50" s="10"/>
      <c r="G50" s="10"/>
      <c r="H50" s="112"/>
    </row>
    <row r="51" spans="1:8" ht="15.75">
      <c r="A51" s="11"/>
      <c r="B51" s="5"/>
      <c r="C51" s="5"/>
      <c r="D51" s="5"/>
      <c r="E51" s="5"/>
      <c r="F51" s="11"/>
      <c r="G51" s="11"/>
      <c r="H51" s="113"/>
    </row>
    <row r="52" spans="1:8" ht="15.75">
      <c r="A52" s="5"/>
      <c r="B52" s="5"/>
      <c r="C52" s="5"/>
      <c r="D52" s="5"/>
      <c r="E52" s="842"/>
      <c r="F52" s="842"/>
      <c r="G52" s="842"/>
      <c r="H52" s="842"/>
    </row>
    <row r="53" spans="1:8" ht="15.75">
      <c r="A53" s="5"/>
      <c r="B53" s="5"/>
      <c r="C53" s="5"/>
      <c r="D53" s="5"/>
      <c r="E53" s="5"/>
      <c r="F53" s="5"/>
      <c r="G53" s="11"/>
      <c r="H53" s="11"/>
    </row>
    <row r="54" spans="1:8" ht="15.75">
      <c r="A54" s="5"/>
      <c r="B54" s="5"/>
      <c r="C54" s="5"/>
      <c r="D54" s="5"/>
      <c r="E54" s="5"/>
      <c r="F54" s="5"/>
      <c r="G54" s="5"/>
      <c r="H54" s="5"/>
    </row>
    <row r="55" spans="1:8" ht="15.75">
      <c r="A55" s="5"/>
      <c r="B55" s="12"/>
      <c r="C55" s="114"/>
      <c r="D55" s="114"/>
      <c r="E55" s="114"/>
      <c r="F55" s="114"/>
      <c r="G55" s="114"/>
      <c r="H55" s="5"/>
    </row>
    <row r="56" spans="1:8" ht="15.75">
      <c r="A56" s="5"/>
      <c r="B56" s="5"/>
      <c r="C56" s="5"/>
      <c r="D56" s="5"/>
      <c r="E56" s="5"/>
      <c r="F56" s="5"/>
      <c r="G56" s="5"/>
      <c r="H56" s="5"/>
    </row>
    <row r="57" spans="1:8" ht="15.75">
      <c r="A57" s="5"/>
      <c r="B57" s="5"/>
      <c r="C57" s="5"/>
      <c r="D57" s="5"/>
      <c r="E57" s="5"/>
      <c r="F57" s="5"/>
      <c r="G57" s="5"/>
      <c r="H57" s="5"/>
    </row>
    <row r="58" spans="1:8" ht="15.75">
      <c r="A58" s="5"/>
      <c r="B58" s="5"/>
      <c r="C58" s="5"/>
      <c r="D58" s="841"/>
      <c r="E58" s="841"/>
      <c r="F58" s="841"/>
      <c r="G58" s="841"/>
      <c r="H58" s="5"/>
    </row>
    <row r="59" spans="1:8" ht="15.75">
      <c r="A59" s="5"/>
      <c r="B59" s="5"/>
      <c r="C59" s="5"/>
      <c r="D59" s="5"/>
      <c r="E59" s="5"/>
      <c r="F59" s="5"/>
      <c r="G59" s="5"/>
      <c r="H59" s="5"/>
    </row>
    <row r="60" spans="1:8" ht="15.75">
      <c r="A60" s="12"/>
      <c r="B60" s="12"/>
      <c r="C60" s="12"/>
      <c r="D60" s="12"/>
      <c r="E60" s="12"/>
      <c r="F60" s="12"/>
      <c r="G60" s="12"/>
      <c r="H60" s="5"/>
    </row>
    <row r="61" spans="1:8" ht="15.75">
      <c r="A61" s="12"/>
      <c r="B61" s="12"/>
      <c r="C61" s="12"/>
      <c r="D61" s="12"/>
      <c r="E61" s="12"/>
      <c r="F61" s="12"/>
      <c r="G61" s="12"/>
      <c r="H61" s="5"/>
    </row>
    <row r="62" spans="1:8" ht="15.75">
      <c r="A62" s="5"/>
      <c r="B62" s="5"/>
      <c r="C62" s="5"/>
      <c r="D62" s="5"/>
      <c r="E62" s="5"/>
      <c r="F62" s="5"/>
      <c r="G62" s="5"/>
      <c r="H62" s="5"/>
    </row>
    <row r="63" spans="1:8" ht="15.75">
      <c r="A63" s="12"/>
      <c r="B63" s="12"/>
      <c r="C63" s="12"/>
      <c r="D63" s="12"/>
      <c r="E63" s="12"/>
      <c r="F63" s="12"/>
      <c r="G63" s="12"/>
      <c r="H63" s="5"/>
    </row>
    <row r="64" spans="1:8" ht="15.75">
      <c r="A64" s="12"/>
      <c r="B64" s="12"/>
      <c r="C64" s="12"/>
      <c r="D64" s="12"/>
      <c r="E64" s="12"/>
      <c r="F64" s="12"/>
      <c r="G64" s="12"/>
      <c r="H64" s="5"/>
    </row>
    <row r="65" spans="1:8" ht="15.75">
      <c r="A65" s="12"/>
      <c r="B65" s="12"/>
      <c r="C65" s="12"/>
      <c r="D65" s="12"/>
      <c r="E65" s="12"/>
      <c r="F65" s="12"/>
      <c r="G65" s="12"/>
      <c r="H65" s="5"/>
    </row>
    <row r="66" spans="1:8" ht="15.75">
      <c r="A66" s="12"/>
      <c r="B66" s="12"/>
      <c r="C66" s="12"/>
      <c r="D66" s="12"/>
      <c r="E66" s="12"/>
      <c r="F66" s="12"/>
      <c r="G66" s="12"/>
      <c r="H66" s="5"/>
    </row>
    <row r="67" spans="1:8" ht="15.75">
      <c r="A67" s="12"/>
      <c r="B67" s="12"/>
      <c r="C67" s="12"/>
      <c r="D67" s="12"/>
      <c r="E67" s="12"/>
      <c r="F67" s="12"/>
      <c r="G67" s="12"/>
      <c r="H67" s="5"/>
    </row>
    <row r="68" spans="1:8" ht="15.75">
      <c r="A68" s="12"/>
      <c r="B68" s="12"/>
      <c r="C68" s="12"/>
      <c r="D68" s="12"/>
      <c r="E68" s="12"/>
      <c r="F68" s="12"/>
      <c r="G68" s="12"/>
      <c r="H68" s="5"/>
    </row>
    <row r="69" spans="1:8" ht="15.75">
      <c r="A69" s="12"/>
      <c r="B69" s="12"/>
      <c r="C69" s="12"/>
      <c r="D69" s="12"/>
      <c r="E69" s="12"/>
      <c r="F69" s="12"/>
      <c r="G69" s="12"/>
      <c r="H69" s="5"/>
    </row>
    <row r="70" spans="1:8" ht="15.75">
      <c r="A70" s="12"/>
      <c r="B70" s="12"/>
      <c r="C70" s="12"/>
      <c r="D70" s="12"/>
      <c r="E70" s="12"/>
      <c r="F70" s="12"/>
      <c r="G70" s="12"/>
      <c r="H70" s="5"/>
    </row>
    <row r="71" spans="1:8" ht="15.75">
      <c r="A71" s="12"/>
      <c r="B71" s="12"/>
      <c r="C71" s="12"/>
      <c r="D71" s="12"/>
      <c r="E71" s="12"/>
      <c r="F71" s="12"/>
      <c r="G71" s="12"/>
      <c r="H71" s="5"/>
    </row>
    <row r="72" spans="1:8" ht="15.75">
      <c r="A72" s="12"/>
      <c r="B72" s="12"/>
      <c r="C72" s="12"/>
      <c r="D72" s="12"/>
      <c r="E72" s="12"/>
      <c r="F72" s="12"/>
      <c r="G72" s="12"/>
      <c r="H72" s="5"/>
    </row>
    <row r="73" spans="1:8" ht="15.75">
      <c r="A73" s="12"/>
      <c r="B73" s="12"/>
      <c r="C73" s="12"/>
      <c r="D73" s="12"/>
      <c r="E73" s="12"/>
      <c r="F73" s="12"/>
      <c r="G73" s="12"/>
      <c r="H73" s="5"/>
    </row>
    <row r="74" spans="1:8" ht="15.75">
      <c r="A74" s="12"/>
      <c r="B74" s="12"/>
      <c r="C74" s="12"/>
      <c r="D74" s="12"/>
      <c r="E74" s="12"/>
      <c r="F74" s="12"/>
      <c r="G74" s="12"/>
      <c r="H74" s="5"/>
    </row>
    <row r="75" spans="1:8" ht="15.75">
      <c r="A75" s="12"/>
      <c r="B75" s="12"/>
      <c r="C75" s="12"/>
      <c r="D75" s="12"/>
      <c r="E75" s="12"/>
      <c r="F75" s="12"/>
      <c r="G75" s="12"/>
      <c r="H75" s="5"/>
    </row>
    <row r="76" spans="1:8" ht="15.75">
      <c r="A76" s="12"/>
      <c r="B76" s="12"/>
      <c r="C76" s="12"/>
      <c r="D76" s="12"/>
      <c r="E76" s="12"/>
      <c r="F76" s="12"/>
      <c r="G76" s="12"/>
      <c r="H76" s="5"/>
    </row>
    <row r="77" spans="1:8" ht="15.75">
      <c r="A77" s="12"/>
      <c r="B77" s="12"/>
      <c r="C77" s="12"/>
      <c r="D77" s="12"/>
      <c r="E77" s="12"/>
      <c r="F77" s="12"/>
      <c r="G77" s="12"/>
      <c r="H77" s="5"/>
    </row>
    <row r="78" spans="1:8" ht="15.75">
      <c r="A78" s="12"/>
      <c r="B78" s="12"/>
      <c r="C78" s="12"/>
      <c r="D78" s="12"/>
      <c r="E78" s="12"/>
      <c r="F78" s="12"/>
      <c r="G78" s="12"/>
      <c r="H78" s="5"/>
    </row>
    <row r="79" spans="1:8" ht="15.75">
      <c r="A79" s="12"/>
      <c r="B79" s="12"/>
      <c r="C79" s="12"/>
      <c r="D79" s="12"/>
      <c r="E79" s="12"/>
      <c r="F79" s="12"/>
      <c r="G79" s="12"/>
      <c r="H79" s="5"/>
    </row>
    <row r="80" spans="1:8" ht="15.75">
      <c r="A80" s="12"/>
      <c r="B80" s="12"/>
      <c r="C80" s="12"/>
      <c r="D80" s="12"/>
      <c r="E80" s="12"/>
      <c r="F80" s="12"/>
      <c r="G80" s="12"/>
      <c r="H80" s="5"/>
    </row>
    <row r="81" spans="1:8" ht="15.75">
      <c r="A81" s="12"/>
      <c r="B81" s="12"/>
      <c r="C81" s="12"/>
      <c r="D81" s="12"/>
      <c r="E81" s="12"/>
      <c r="F81" s="12"/>
      <c r="G81" s="12"/>
      <c r="H81" s="5"/>
    </row>
    <row r="82" spans="1:8" ht="15.75">
      <c r="A82" s="12"/>
      <c r="B82" s="12"/>
      <c r="C82" s="12"/>
      <c r="D82" s="12"/>
      <c r="E82" s="12"/>
      <c r="F82" s="12"/>
      <c r="G82" s="12"/>
      <c r="H82" s="5"/>
    </row>
    <row r="83" spans="1:8" ht="15.75">
      <c r="A83" s="12"/>
      <c r="B83" s="12"/>
      <c r="C83" s="12"/>
      <c r="D83" s="12"/>
      <c r="E83" s="12"/>
      <c r="F83" s="12"/>
      <c r="G83" s="12"/>
      <c r="H83" s="5"/>
    </row>
    <row r="84" spans="1:8" ht="15.75">
      <c r="A84" s="12"/>
      <c r="B84" s="12"/>
      <c r="C84" s="12"/>
      <c r="D84" s="12"/>
      <c r="E84" s="12"/>
      <c r="F84" s="12"/>
      <c r="G84" s="12"/>
      <c r="H84" s="5"/>
    </row>
    <row r="85" spans="1:8" ht="15.75">
      <c r="A85" s="12"/>
      <c r="B85" s="12"/>
      <c r="C85" s="12"/>
      <c r="D85" s="12"/>
      <c r="E85" s="12"/>
      <c r="F85" s="12"/>
      <c r="G85" s="12"/>
      <c r="H85" s="5"/>
    </row>
    <row r="86" spans="1:8" ht="15.75">
      <c r="A86" s="12"/>
      <c r="B86" s="12"/>
      <c r="C86" s="12"/>
      <c r="D86" s="12"/>
      <c r="E86" s="12"/>
      <c r="F86" s="12"/>
      <c r="G86" s="12"/>
      <c r="H86" s="5"/>
    </row>
    <row r="87" spans="1:8" ht="15.75">
      <c r="A87" s="12"/>
      <c r="B87" s="12"/>
      <c r="C87" s="12"/>
      <c r="D87" s="12"/>
      <c r="E87" s="12"/>
      <c r="F87" s="12"/>
      <c r="G87" s="12"/>
      <c r="H87" s="5"/>
    </row>
    <row r="88" spans="1:8" ht="15.75">
      <c r="A88" s="12"/>
      <c r="B88" s="12"/>
      <c r="C88" s="12"/>
      <c r="D88" s="12"/>
      <c r="E88" s="12"/>
      <c r="F88" s="12"/>
      <c r="G88" s="12"/>
      <c r="H88" s="5"/>
    </row>
    <row r="89" spans="1:8" ht="15.75">
      <c r="A89" s="12"/>
      <c r="B89" s="5"/>
      <c r="C89" s="5"/>
      <c r="D89" s="5"/>
      <c r="E89" s="5"/>
      <c r="F89" s="5"/>
      <c r="G89" s="5"/>
      <c r="H89" s="5"/>
    </row>
    <row r="90" spans="1:8" ht="15.75">
      <c r="A90" s="5"/>
      <c r="B90" s="5"/>
      <c r="C90" s="5"/>
      <c r="D90" s="5"/>
      <c r="E90" s="5"/>
      <c r="F90" s="5"/>
      <c r="G90" s="5"/>
      <c r="H90" s="5"/>
    </row>
    <row r="91" spans="1:8" ht="15.75">
      <c r="A91" s="12"/>
      <c r="B91" s="5"/>
      <c r="C91" s="5"/>
      <c r="D91" s="5"/>
      <c r="E91" s="5"/>
      <c r="F91" s="5"/>
      <c r="G91" s="5"/>
      <c r="H91" s="5"/>
    </row>
    <row r="92" spans="1:8" ht="15.75">
      <c r="A92" s="12"/>
      <c r="B92" s="12"/>
      <c r="C92" s="12"/>
      <c r="D92" s="12"/>
      <c r="E92" s="12"/>
      <c r="F92" s="12"/>
      <c r="G92" s="12"/>
      <c r="H92" s="5"/>
    </row>
    <row r="93" spans="1:8" ht="15.75">
      <c r="A93" s="12"/>
      <c r="B93" s="12"/>
      <c r="C93" s="12"/>
      <c r="D93" s="12"/>
      <c r="E93" s="12"/>
      <c r="F93" s="12"/>
      <c r="G93" s="12"/>
      <c r="H93" s="5"/>
    </row>
    <row r="94" spans="1:8" ht="15.75">
      <c r="A94" s="12"/>
      <c r="B94" s="12"/>
      <c r="C94" s="12"/>
      <c r="D94" s="12"/>
      <c r="E94" s="12"/>
      <c r="F94" s="12"/>
      <c r="G94" s="12"/>
      <c r="H94" s="5"/>
    </row>
    <row r="95" spans="1:8" ht="15.75">
      <c r="A95" s="12"/>
      <c r="B95" s="12"/>
      <c r="C95" s="12"/>
      <c r="D95" s="12"/>
      <c r="E95" s="12"/>
      <c r="F95" s="12"/>
      <c r="G95" s="12"/>
      <c r="H95" s="5"/>
    </row>
    <row r="96" spans="1:8" ht="15.75">
      <c r="A96" s="12"/>
      <c r="B96" s="12"/>
      <c r="C96" s="12"/>
      <c r="D96" s="12"/>
      <c r="E96" s="12"/>
      <c r="F96" s="12"/>
      <c r="G96" s="12"/>
      <c r="H96" s="5"/>
    </row>
    <row r="97" spans="1:8" ht="15.75">
      <c r="A97" s="12"/>
      <c r="B97" s="12"/>
      <c r="C97" s="12"/>
      <c r="D97" s="12"/>
      <c r="E97" s="12"/>
      <c r="F97" s="12"/>
      <c r="G97" s="12"/>
      <c r="H97" s="5"/>
    </row>
    <row r="98" spans="1:8" ht="15.75">
      <c r="A98" s="12"/>
      <c r="B98" s="12"/>
      <c r="C98" s="12"/>
      <c r="D98" s="12"/>
      <c r="E98" s="12"/>
      <c r="F98" s="12"/>
      <c r="G98" s="12"/>
      <c r="H98" s="5"/>
    </row>
    <row r="99" spans="1:8" ht="15.75">
      <c r="A99" s="12"/>
      <c r="B99" s="12"/>
      <c r="C99" s="12"/>
      <c r="D99" s="12"/>
      <c r="E99" s="12"/>
      <c r="F99" s="12"/>
      <c r="G99" s="12"/>
      <c r="H99" s="5"/>
    </row>
    <row r="100" spans="1:8" ht="15.75">
      <c r="A100" s="5"/>
      <c r="B100" s="5"/>
      <c r="C100" s="5"/>
      <c r="D100" s="5"/>
      <c r="E100" s="5"/>
      <c r="F100" s="5"/>
      <c r="G100" s="5"/>
      <c r="H100" s="5"/>
    </row>
    <row r="101" spans="1:8" ht="15.75">
      <c r="A101" s="5"/>
      <c r="B101" s="5"/>
      <c r="C101" s="5"/>
      <c r="D101" s="5"/>
      <c r="E101" s="5"/>
      <c r="F101" s="5"/>
      <c r="G101" s="5"/>
      <c r="H101" s="5"/>
    </row>
    <row r="102" spans="1:8" ht="15.75">
      <c r="A102" s="5"/>
      <c r="B102" s="5"/>
      <c r="C102" s="5"/>
      <c r="D102" s="5"/>
      <c r="E102" s="5"/>
      <c r="F102" s="5"/>
      <c r="G102" s="5"/>
      <c r="H102" s="5"/>
    </row>
    <row r="103" spans="1:8" ht="15.75">
      <c r="A103" s="840"/>
      <c r="B103" s="840"/>
      <c r="C103" s="840"/>
      <c r="D103" s="840"/>
      <c r="E103" s="840"/>
      <c r="F103" s="840"/>
      <c r="G103" s="5"/>
      <c r="H103" s="5"/>
    </row>
    <row r="104" spans="1:8" ht="15.75">
      <c r="A104" s="839"/>
      <c r="B104" s="839"/>
      <c r="C104" s="839"/>
      <c r="D104" s="839"/>
      <c r="E104" s="839"/>
      <c r="F104" s="839"/>
      <c r="G104" s="839"/>
      <c r="H104" s="839"/>
    </row>
    <row r="105" spans="1:8" ht="12.75">
      <c r="A105" s="12"/>
      <c r="B105" s="12"/>
      <c r="C105" s="12"/>
      <c r="D105" s="12"/>
      <c r="E105" s="12"/>
      <c r="F105" s="12"/>
      <c r="G105" s="12"/>
      <c r="H105" s="12"/>
    </row>
    <row r="106" spans="1:8" ht="12.75">
      <c r="A106" s="12"/>
      <c r="B106" s="12"/>
      <c r="C106" s="12"/>
      <c r="D106" s="12"/>
      <c r="E106" s="12"/>
      <c r="F106" s="12"/>
      <c r="G106" s="12"/>
      <c r="H106" s="12"/>
    </row>
    <row r="107" spans="1:8" ht="12.75">
      <c r="A107" s="12"/>
      <c r="B107" s="12"/>
      <c r="C107" s="12"/>
      <c r="D107" s="12"/>
      <c r="E107" s="12"/>
      <c r="F107" s="12"/>
      <c r="G107" s="12"/>
      <c r="H107" s="12"/>
    </row>
    <row r="108" spans="1:8" ht="12.75">
      <c r="A108" s="12"/>
      <c r="B108" s="12"/>
      <c r="C108" s="12"/>
      <c r="D108" s="12"/>
      <c r="E108" s="12"/>
      <c r="F108" s="12"/>
      <c r="G108" s="12"/>
      <c r="H108" s="12"/>
    </row>
    <row r="109" spans="1:8" ht="12.75">
      <c r="A109" s="12"/>
      <c r="B109" s="12"/>
      <c r="C109" s="12"/>
      <c r="D109" s="12"/>
      <c r="E109" s="12"/>
      <c r="F109" s="12"/>
      <c r="G109" s="12"/>
      <c r="H109" s="12"/>
    </row>
    <row r="110" spans="1:8" ht="12.75">
      <c r="A110" s="12"/>
      <c r="B110" s="12"/>
      <c r="C110" s="12"/>
      <c r="D110" s="12"/>
      <c r="E110" s="12"/>
      <c r="F110" s="12"/>
      <c r="G110" s="12"/>
      <c r="H110" s="12"/>
    </row>
    <row r="111" spans="1:8" ht="12.75">
      <c r="A111" s="12"/>
      <c r="B111" s="12"/>
      <c r="C111" s="12"/>
      <c r="D111" s="12"/>
      <c r="E111" s="12"/>
      <c r="F111" s="12"/>
      <c r="G111" s="12"/>
      <c r="H111" s="12"/>
    </row>
    <row r="112" spans="1:8" ht="12.75">
      <c r="A112" s="12"/>
      <c r="B112" s="12"/>
      <c r="C112" s="12"/>
      <c r="D112" s="12"/>
      <c r="E112" s="12"/>
      <c r="F112" s="12"/>
      <c r="G112" s="12"/>
      <c r="H112" s="1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</sheetData>
  <sheetProtection/>
  <mergeCells count="16">
    <mergeCell ref="D20:G20"/>
    <mergeCell ref="A104:H104"/>
    <mergeCell ref="D26:G26"/>
    <mergeCell ref="D28:G28"/>
    <mergeCell ref="A103:B103"/>
    <mergeCell ref="C103:D103"/>
    <mergeCell ref="E103:F103"/>
    <mergeCell ref="D58:G58"/>
    <mergeCell ref="E52:H52"/>
    <mergeCell ref="D22:G22"/>
    <mergeCell ref="D18:G18"/>
    <mergeCell ref="D6:G6"/>
    <mergeCell ref="D15:G15"/>
    <mergeCell ref="D9:G9"/>
    <mergeCell ref="D11:G11"/>
    <mergeCell ref="D13:G13"/>
  </mergeCells>
  <conditionalFormatting sqref="C40:D40">
    <cfRule type="cellIs" priority="1" dxfId="0" operator="notEqual" stopIfTrue="1">
      <formula>TOTCAPP3</formula>
    </cfRule>
  </conditionalFormatting>
  <conditionalFormatting sqref="C41:D41">
    <cfRule type="cellIs" priority="2" dxfId="0" operator="notEqual" stopIfTrue="1">
      <formula>TOTASSETS</formula>
    </cfRule>
  </conditionalFormatting>
  <dataValidations count="1">
    <dataValidation operator="greaterThanOrEqual" allowBlank="1" showInputMessage="1" showErrorMessage="1" sqref="C40:D41"/>
  </dataValidations>
  <printOptions/>
  <pageMargins left="0.75" right="0.75" top="1" bottom="1" header="0.5" footer="0.5"/>
  <pageSetup horizontalDpi="600" verticalDpi="600" orientation="portrait" paperSize="9" scale="78" r:id="rId1"/>
  <headerFooter alignWithMargins="0">
    <oddFooter>&amp;R&amp;"Times New Roman,обычный"&amp;8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63.8515625" style="273" customWidth="1"/>
    <col min="2" max="2" width="14.421875" style="273" customWidth="1"/>
    <col min="3" max="3" width="13.00390625" style="273" customWidth="1"/>
    <col min="4" max="4" width="24.7109375" style="273" customWidth="1"/>
    <col min="5" max="16384" width="9.140625" style="273" customWidth="1"/>
  </cols>
  <sheetData>
    <row r="1" ht="14.25" customHeight="1"/>
    <row r="2" spans="1:3" ht="14.25" customHeight="1">
      <c r="A2" s="493" t="s">
        <v>729</v>
      </c>
      <c r="B2" s="277"/>
      <c r="C2" s="25"/>
    </row>
    <row r="3" spans="1:3" ht="14.25" customHeight="1">
      <c r="A3" s="493"/>
      <c r="B3" s="277"/>
      <c r="C3" s="25"/>
    </row>
    <row r="4" spans="1:3" ht="14.25" customHeight="1">
      <c r="A4" s="941" t="s">
        <v>730</v>
      </c>
      <c r="B4" s="941"/>
      <c r="C4" s="527"/>
    </row>
    <row r="5" spans="1:3" ht="14.25" customHeight="1">
      <c r="A5" s="942" t="s">
        <v>221</v>
      </c>
      <c r="B5" s="942"/>
      <c r="C5" s="25"/>
    </row>
    <row r="6" spans="1:3" ht="18.75" customHeight="1">
      <c r="A6" s="494" t="s">
        <v>369</v>
      </c>
      <c r="B6" s="495" t="s">
        <v>350</v>
      </c>
      <c r="C6" s="25"/>
    </row>
    <row r="7" spans="1:3" ht="12.75">
      <c r="A7" s="499">
        <v>1</v>
      </c>
      <c r="B7" s="500">
        <v>2</v>
      </c>
      <c r="C7" s="25"/>
    </row>
    <row r="8" spans="1:3" ht="32.25" customHeight="1">
      <c r="A8" s="498" t="s">
        <v>613</v>
      </c>
      <c r="B8" s="497">
        <f>SUM(B9:B10)</f>
        <v>0</v>
      </c>
      <c r="C8" s="25"/>
    </row>
    <row r="9" spans="1:3" ht="15.75" customHeight="1">
      <c r="A9" s="235" t="s">
        <v>614</v>
      </c>
      <c r="B9" s="496"/>
      <c r="C9" s="25"/>
    </row>
    <row r="10" spans="1:3" ht="16.5" customHeight="1">
      <c r="A10" s="235" t="s">
        <v>615</v>
      </c>
      <c r="B10" s="496"/>
      <c r="C10" s="25"/>
    </row>
    <row r="11" spans="1:3" ht="15" customHeight="1">
      <c r="A11" s="234" t="s">
        <v>397</v>
      </c>
      <c r="B11" s="496"/>
      <c r="C11" s="25"/>
    </row>
    <row r="12" spans="1:3" ht="15.75" customHeight="1">
      <c r="A12" s="234" t="s">
        <v>398</v>
      </c>
      <c r="B12" s="496"/>
      <c r="C12" s="25"/>
    </row>
    <row r="13" spans="1:3" ht="15.75" customHeight="1">
      <c r="A13" s="236" t="s">
        <v>399</v>
      </c>
      <c r="B13" s="496"/>
      <c r="C13" s="25"/>
    </row>
    <row r="14" spans="1:3" ht="17.25" customHeight="1">
      <c r="A14" s="236" t="s">
        <v>400</v>
      </c>
      <c r="B14" s="496"/>
      <c r="C14" s="25"/>
    </row>
    <row r="15" spans="1:3" ht="18" customHeight="1">
      <c r="A15" s="498" t="s">
        <v>401</v>
      </c>
      <c r="B15" s="497">
        <f>(B8+B11+B14+B13)-B12</f>
        <v>0</v>
      </c>
      <c r="C15" s="25"/>
    </row>
    <row r="16" spans="1:3" ht="15">
      <c r="A16" s="235" t="s">
        <v>614</v>
      </c>
      <c r="B16" s="496"/>
      <c r="C16" s="25"/>
    </row>
    <row r="17" spans="1:3" ht="15">
      <c r="A17" s="235" t="s">
        <v>615</v>
      </c>
      <c r="B17" s="496"/>
      <c r="C17" s="25"/>
    </row>
    <row r="20" ht="15">
      <c r="A20" s="1" t="s">
        <v>402</v>
      </c>
    </row>
    <row r="21" ht="15">
      <c r="A21" s="528"/>
    </row>
    <row r="22" ht="15">
      <c r="A22" s="1"/>
    </row>
  </sheetData>
  <sheetProtection sheet="1" objects="1" scenarios="1"/>
  <mergeCells count="2">
    <mergeCell ref="A4:B4"/>
    <mergeCell ref="A5:B5"/>
  </mergeCells>
  <conditionalFormatting sqref="B11">
    <cfRule type="cellIs" priority="1" dxfId="0" operator="notEqual" stopIfTrue="1">
      <formula>RECOTHERL</formula>
    </cfRule>
  </conditionalFormatting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Footer>&amp;R&amp;"Times New Roman,обычный"&amp;7 22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80" zoomScaleSheetLayoutView="80" zoomScalePageLayoutView="0" workbookViewId="0" topLeftCell="A8">
      <selection activeCell="K42" sqref="K42"/>
    </sheetView>
  </sheetViews>
  <sheetFormatPr defaultColWidth="9.140625" defaultRowHeight="12.75"/>
  <cols>
    <col min="1" max="1" width="62.7109375" style="49" customWidth="1"/>
    <col min="2" max="2" width="11.57421875" style="49" customWidth="1"/>
    <col min="3" max="4" width="9.140625" style="49" customWidth="1"/>
    <col min="5" max="5" width="8.28125" style="49" customWidth="1"/>
    <col min="6" max="6" width="8.7109375" style="49" customWidth="1"/>
    <col min="7" max="7" width="14.57421875" style="49" customWidth="1"/>
    <col min="8" max="16384" width="9.140625" style="49" customWidth="1"/>
  </cols>
  <sheetData>
    <row r="1" spans="1:10" ht="12.75">
      <c r="A1" s="402"/>
      <c r="B1" s="402"/>
      <c r="C1" s="402"/>
      <c r="D1" s="402"/>
      <c r="E1" s="402"/>
      <c r="F1" s="402"/>
      <c r="G1" s="402"/>
      <c r="H1" s="402"/>
      <c r="I1" s="402"/>
      <c r="J1" s="402"/>
    </row>
    <row r="2" spans="1:7" s="47" customFormat="1" ht="15.75">
      <c r="A2" s="493" t="s">
        <v>729</v>
      </c>
      <c r="B2" s="278"/>
      <c r="C2" s="278"/>
      <c r="D2" s="278"/>
      <c r="E2" s="278"/>
      <c r="F2" s="278"/>
      <c r="G2" s="277"/>
    </row>
    <row r="3" spans="1:7" s="47" customFormat="1" ht="12.75">
      <c r="A3" s="94"/>
      <c r="B3" s="278"/>
      <c r="C3" s="278"/>
      <c r="D3" s="278"/>
      <c r="E3" s="278"/>
      <c r="F3" s="278"/>
      <c r="G3" s="277"/>
    </row>
    <row r="4" spans="1:7" s="47" customFormat="1" ht="12.75">
      <c r="A4" s="501" t="s">
        <v>135</v>
      </c>
      <c r="B4" s="126"/>
      <c r="C4" s="126"/>
      <c r="D4" s="126"/>
      <c r="E4" s="126"/>
      <c r="F4" s="126"/>
      <c r="G4" s="150"/>
    </row>
    <row r="5" spans="1:7" s="47" customFormat="1" ht="12.75">
      <c r="A5" s="143"/>
      <c r="B5" s="143"/>
      <c r="C5" s="143"/>
      <c r="D5" s="143"/>
      <c r="E5" s="143"/>
      <c r="F5" s="143"/>
      <c r="G5" s="48" t="s">
        <v>261</v>
      </c>
    </row>
    <row r="6" spans="1:7" ht="30" customHeight="1">
      <c r="A6" s="868" t="s">
        <v>369</v>
      </c>
      <c r="B6" s="868" t="s">
        <v>403</v>
      </c>
      <c r="C6" s="868"/>
      <c r="D6" s="868" t="s">
        <v>404</v>
      </c>
      <c r="E6" s="868"/>
      <c r="F6" s="338" t="s">
        <v>405</v>
      </c>
      <c r="G6" s="338" t="s">
        <v>406</v>
      </c>
    </row>
    <row r="7" spans="1:7" ht="38.25">
      <c r="A7" s="868"/>
      <c r="B7" s="338" t="s">
        <v>216</v>
      </c>
      <c r="C7" s="505" t="s">
        <v>485</v>
      </c>
      <c r="D7" s="338" t="s">
        <v>216</v>
      </c>
      <c r="E7" s="505" t="s">
        <v>485</v>
      </c>
      <c r="F7" s="338" t="s">
        <v>216</v>
      </c>
      <c r="G7" s="505" t="s">
        <v>486</v>
      </c>
    </row>
    <row r="8" spans="1:7" ht="12.75">
      <c r="A8" s="151">
        <v>1</v>
      </c>
      <c r="B8" s="151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</row>
    <row r="9" spans="1:7" ht="25.5">
      <c r="A9" s="440" t="s">
        <v>642</v>
      </c>
      <c r="B9" s="503">
        <f>B10+B11+B12</f>
        <v>0</v>
      </c>
      <c r="C9" s="503">
        <f>C10+C11+C12</f>
        <v>0</v>
      </c>
      <c r="D9" s="503">
        <f>D10+D11+D12</f>
        <v>0</v>
      </c>
      <c r="E9" s="503">
        <f>E10+E11+E12</f>
        <v>0</v>
      </c>
      <c r="F9" s="503">
        <f>B9-D9</f>
        <v>0</v>
      </c>
      <c r="G9" s="503">
        <f>C9-E9</f>
        <v>0</v>
      </c>
    </row>
    <row r="10" spans="1:7" ht="27" customHeight="1">
      <c r="A10" s="44" t="s">
        <v>616</v>
      </c>
      <c r="B10" s="502"/>
      <c r="C10" s="502"/>
      <c r="D10" s="502"/>
      <c r="E10" s="502"/>
      <c r="F10" s="503">
        <f aca="true" t="shared" si="0" ref="F10:G29">B10-D10</f>
        <v>0</v>
      </c>
      <c r="G10" s="503">
        <f t="shared" si="0"/>
        <v>0</v>
      </c>
    </row>
    <row r="11" spans="1:7" ht="14.25" customHeight="1">
      <c r="A11" s="44" t="s">
        <v>407</v>
      </c>
      <c r="B11" s="502"/>
      <c r="C11" s="502"/>
      <c r="D11" s="502"/>
      <c r="E11" s="502"/>
      <c r="F11" s="503">
        <f t="shared" si="0"/>
        <v>0</v>
      </c>
      <c r="G11" s="503">
        <f t="shared" si="0"/>
        <v>0</v>
      </c>
    </row>
    <row r="12" spans="1:7" ht="12.75" customHeight="1">
      <c r="A12" s="44" t="s">
        <v>617</v>
      </c>
      <c r="B12" s="502"/>
      <c r="C12" s="502"/>
      <c r="D12" s="502"/>
      <c r="E12" s="502"/>
      <c r="F12" s="503">
        <f t="shared" si="0"/>
        <v>0</v>
      </c>
      <c r="G12" s="503">
        <f t="shared" si="0"/>
        <v>0</v>
      </c>
    </row>
    <row r="13" spans="1:7" ht="25.5" customHeight="1">
      <c r="A13" s="440" t="s">
        <v>618</v>
      </c>
      <c r="B13" s="503">
        <f>B14+B15+B16+B17+B18+B19+B20</f>
        <v>0</v>
      </c>
      <c r="C13" s="503">
        <f>C14+C15+C16+C17+C18+C19+C20</f>
        <v>0</v>
      </c>
      <c r="D13" s="503">
        <f>D14+D15+D16+D17+D18+D19+D20</f>
        <v>0</v>
      </c>
      <c r="E13" s="503">
        <f>E14+E15+E16+E17+E18+E19+E20</f>
        <v>0</v>
      </c>
      <c r="F13" s="503">
        <f t="shared" si="0"/>
        <v>0</v>
      </c>
      <c r="G13" s="503">
        <f t="shared" si="0"/>
        <v>0</v>
      </c>
    </row>
    <row r="14" spans="1:7" ht="14.25" customHeight="1">
      <c r="A14" s="44" t="s">
        <v>619</v>
      </c>
      <c r="B14" s="502"/>
      <c r="C14" s="502"/>
      <c r="D14" s="502"/>
      <c r="E14" s="502"/>
      <c r="F14" s="503">
        <f t="shared" si="0"/>
        <v>0</v>
      </c>
      <c r="G14" s="503">
        <f t="shared" si="0"/>
        <v>0</v>
      </c>
    </row>
    <row r="15" spans="1:7" ht="16.5" customHeight="1">
      <c r="A15" s="44" t="s">
        <v>620</v>
      </c>
      <c r="B15" s="502"/>
      <c r="C15" s="502"/>
      <c r="D15" s="502"/>
      <c r="E15" s="502"/>
      <c r="F15" s="503">
        <f t="shared" si="0"/>
        <v>0</v>
      </c>
      <c r="G15" s="503">
        <f t="shared" si="0"/>
        <v>0</v>
      </c>
    </row>
    <row r="16" spans="1:7" ht="17.25" customHeight="1">
      <c r="A16" s="44" t="s">
        <v>621</v>
      </c>
      <c r="B16" s="502"/>
      <c r="C16" s="502"/>
      <c r="D16" s="502"/>
      <c r="E16" s="502"/>
      <c r="F16" s="503">
        <f t="shared" si="0"/>
        <v>0</v>
      </c>
      <c r="G16" s="503">
        <f t="shared" si="0"/>
        <v>0</v>
      </c>
    </row>
    <row r="17" spans="1:7" ht="16.5" customHeight="1">
      <c r="A17" s="44" t="s">
        <v>622</v>
      </c>
      <c r="B17" s="502"/>
      <c r="C17" s="502"/>
      <c r="D17" s="502"/>
      <c r="E17" s="502"/>
      <c r="F17" s="503">
        <f t="shared" si="0"/>
        <v>0</v>
      </c>
      <c r="G17" s="503">
        <f t="shared" si="0"/>
        <v>0</v>
      </c>
    </row>
    <row r="18" spans="1:7" ht="18" customHeight="1">
      <c r="A18" s="44" t="s">
        <v>93</v>
      </c>
      <c r="B18" s="502"/>
      <c r="C18" s="502"/>
      <c r="D18" s="502"/>
      <c r="E18" s="502"/>
      <c r="F18" s="503">
        <f t="shared" si="0"/>
        <v>0</v>
      </c>
      <c r="G18" s="503">
        <f t="shared" si="0"/>
        <v>0</v>
      </c>
    </row>
    <row r="19" spans="1:7" ht="18" customHeight="1">
      <c r="A19" s="44" t="s">
        <v>623</v>
      </c>
      <c r="B19" s="502"/>
      <c r="C19" s="502"/>
      <c r="D19" s="502"/>
      <c r="E19" s="502"/>
      <c r="F19" s="503">
        <f t="shared" si="0"/>
        <v>0</v>
      </c>
      <c r="G19" s="503">
        <f t="shared" si="0"/>
        <v>0</v>
      </c>
    </row>
    <row r="20" spans="1:7" ht="15.75" customHeight="1">
      <c r="A20" s="44" t="s">
        <v>624</v>
      </c>
      <c r="B20" s="502"/>
      <c r="C20" s="502"/>
      <c r="D20" s="502"/>
      <c r="E20" s="502"/>
      <c r="F20" s="503">
        <f t="shared" si="0"/>
        <v>0</v>
      </c>
      <c r="G20" s="503">
        <f t="shared" si="0"/>
        <v>0</v>
      </c>
    </row>
    <row r="21" spans="1:7" ht="17.25" customHeight="1">
      <c r="A21" s="440" t="s">
        <v>625</v>
      </c>
      <c r="B21" s="503">
        <f>B9+B13</f>
        <v>0</v>
      </c>
      <c r="C21" s="503">
        <f>C9+C13</f>
        <v>0</v>
      </c>
      <c r="D21" s="503">
        <f>D9+D13</f>
        <v>0</v>
      </c>
      <c r="E21" s="503">
        <f>E9+E13</f>
        <v>0</v>
      </c>
      <c r="F21" s="503">
        <f t="shared" si="0"/>
        <v>0</v>
      </c>
      <c r="G21" s="503">
        <f t="shared" si="0"/>
        <v>0</v>
      </c>
    </row>
    <row r="22" spans="1:7" ht="20.25" customHeight="1">
      <c r="A22" s="142" t="s">
        <v>408</v>
      </c>
      <c r="B22" s="502"/>
      <c r="C22" s="502"/>
      <c r="D22" s="502"/>
      <c r="E22" s="502"/>
      <c r="F22" s="503">
        <f t="shared" si="0"/>
        <v>0</v>
      </c>
      <c r="G22" s="503">
        <f t="shared" si="0"/>
        <v>0</v>
      </c>
    </row>
    <row r="23" spans="1:7" ht="14.25" customHeight="1">
      <c r="A23" s="142" t="s">
        <v>409</v>
      </c>
      <c r="B23" s="502"/>
      <c r="C23" s="502"/>
      <c r="D23" s="502"/>
      <c r="E23" s="502"/>
      <c r="F23" s="503">
        <f t="shared" si="0"/>
        <v>0</v>
      </c>
      <c r="G23" s="503">
        <f t="shared" si="0"/>
        <v>0</v>
      </c>
    </row>
    <row r="24" spans="1:7" ht="14.25" customHeight="1">
      <c r="A24" s="504" t="s">
        <v>410</v>
      </c>
      <c r="B24" s="502"/>
      <c r="C24" s="502"/>
      <c r="D24" s="502"/>
      <c r="E24" s="502"/>
      <c r="F24" s="503">
        <f t="shared" si="0"/>
        <v>0</v>
      </c>
      <c r="G24" s="503">
        <f t="shared" si="0"/>
        <v>0</v>
      </c>
    </row>
    <row r="25" spans="1:7" ht="20.25" customHeight="1">
      <c r="A25" s="440" t="s">
        <v>492</v>
      </c>
      <c r="B25" s="503">
        <f>B21+B22+B23+B24</f>
        <v>0</v>
      </c>
      <c r="C25" s="503">
        <f>C21+C22+C23+C24</f>
        <v>0</v>
      </c>
      <c r="D25" s="503">
        <f>D21+D22+D23+D24</f>
        <v>0</v>
      </c>
      <c r="E25" s="503">
        <f>E21+E22+E23+E24</f>
        <v>0</v>
      </c>
      <c r="F25" s="503">
        <f t="shared" si="0"/>
        <v>0</v>
      </c>
      <c r="G25" s="503">
        <f t="shared" si="0"/>
        <v>0</v>
      </c>
    </row>
    <row r="26" spans="1:7" ht="15.75" customHeight="1">
      <c r="A26" s="504" t="s">
        <v>493</v>
      </c>
      <c r="B26" s="502"/>
      <c r="C26" s="502"/>
      <c r="D26" s="502"/>
      <c r="E26" s="502"/>
      <c r="F26" s="503">
        <f t="shared" si="0"/>
        <v>0</v>
      </c>
      <c r="G26" s="503">
        <f t="shared" si="0"/>
        <v>0</v>
      </c>
    </row>
    <row r="27" spans="1:7" ht="15.75" customHeight="1">
      <c r="A27" s="504" t="s">
        <v>494</v>
      </c>
      <c r="B27" s="502"/>
      <c r="C27" s="502"/>
      <c r="D27" s="502"/>
      <c r="E27" s="502"/>
      <c r="F27" s="503">
        <f t="shared" si="0"/>
        <v>0</v>
      </c>
      <c r="G27" s="503">
        <f t="shared" si="0"/>
        <v>0</v>
      </c>
    </row>
    <row r="28" spans="1:7" ht="12.75" customHeight="1">
      <c r="A28" s="506" t="s">
        <v>495</v>
      </c>
      <c r="B28" s="503">
        <f>B25+B26+B27</f>
        <v>0</v>
      </c>
      <c r="C28" s="503">
        <f>C25+C26+C27</f>
        <v>0</v>
      </c>
      <c r="D28" s="503">
        <f>D25+D26+D27</f>
        <v>0</v>
      </c>
      <c r="E28" s="503">
        <f>E25+E26+E27</f>
        <v>0</v>
      </c>
      <c r="F28" s="503">
        <f t="shared" si="0"/>
        <v>0</v>
      </c>
      <c r="G28" s="503">
        <f t="shared" si="0"/>
        <v>0</v>
      </c>
    </row>
    <row r="29" spans="1:7" s="30" customFormat="1" ht="24" customHeight="1">
      <c r="A29" s="147" t="s">
        <v>626</v>
      </c>
      <c r="B29" s="482"/>
      <c r="C29" s="482"/>
      <c r="D29" s="482"/>
      <c r="E29" s="482"/>
      <c r="F29" s="503">
        <f t="shared" si="0"/>
        <v>0</v>
      </c>
      <c r="G29" s="503">
        <f t="shared" si="0"/>
        <v>0</v>
      </c>
    </row>
    <row r="31" s="273" customFormat="1" ht="12.75">
      <c r="A31" s="2" t="s">
        <v>402</v>
      </c>
    </row>
    <row r="32" s="273" customFormat="1" ht="12.75"/>
    <row r="33" ht="12.75" hidden="1">
      <c r="A33" s="522"/>
    </row>
    <row r="34" spans="1:7" ht="25.5" hidden="1">
      <c r="A34" s="523" t="s">
        <v>413</v>
      </c>
      <c r="B34" s="524" t="s">
        <v>414</v>
      </c>
      <c r="C34" s="278"/>
      <c r="D34" s="524" t="s">
        <v>415</v>
      </c>
      <c r="E34" s="278"/>
      <c r="F34" s="523" t="s">
        <v>416</v>
      </c>
      <c r="G34" s="278"/>
    </row>
    <row r="35" spans="1:7" ht="38.25" hidden="1">
      <c r="A35" s="278"/>
      <c r="B35" s="278"/>
      <c r="C35" s="278"/>
      <c r="D35" s="278"/>
      <c r="E35" s="278"/>
      <c r="F35" s="525" t="s">
        <v>417</v>
      </c>
      <c r="G35" s="278"/>
    </row>
    <row r="36" spans="1:7" ht="51" hidden="1">
      <c r="A36" s="278"/>
      <c r="B36" s="526" t="s">
        <v>418</v>
      </c>
      <c r="C36" s="526" t="s">
        <v>419</v>
      </c>
      <c r="D36" s="526" t="s">
        <v>418</v>
      </c>
      <c r="E36" s="526" t="s">
        <v>420</v>
      </c>
      <c r="F36" s="526" t="s">
        <v>418</v>
      </c>
      <c r="G36" s="526" t="s">
        <v>420</v>
      </c>
    </row>
    <row r="38" spans="3:7" ht="12.75">
      <c r="C38" s="51"/>
      <c r="D38" s="51"/>
      <c r="E38" s="51"/>
      <c r="F38" s="51"/>
      <c r="G38" s="51"/>
    </row>
    <row r="39" spans="3:7" ht="12.75">
      <c r="C39" s="50"/>
      <c r="D39" s="51"/>
      <c r="E39" s="51"/>
      <c r="F39" s="51"/>
      <c r="G39" s="51"/>
    </row>
    <row r="40" spans="3:7" ht="12.75">
      <c r="C40" s="51"/>
      <c r="D40" s="51"/>
      <c r="E40" s="51"/>
      <c r="F40" s="51"/>
      <c r="G40" s="51"/>
    </row>
    <row r="41" spans="3:7" ht="12.75">
      <c r="C41" s="47"/>
      <c r="D41" s="47"/>
      <c r="E41" s="47"/>
      <c r="F41" s="47"/>
      <c r="G41" s="47"/>
    </row>
    <row r="48" ht="12.75">
      <c r="C48" s="51"/>
    </row>
    <row r="49" ht="12.75">
      <c r="C49" s="51"/>
    </row>
    <row r="50" ht="12.75">
      <c r="C50" s="51"/>
    </row>
    <row r="51" ht="12.75">
      <c r="C51" s="51"/>
    </row>
    <row r="52" ht="12.75">
      <c r="C52" s="51"/>
    </row>
    <row r="53" ht="12.75">
      <c r="C53" s="51"/>
    </row>
    <row r="54" ht="12.75">
      <c r="C54" s="51"/>
    </row>
    <row r="55" ht="12.75">
      <c r="C55" s="50"/>
    </row>
    <row r="56" ht="12.75">
      <c r="C56" s="51"/>
    </row>
  </sheetData>
  <sheetProtection sheet="1" objects="1" scenarios="1"/>
  <mergeCells count="3">
    <mergeCell ref="D6:E6"/>
    <mergeCell ref="B6:C6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&amp;R&amp;"Times New Roman,обычный"&amp;7 23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J23"/>
  <sheetViews>
    <sheetView view="pageBreakPreview" zoomScale="110" zoomScaleSheetLayoutView="110" zoomScalePageLayoutView="0" workbookViewId="0" topLeftCell="A1">
      <selection activeCell="I20" sqref="I20"/>
    </sheetView>
  </sheetViews>
  <sheetFormatPr defaultColWidth="9.140625" defaultRowHeight="12.75"/>
  <cols>
    <col min="1" max="1" width="4.00390625" style="291" customWidth="1"/>
    <col min="2" max="2" width="19.28125" style="291" customWidth="1"/>
    <col min="3" max="3" width="7.7109375" style="291" customWidth="1"/>
    <col min="4" max="4" width="12.8515625" style="291" customWidth="1"/>
    <col min="5" max="6" width="13.140625" style="291" customWidth="1"/>
    <col min="7" max="8" width="14.00390625" style="291" customWidth="1"/>
    <col min="9" max="9" width="13.28125" style="291" customWidth="1"/>
    <col min="10" max="10" width="13.8515625" style="291" customWidth="1"/>
    <col min="11" max="11" width="3.8515625" style="291" customWidth="1"/>
    <col min="12" max="16384" width="9.140625" style="291" customWidth="1"/>
  </cols>
  <sheetData>
    <row r="2" spans="1:10" ht="15.75">
      <c r="A2" s="283" t="s">
        <v>731</v>
      </c>
      <c r="B2" s="19"/>
      <c r="C2" s="19"/>
      <c r="D2" s="19"/>
      <c r="E2" s="17"/>
      <c r="F2" s="17"/>
      <c r="G2" s="17"/>
      <c r="H2" s="17"/>
      <c r="I2" s="17"/>
      <c r="J2" s="277"/>
    </row>
    <row r="3" spans="1:10" ht="12.75">
      <c r="A3" s="18"/>
      <c r="B3" s="19"/>
      <c r="C3" s="19"/>
      <c r="D3" s="19"/>
      <c r="E3" s="17"/>
      <c r="F3" s="17"/>
      <c r="G3" s="17"/>
      <c r="H3" s="17"/>
      <c r="I3" s="17"/>
      <c r="J3" s="277"/>
    </row>
    <row r="4" spans="1:10" ht="12.75">
      <c r="A4" s="510" t="s">
        <v>732</v>
      </c>
      <c r="B4" s="19"/>
      <c r="C4" s="19"/>
      <c r="D4" s="19"/>
      <c r="E4" s="17"/>
      <c r="F4" s="17"/>
      <c r="G4" s="17"/>
      <c r="H4" s="17"/>
      <c r="I4" s="17"/>
      <c r="J4" s="17"/>
    </row>
    <row r="5" spans="1:10" ht="13.5" thickBot="1">
      <c r="A5" s="17"/>
      <c r="B5" s="17"/>
      <c r="C5" s="17"/>
      <c r="D5" s="17"/>
      <c r="E5" s="17"/>
      <c r="F5" s="17"/>
      <c r="G5" s="17"/>
      <c r="H5" s="17"/>
      <c r="I5" s="949" t="s">
        <v>221</v>
      </c>
      <c r="J5" s="949"/>
    </row>
    <row r="6" spans="1:10" ht="12.75">
      <c r="A6" s="950" t="s">
        <v>305</v>
      </c>
      <c r="B6" s="953" t="s">
        <v>627</v>
      </c>
      <c r="C6" s="954"/>
      <c r="D6" s="954"/>
      <c r="E6" s="954"/>
      <c r="F6" s="954"/>
      <c r="G6" s="954"/>
      <c r="H6" s="954"/>
      <c r="I6" s="954"/>
      <c r="J6" s="955"/>
    </row>
    <row r="7" spans="1:10" ht="12.75">
      <c r="A7" s="951"/>
      <c r="B7" s="956" t="s">
        <v>629</v>
      </c>
      <c r="C7" s="518"/>
      <c r="D7" s="958" t="s">
        <v>628</v>
      </c>
      <c r="E7" s="915"/>
      <c r="F7" s="915"/>
      <c r="G7" s="915"/>
      <c r="H7" s="915"/>
      <c r="I7" s="915"/>
      <c r="J7" s="959"/>
    </row>
    <row r="8" spans="1:10" ht="38.25">
      <c r="A8" s="952"/>
      <c r="B8" s="957"/>
      <c r="C8" s="519" t="s">
        <v>421</v>
      </c>
      <c r="D8" s="519" t="s">
        <v>630</v>
      </c>
      <c r="E8" s="771" t="s">
        <v>58</v>
      </c>
      <c r="F8" s="735" t="s">
        <v>845</v>
      </c>
      <c r="G8" s="519" t="s">
        <v>422</v>
      </c>
      <c r="H8" s="519" t="s">
        <v>58</v>
      </c>
      <c r="I8" s="519" t="s">
        <v>216</v>
      </c>
      <c r="J8" s="520" t="s">
        <v>423</v>
      </c>
    </row>
    <row r="9" spans="1:10" s="726" customFormat="1" ht="12.75">
      <c r="A9" s="750">
        <v>1</v>
      </c>
      <c r="B9" s="392">
        <v>2</v>
      </c>
      <c r="C9" s="751">
        <v>3</v>
      </c>
      <c r="D9" s="392">
        <v>4</v>
      </c>
      <c r="E9" s="392">
        <v>5</v>
      </c>
      <c r="F9" s="392">
        <v>6</v>
      </c>
      <c r="G9" s="392">
        <v>7</v>
      </c>
      <c r="H9" s="392">
        <v>8</v>
      </c>
      <c r="I9" s="392">
        <v>9</v>
      </c>
      <c r="J9" s="752">
        <v>10</v>
      </c>
    </row>
    <row r="10" spans="1:10" ht="12.75">
      <c r="A10" s="507">
        <v>1</v>
      </c>
      <c r="B10" s="511"/>
      <c r="C10" s="353"/>
      <c r="D10" s="353"/>
      <c r="E10" s="512"/>
      <c r="F10" s="512"/>
      <c r="G10" s="353"/>
      <c r="H10" s="512"/>
      <c r="I10" s="353"/>
      <c r="J10" s="394"/>
    </row>
    <row r="11" spans="1:10" ht="12.75">
      <c r="A11" s="509">
        <v>2</v>
      </c>
      <c r="B11" s="511"/>
      <c r="C11" s="353"/>
      <c r="D11" s="353"/>
      <c r="E11" s="512"/>
      <c r="F11" s="512"/>
      <c r="G11" s="353"/>
      <c r="H11" s="512"/>
      <c r="I11" s="353"/>
      <c r="J11" s="394"/>
    </row>
    <row r="12" spans="1:10" ht="12.75">
      <c r="A12" s="509">
        <v>3</v>
      </c>
      <c r="B12" s="511"/>
      <c r="C12" s="353"/>
      <c r="D12" s="353"/>
      <c r="E12" s="512"/>
      <c r="F12" s="512"/>
      <c r="G12" s="353"/>
      <c r="H12" s="512"/>
      <c r="I12" s="353"/>
      <c r="J12" s="394"/>
    </row>
    <row r="13" spans="1:10" ht="12.75">
      <c r="A13" s="509">
        <v>4</v>
      </c>
      <c r="B13" s="511"/>
      <c r="C13" s="353"/>
      <c r="D13" s="353"/>
      <c r="E13" s="512"/>
      <c r="F13" s="512"/>
      <c r="G13" s="353"/>
      <c r="H13" s="512"/>
      <c r="I13" s="353"/>
      <c r="J13" s="394"/>
    </row>
    <row r="14" spans="1:10" ht="12.75">
      <c r="A14" s="509">
        <v>5</v>
      </c>
      <c r="B14" s="511"/>
      <c r="C14" s="353"/>
      <c r="D14" s="353"/>
      <c r="E14" s="512"/>
      <c r="F14" s="512"/>
      <c r="G14" s="353"/>
      <c r="H14" s="512"/>
      <c r="I14" s="353"/>
      <c r="J14" s="394"/>
    </row>
    <row r="15" spans="1:10" ht="12.75">
      <c r="A15" s="509">
        <v>6</v>
      </c>
      <c r="B15" s="511"/>
      <c r="C15" s="353"/>
      <c r="D15" s="353"/>
      <c r="E15" s="512"/>
      <c r="F15" s="512"/>
      <c r="G15" s="353"/>
      <c r="H15" s="512"/>
      <c r="I15" s="353"/>
      <c r="J15" s="394"/>
    </row>
    <row r="16" spans="1:10" ht="12.75">
      <c r="A16" s="509">
        <v>7</v>
      </c>
      <c r="B16" s="511"/>
      <c r="C16" s="353"/>
      <c r="D16" s="353"/>
      <c r="E16" s="512"/>
      <c r="F16" s="512"/>
      <c r="G16" s="353"/>
      <c r="H16" s="512"/>
      <c r="I16" s="353"/>
      <c r="J16" s="394"/>
    </row>
    <row r="17" spans="1:10" ht="12.75">
      <c r="A17" s="509">
        <v>8</v>
      </c>
      <c r="B17" s="511"/>
      <c r="C17" s="353"/>
      <c r="D17" s="353"/>
      <c r="E17" s="512"/>
      <c r="F17" s="512"/>
      <c r="G17" s="353"/>
      <c r="H17" s="512"/>
      <c r="I17" s="353"/>
      <c r="J17" s="394"/>
    </row>
    <row r="18" spans="1:10" ht="12.75">
      <c r="A18" s="509">
        <v>9</v>
      </c>
      <c r="B18" s="511"/>
      <c r="C18" s="353"/>
      <c r="D18" s="353"/>
      <c r="E18" s="512"/>
      <c r="F18" s="512"/>
      <c r="G18" s="353"/>
      <c r="H18" s="512"/>
      <c r="I18" s="353"/>
      <c r="J18" s="394"/>
    </row>
    <row r="19" spans="1:10" ht="12.75">
      <c r="A19" s="509">
        <v>10</v>
      </c>
      <c r="B19" s="511"/>
      <c r="C19" s="353"/>
      <c r="D19" s="353"/>
      <c r="E19" s="512"/>
      <c r="F19" s="512"/>
      <c r="G19" s="353"/>
      <c r="H19" s="512"/>
      <c r="I19" s="353"/>
      <c r="J19" s="394"/>
    </row>
    <row r="20" spans="1:10" ht="12.75">
      <c r="A20" s="509">
        <v>11</v>
      </c>
      <c r="B20" s="943" t="s">
        <v>734</v>
      </c>
      <c r="C20" s="944"/>
      <c r="D20" s="944"/>
      <c r="E20" s="945"/>
      <c r="F20" s="720"/>
      <c r="G20" s="52"/>
      <c r="H20" s="516"/>
      <c r="I20" s="521">
        <f>SUM(I10:I14)</f>
        <v>0</v>
      </c>
      <c r="J20" s="514"/>
    </row>
    <row r="21" spans="1:10" ht="13.5" thickBot="1">
      <c r="A21" s="53">
        <v>12</v>
      </c>
      <c r="B21" s="946" t="s">
        <v>735</v>
      </c>
      <c r="C21" s="947"/>
      <c r="D21" s="947"/>
      <c r="E21" s="948"/>
      <c r="F21" s="721"/>
      <c r="G21" s="152"/>
      <c r="H21" s="517"/>
      <c r="I21" s="513"/>
      <c r="J21" s="515"/>
    </row>
    <row r="23" spans="2:9" ht="12.75">
      <c r="B23" s="2" t="s">
        <v>230</v>
      </c>
      <c r="C23" s="273"/>
      <c r="D23" s="273"/>
      <c r="E23" s="273"/>
      <c r="F23" s="273"/>
      <c r="G23" s="273"/>
      <c r="H23" s="273"/>
      <c r="I23" s="273"/>
    </row>
  </sheetData>
  <sheetProtection sheet="1" objects="1" scenarios="1"/>
  <mergeCells count="7">
    <mergeCell ref="B20:E20"/>
    <mergeCell ref="B21:E21"/>
    <mergeCell ref="I5:J5"/>
    <mergeCell ref="A6:A8"/>
    <mergeCell ref="B6:J6"/>
    <mergeCell ref="B7:B8"/>
    <mergeCell ref="D7:J7"/>
  </mergeCells>
  <dataValidations count="1">
    <dataValidation type="whole" operator="greaterThanOrEqual" allowBlank="1" showInputMessage="1" showErrorMessage="1" sqref="I20">
      <formula1>0</formula1>
    </dataValidation>
  </dataValidations>
  <printOptions/>
  <pageMargins left="0.75" right="0.75" top="1" bottom="1" header="0.5" footer="0.5"/>
  <pageSetup horizontalDpi="600" verticalDpi="600" orientation="landscape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="115" zoomScaleSheetLayoutView="115" zoomScalePageLayoutView="0" workbookViewId="0" topLeftCell="A1">
      <selection activeCell="E27" sqref="E27"/>
    </sheetView>
  </sheetViews>
  <sheetFormatPr defaultColWidth="9.140625" defaultRowHeight="12.75"/>
  <cols>
    <col min="1" max="1" width="4.28125" style="291" customWidth="1"/>
    <col min="2" max="2" width="25.00390625" style="291" customWidth="1"/>
    <col min="3" max="4" width="11.421875" style="291" customWidth="1"/>
    <col min="5" max="5" width="10.7109375" style="291" customWidth="1"/>
    <col min="6" max="8" width="11.421875" style="291" customWidth="1"/>
    <col min="9" max="9" width="11.57421875" style="291" customWidth="1"/>
    <col min="10" max="11" width="11.421875" style="291" customWidth="1"/>
    <col min="12" max="12" width="15.28125" style="291" customWidth="1"/>
    <col min="13" max="13" width="4.57421875" style="291" customWidth="1"/>
    <col min="14" max="16384" width="9.140625" style="291" customWidth="1"/>
  </cols>
  <sheetData>
    <row r="2" ht="15.75">
      <c r="A2" s="283" t="s">
        <v>731</v>
      </c>
    </row>
    <row r="4" spans="1:12" ht="12.75">
      <c r="A4" s="534" t="s">
        <v>733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3.5" thickBot="1">
      <c r="A5" s="535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ht="51">
      <c r="A6" s="537" t="s">
        <v>305</v>
      </c>
      <c r="B6" s="538" t="s">
        <v>518</v>
      </c>
      <c r="C6" s="538" t="s">
        <v>519</v>
      </c>
      <c r="D6" s="538" t="s">
        <v>520</v>
      </c>
      <c r="E6" s="538" t="s">
        <v>521</v>
      </c>
      <c r="F6" s="538" t="s">
        <v>522</v>
      </c>
      <c r="G6" s="772" t="s">
        <v>58</v>
      </c>
      <c r="H6" s="773" t="s">
        <v>845</v>
      </c>
      <c r="I6" s="538" t="s">
        <v>631</v>
      </c>
      <c r="J6" s="538" t="s">
        <v>523</v>
      </c>
      <c r="K6" s="538" t="s">
        <v>524</v>
      </c>
      <c r="L6" s="539" t="s">
        <v>525</v>
      </c>
    </row>
    <row r="7" spans="1:12" s="726" customFormat="1" ht="12.75">
      <c r="A7" s="540">
        <v>1</v>
      </c>
      <c r="B7" s="541">
        <v>2</v>
      </c>
      <c r="C7" s="541">
        <v>3</v>
      </c>
      <c r="D7" s="541">
        <v>4</v>
      </c>
      <c r="E7" s="541">
        <v>5</v>
      </c>
      <c r="F7" s="541">
        <v>6</v>
      </c>
      <c r="G7" s="541">
        <v>7</v>
      </c>
      <c r="H7" s="541">
        <v>8</v>
      </c>
      <c r="I7" s="541">
        <v>9</v>
      </c>
      <c r="J7" s="541">
        <v>10</v>
      </c>
      <c r="K7" s="541">
        <v>11</v>
      </c>
      <c r="L7" s="753">
        <v>12</v>
      </c>
    </row>
    <row r="8" spans="1:12" ht="12.75">
      <c r="A8" s="540">
        <v>1</v>
      </c>
      <c r="B8" s="529"/>
      <c r="C8" s="530"/>
      <c r="D8" s="529"/>
      <c r="E8" s="531"/>
      <c r="F8" s="531"/>
      <c r="G8" s="532"/>
      <c r="H8" s="532"/>
      <c r="I8" s="529"/>
      <c r="J8" s="529"/>
      <c r="K8" s="529"/>
      <c r="L8" s="533"/>
    </row>
    <row r="9" spans="1:12" ht="12.75">
      <c r="A9" s="540">
        <v>2</v>
      </c>
      <c r="B9" s="529"/>
      <c r="C9" s="530"/>
      <c r="D9" s="529"/>
      <c r="E9" s="531"/>
      <c r="F9" s="531"/>
      <c r="G9" s="532"/>
      <c r="H9" s="532"/>
      <c r="I9" s="529"/>
      <c r="J9" s="529"/>
      <c r="K9" s="529"/>
      <c r="L9" s="533"/>
    </row>
    <row r="10" spans="1:12" ht="12.75">
      <c r="A10" s="540">
        <v>3</v>
      </c>
      <c r="B10" s="529"/>
      <c r="C10" s="530"/>
      <c r="D10" s="529"/>
      <c r="E10" s="531"/>
      <c r="F10" s="531"/>
      <c r="G10" s="532"/>
      <c r="H10" s="532"/>
      <c r="I10" s="529"/>
      <c r="J10" s="529"/>
      <c r="K10" s="529"/>
      <c r="L10" s="533"/>
    </row>
    <row r="11" spans="1:12" ht="12.75">
      <c r="A11" s="540">
        <v>4</v>
      </c>
      <c r="B11" s="529"/>
      <c r="C11" s="530"/>
      <c r="D11" s="529"/>
      <c r="E11" s="531"/>
      <c r="F11" s="531"/>
      <c r="G11" s="532"/>
      <c r="H11" s="532"/>
      <c r="I11" s="529"/>
      <c r="J11" s="529"/>
      <c r="K11" s="529"/>
      <c r="L11" s="533"/>
    </row>
    <row r="12" spans="1:12" ht="12.75">
      <c r="A12" s="540">
        <v>5</v>
      </c>
      <c r="B12" s="529"/>
      <c r="C12" s="530"/>
      <c r="D12" s="529"/>
      <c r="E12" s="531"/>
      <c r="F12" s="531"/>
      <c r="G12" s="532"/>
      <c r="H12" s="532"/>
      <c r="I12" s="529"/>
      <c r="J12" s="529"/>
      <c r="K12" s="529"/>
      <c r="L12" s="533"/>
    </row>
    <row r="13" spans="1:12" ht="12.75">
      <c r="A13" s="540">
        <v>6</v>
      </c>
      <c r="B13" s="529"/>
      <c r="C13" s="530"/>
      <c r="D13" s="529"/>
      <c r="E13" s="531"/>
      <c r="F13" s="531"/>
      <c r="G13" s="532"/>
      <c r="H13" s="532"/>
      <c r="I13" s="529"/>
      <c r="J13" s="529"/>
      <c r="K13" s="529"/>
      <c r="L13" s="533"/>
    </row>
    <row r="14" spans="1:12" ht="12.75">
      <c r="A14" s="540">
        <v>7</v>
      </c>
      <c r="B14" s="529"/>
      <c r="C14" s="530"/>
      <c r="D14" s="529"/>
      <c r="E14" s="531"/>
      <c r="F14" s="531"/>
      <c r="G14" s="532"/>
      <c r="H14" s="532"/>
      <c r="I14" s="529"/>
      <c r="J14" s="529"/>
      <c r="K14" s="529"/>
      <c r="L14" s="533"/>
    </row>
    <row r="15" spans="1:12" ht="12.75">
      <c r="A15" s="540">
        <v>8</v>
      </c>
      <c r="B15" s="529"/>
      <c r="C15" s="530"/>
      <c r="D15" s="529"/>
      <c r="E15" s="531"/>
      <c r="F15" s="531"/>
      <c r="G15" s="532"/>
      <c r="H15" s="532"/>
      <c r="I15" s="529"/>
      <c r="J15" s="529"/>
      <c r="K15" s="529"/>
      <c r="L15" s="533"/>
    </row>
    <row r="16" spans="1:12" ht="12.75">
      <c r="A16" s="540">
        <v>9</v>
      </c>
      <c r="B16" s="529"/>
      <c r="C16" s="530"/>
      <c r="D16" s="529"/>
      <c r="E16" s="531"/>
      <c r="F16" s="531"/>
      <c r="G16" s="532"/>
      <c r="H16" s="532"/>
      <c r="I16" s="529"/>
      <c r="J16" s="529"/>
      <c r="K16" s="529"/>
      <c r="L16" s="533"/>
    </row>
    <row r="17" spans="1:12" ht="12.75">
      <c r="A17" s="540">
        <v>10</v>
      </c>
      <c r="B17" s="529"/>
      <c r="C17" s="530"/>
      <c r="D17" s="529"/>
      <c r="E17" s="531"/>
      <c r="F17" s="531"/>
      <c r="G17" s="532"/>
      <c r="H17" s="532"/>
      <c r="I17" s="529"/>
      <c r="J17" s="529"/>
      <c r="K17" s="529"/>
      <c r="L17" s="533"/>
    </row>
    <row r="18" spans="1:12" ht="12.75">
      <c r="A18" s="540">
        <v>11</v>
      </c>
      <c r="B18" s="529"/>
      <c r="C18" s="530"/>
      <c r="D18" s="529"/>
      <c r="E18" s="531"/>
      <c r="F18" s="531"/>
      <c r="G18" s="532"/>
      <c r="H18" s="532"/>
      <c r="I18" s="529"/>
      <c r="J18" s="529"/>
      <c r="K18" s="529"/>
      <c r="L18" s="533"/>
    </row>
    <row r="19" spans="1:12" ht="12.75">
      <c r="A19" s="540">
        <v>12</v>
      </c>
      <c r="B19" s="529"/>
      <c r="C19" s="530"/>
      <c r="D19" s="529"/>
      <c r="E19" s="531"/>
      <c r="F19" s="531"/>
      <c r="G19" s="532"/>
      <c r="H19" s="532"/>
      <c r="I19" s="529"/>
      <c r="J19" s="529"/>
      <c r="K19" s="529"/>
      <c r="L19" s="533"/>
    </row>
    <row r="20" spans="1:12" ht="12.75">
      <c r="A20" s="540">
        <v>13</v>
      </c>
      <c r="B20" s="529"/>
      <c r="C20" s="530"/>
      <c r="D20" s="529"/>
      <c r="E20" s="531"/>
      <c r="F20" s="531"/>
      <c r="G20" s="532"/>
      <c r="H20" s="532"/>
      <c r="I20" s="529"/>
      <c r="J20" s="529"/>
      <c r="K20" s="529"/>
      <c r="L20" s="533"/>
    </row>
    <row r="21" spans="1:12" ht="12.75">
      <c r="A21" s="540">
        <v>14</v>
      </c>
      <c r="B21" s="529"/>
      <c r="C21" s="530"/>
      <c r="D21" s="529"/>
      <c r="E21" s="531"/>
      <c r="F21" s="531"/>
      <c r="G21" s="532"/>
      <c r="H21" s="532"/>
      <c r="I21" s="529"/>
      <c r="J21" s="529"/>
      <c r="K21" s="529"/>
      <c r="L21" s="533"/>
    </row>
    <row r="22" spans="1:12" ht="12.75">
      <c r="A22" s="540">
        <v>15</v>
      </c>
      <c r="B22" s="529"/>
      <c r="C22" s="530"/>
      <c r="D22" s="529"/>
      <c r="E22" s="531"/>
      <c r="F22" s="531"/>
      <c r="G22" s="532"/>
      <c r="H22" s="532"/>
      <c r="I22" s="529"/>
      <c r="J22" s="529"/>
      <c r="K22" s="529"/>
      <c r="L22" s="533"/>
    </row>
    <row r="23" spans="1:12" ht="12.75">
      <c r="A23" s="540">
        <v>16</v>
      </c>
      <c r="B23" s="529"/>
      <c r="C23" s="530"/>
      <c r="D23" s="529"/>
      <c r="E23" s="531"/>
      <c r="F23" s="531"/>
      <c r="G23" s="532"/>
      <c r="H23" s="532"/>
      <c r="I23" s="529"/>
      <c r="J23" s="529"/>
      <c r="K23" s="529"/>
      <c r="L23" s="533"/>
    </row>
    <row r="24" spans="1:12" ht="12.75">
      <c r="A24" s="540">
        <v>17</v>
      </c>
      <c r="B24" s="529"/>
      <c r="C24" s="530"/>
      <c r="D24" s="529"/>
      <c r="E24" s="531"/>
      <c r="F24" s="531"/>
      <c r="G24" s="532"/>
      <c r="H24" s="532"/>
      <c r="I24" s="529"/>
      <c r="J24" s="529"/>
      <c r="K24" s="529"/>
      <c r="L24" s="533"/>
    </row>
    <row r="25" spans="1:12" ht="12.75">
      <c r="A25" s="540">
        <v>18</v>
      </c>
      <c r="B25" s="529"/>
      <c r="C25" s="530"/>
      <c r="D25" s="529"/>
      <c r="E25" s="531"/>
      <c r="F25" s="531"/>
      <c r="G25" s="532"/>
      <c r="H25" s="532"/>
      <c r="I25" s="529"/>
      <c r="J25" s="529"/>
      <c r="K25" s="529"/>
      <c r="L25" s="533"/>
    </row>
    <row r="26" spans="1:12" ht="12.75">
      <c r="A26" s="540">
        <v>19</v>
      </c>
      <c r="B26" s="529"/>
      <c r="C26" s="530"/>
      <c r="D26" s="529"/>
      <c r="E26" s="531"/>
      <c r="F26" s="531"/>
      <c r="G26" s="532"/>
      <c r="H26" s="532"/>
      <c r="I26" s="529"/>
      <c r="J26" s="529"/>
      <c r="K26" s="529"/>
      <c r="L26" s="533"/>
    </row>
    <row r="27" spans="1:12" ht="12.75">
      <c r="A27" s="540">
        <v>20</v>
      </c>
      <c r="B27" s="529"/>
      <c r="C27" s="530"/>
      <c r="D27" s="529"/>
      <c r="E27" s="531"/>
      <c r="F27" s="531"/>
      <c r="G27" s="532"/>
      <c r="H27" s="532"/>
      <c r="I27" s="529"/>
      <c r="J27" s="529"/>
      <c r="K27" s="529"/>
      <c r="L27" s="533"/>
    </row>
    <row r="28" spans="1:12" ht="13.5" thickBot="1">
      <c r="A28" s="754">
        <v>21</v>
      </c>
      <c r="B28" s="755"/>
      <c r="C28" s="780">
        <f>SUM(C8:C27)</f>
        <v>0</v>
      </c>
      <c r="D28" s="755"/>
      <c r="E28" s="756"/>
      <c r="F28" s="756"/>
      <c r="G28" s="757"/>
      <c r="H28" s="757"/>
      <c r="I28" s="755"/>
      <c r="J28" s="755"/>
      <c r="K28" s="755"/>
      <c r="L28" s="758"/>
    </row>
    <row r="29" spans="1:12" ht="12.75">
      <c r="A29" s="535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</row>
    <row r="30" spans="1:12" ht="12.75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</row>
    <row r="31" spans="1:12" ht="12.75">
      <c r="A31" s="2" t="s">
        <v>230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110" zoomScaleNormal="130" zoomScaleSheetLayoutView="110" zoomScalePageLayoutView="0" workbookViewId="0" topLeftCell="A1">
      <selection activeCell="C29" sqref="C29"/>
    </sheetView>
  </sheetViews>
  <sheetFormatPr defaultColWidth="9.140625" defaultRowHeight="12.75"/>
  <cols>
    <col min="1" max="1" width="3.57421875" style="137" customWidth="1"/>
    <col min="2" max="2" width="26.8515625" style="137" customWidth="1"/>
    <col min="3" max="3" width="15.28125" style="137" customWidth="1"/>
    <col min="4" max="5" width="11.8515625" style="137" customWidth="1"/>
    <col min="6" max="8" width="13.00390625" style="137" customWidth="1"/>
    <col min="9" max="9" width="21.57421875" style="137" customWidth="1"/>
    <col min="10" max="10" width="3.140625" style="137" customWidth="1"/>
    <col min="11" max="16384" width="9.140625" style="137" customWidth="1"/>
  </cols>
  <sheetData>
    <row r="1" spans="2:11" ht="12.75"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0" ht="15.75">
      <c r="A2" s="219"/>
      <c r="B2" s="962" t="s">
        <v>731</v>
      </c>
      <c r="C2" s="962"/>
      <c r="D2" s="962"/>
      <c r="E2" s="962"/>
      <c r="F2" s="962"/>
      <c r="G2" s="219"/>
      <c r="H2" s="219"/>
      <c r="I2" s="219"/>
      <c r="J2" s="219"/>
    </row>
    <row r="3" spans="1:10" ht="12.75">
      <c r="A3" s="219"/>
      <c r="B3" s="220"/>
      <c r="C3" s="220"/>
      <c r="D3" s="220"/>
      <c r="E3" s="220"/>
      <c r="F3" s="220"/>
      <c r="G3" s="219"/>
      <c r="H3" s="219"/>
      <c r="I3" s="219"/>
      <c r="J3" s="219"/>
    </row>
    <row r="4" spans="1:10" ht="12.75">
      <c r="A4" s="219"/>
      <c r="B4" s="542" t="s">
        <v>746</v>
      </c>
      <c r="C4" s="219"/>
      <c r="D4" s="219"/>
      <c r="E4" s="219"/>
      <c r="F4" s="219"/>
      <c r="G4" s="219"/>
      <c r="H4" s="219"/>
      <c r="I4" s="219"/>
      <c r="J4" s="219"/>
    </row>
    <row r="6" spans="1:9" ht="15" customHeight="1">
      <c r="A6" s="963" t="s">
        <v>305</v>
      </c>
      <c r="B6" s="964" t="s">
        <v>745</v>
      </c>
      <c r="C6" s="960" t="s">
        <v>350</v>
      </c>
      <c r="D6" s="960" t="s">
        <v>662</v>
      </c>
      <c r="E6" s="960" t="s">
        <v>663</v>
      </c>
      <c r="F6" s="960" t="s">
        <v>669</v>
      </c>
      <c r="G6" s="960" t="s">
        <v>94</v>
      </c>
      <c r="H6" s="960" t="s">
        <v>651</v>
      </c>
      <c r="I6" s="960" t="s">
        <v>670</v>
      </c>
    </row>
    <row r="7" spans="1:9" ht="50.25" customHeight="1">
      <c r="A7" s="963"/>
      <c r="B7" s="964"/>
      <c r="C7" s="960"/>
      <c r="D7" s="960"/>
      <c r="E7" s="960"/>
      <c r="F7" s="960"/>
      <c r="G7" s="960"/>
      <c r="H7" s="960"/>
      <c r="I7" s="960"/>
    </row>
    <row r="8" spans="1:9" ht="12.75">
      <c r="A8" s="221">
        <v>1</v>
      </c>
      <c r="B8" s="222">
        <v>2</v>
      </c>
      <c r="C8" s="221">
        <v>3</v>
      </c>
      <c r="D8" s="222">
        <v>4</v>
      </c>
      <c r="E8" s="221">
        <v>5</v>
      </c>
      <c r="F8" s="222">
        <v>6</v>
      </c>
      <c r="G8" s="221">
        <v>7</v>
      </c>
      <c r="H8" s="222">
        <v>8</v>
      </c>
      <c r="I8" s="221">
        <v>9</v>
      </c>
    </row>
    <row r="9" spans="1:9" ht="12.75">
      <c r="A9" s="223">
        <v>1</v>
      </c>
      <c r="B9" s="682"/>
      <c r="C9" s="543"/>
      <c r="D9" s="683"/>
      <c r="E9" s="683"/>
      <c r="F9" s="544"/>
      <c r="G9" s="545"/>
      <c r="H9" s="546"/>
      <c r="I9" s="546"/>
    </row>
    <row r="10" spans="1:9" ht="12.75">
      <c r="A10" s="223">
        <v>2</v>
      </c>
      <c r="B10" s="682"/>
      <c r="C10" s="543"/>
      <c r="D10" s="683"/>
      <c r="E10" s="683"/>
      <c r="F10" s="544"/>
      <c r="G10" s="545"/>
      <c r="H10" s="546"/>
      <c r="I10" s="546"/>
    </row>
    <row r="11" spans="1:9" ht="12.75">
      <c r="A11" s="223">
        <v>3</v>
      </c>
      <c r="B11" s="682"/>
      <c r="C11" s="543"/>
      <c r="D11" s="683"/>
      <c r="E11" s="683"/>
      <c r="F11" s="544"/>
      <c r="G11" s="545"/>
      <c r="H11" s="546"/>
      <c r="I11" s="546"/>
    </row>
    <row r="12" spans="1:9" ht="12.75">
      <c r="A12" s="223">
        <v>4</v>
      </c>
      <c r="B12" s="682"/>
      <c r="C12" s="543"/>
      <c r="D12" s="683"/>
      <c r="E12" s="683"/>
      <c r="F12" s="544"/>
      <c r="G12" s="545"/>
      <c r="H12" s="546"/>
      <c r="I12" s="546"/>
    </row>
    <row r="13" spans="1:9" ht="12.75">
      <c r="A13" s="223">
        <v>5</v>
      </c>
      <c r="B13" s="682"/>
      <c r="C13" s="543"/>
      <c r="D13" s="683"/>
      <c r="E13" s="683"/>
      <c r="F13" s="544"/>
      <c r="G13" s="545"/>
      <c r="H13" s="546"/>
      <c r="I13" s="546"/>
    </row>
    <row r="14" spans="1:9" ht="12.75">
      <c r="A14" s="223">
        <v>6</v>
      </c>
      <c r="B14" s="682"/>
      <c r="C14" s="543"/>
      <c r="D14" s="683"/>
      <c r="E14" s="683"/>
      <c r="F14" s="544"/>
      <c r="G14" s="545"/>
      <c r="H14" s="546"/>
      <c r="I14" s="546"/>
    </row>
    <row r="15" spans="1:9" ht="12.75">
      <c r="A15" s="223">
        <v>7</v>
      </c>
      <c r="B15" s="682"/>
      <c r="C15" s="543"/>
      <c r="D15" s="683"/>
      <c r="E15" s="683"/>
      <c r="F15" s="544"/>
      <c r="G15" s="545"/>
      <c r="H15" s="546"/>
      <c r="I15" s="546"/>
    </row>
    <row r="16" spans="1:9" ht="12.75">
      <c r="A16" s="223">
        <v>8</v>
      </c>
      <c r="B16" s="682"/>
      <c r="C16" s="543"/>
      <c r="D16" s="683"/>
      <c r="E16" s="683"/>
      <c r="F16" s="544"/>
      <c r="G16" s="545"/>
      <c r="H16" s="546"/>
      <c r="I16" s="546"/>
    </row>
    <row r="17" spans="1:9" ht="12.75">
      <c r="A17" s="223">
        <v>9</v>
      </c>
      <c r="B17" s="682"/>
      <c r="C17" s="543"/>
      <c r="D17" s="683"/>
      <c r="E17" s="683"/>
      <c r="F17" s="544"/>
      <c r="G17" s="545"/>
      <c r="H17" s="546"/>
      <c r="I17" s="546"/>
    </row>
    <row r="18" spans="1:9" ht="12.75">
      <c r="A18" s="223">
        <v>10</v>
      </c>
      <c r="B18" s="682"/>
      <c r="C18" s="543"/>
      <c r="D18" s="683"/>
      <c r="E18" s="683"/>
      <c r="F18" s="544"/>
      <c r="G18" s="545"/>
      <c r="H18" s="546"/>
      <c r="I18" s="546"/>
    </row>
    <row r="19" spans="1:9" ht="12.75">
      <c r="A19" s="223">
        <v>11</v>
      </c>
      <c r="B19" s="682"/>
      <c r="C19" s="543"/>
      <c r="D19" s="683"/>
      <c r="E19" s="683"/>
      <c r="F19" s="544"/>
      <c r="G19" s="545"/>
      <c r="H19" s="546"/>
      <c r="I19" s="546"/>
    </row>
    <row r="20" spans="1:9" ht="12.75">
      <c r="A20" s="223">
        <v>12</v>
      </c>
      <c r="B20" s="682"/>
      <c r="C20" s="543"/>
      <c r="D20" s="683"/>
      <c r="E20" s="683"/>
      <c r="F20" s="544"/>
      <c r="G20" s="545"/>
      <c r="H20" s="546"/>
      <c r="I20" s="546"/>
    </row>
    <row r="21" spans="1:9" ht="12.75">
      <c r="A21" s="223">
        <v>13</v>
      </c>
      <c r="B21" s="682"/>
      <c r="C21" s="543"/>
      <c r="D21" s="683"/>
      <c r="E21" s="683"/>
      <c r="F21" s="544"/>
      <c r="G21" s="545"/>
      <c r="H21" s="546"/>
      <c r="I21" s="546"/>
    </row>
    <row r="22" spans="1:9" ht="12.75">
      <c r="A22" s="223">
        <v>14</v>
      </c>
      <c r="B22" s="682"/>
      <c r="C22" s="543"/>
      <c r="D22" s="683"/>
      <c r="E22" s="683"/>
      <c r="F22" s="544"/>
      <c r="G22" s="545"/>
      <c r="H22" s="546"/>
      <c r="I22" s="546"/>
    </row>
    <row r="23" spans="1:9" ht="12.75">
      <c r="A23" s="223">
        <v>15</v>
      </c>
      <c r="B23" s="682"/>
      <c r="C23" s="543"/>
      <c r="D23" s="683"/>
      <c r="E23" s="683"/>
      <c r="F23" s="544"/>
      <c r="G23" s="545"/>
      <c r="H23" s="546"/>
      <c r="I23" s="546"/>
    </row>
    <row r="24" spans="1:9" ht="12.75">
      <c r="A24" s="223">
        <v>16</v>
      </c>
      <c r="B24" s="682"/>
      <c r="C24" s="543"/>
      <c r="D24" s="683"/>
      <c r="E24" s="683"/>
      <c r="F24" s="544"/>
      <c r="G24" s="545"/>
      <c r="H24" s="546"/>
      <c r="I24" s="546"/>
    </row>
    <row r="25" spans="1:9" ht="12.75">
      <c r="A25" s="223">
        <v>17</v>
      </c>
      <c r="B25" s="682"/>
      <c r="C25" s="543"/>
      <c r="D25" s="683"/>
      <c r="E25" s="683"/>
      <c r="F25" s="544"/>
      <c r="G25" s="545"/>
      <c r="H25" s="546"/>
      <c r="I25" s="546"/>
    </row>
    <row r="26" spans="1:9" ht="12.75">
      <c r="A26" s="223">
        <v>18</v>
      </c>
      <c r="B26" s="682"/>
      <c r="C26" s="543"/>
      <c r="D26" s="683"/>
      <c r="E26" s="683"/>
      <c r="F26" s="544"/>
      <c r="G26" s="545"/>
      <c r="H26" s="546"/>
      <c r="I26" s="546"/>
    </row>
    <row r="27" spans="1:9" ht="12.75">
      <c r="A27" s="223">
        <v>19</v>
      </c>
      <c r="B27" s="682"/>
      <c r="C27" s="543"/>
      <c r="D27" s="683"/>
      <c r="E27" s="683"/>
      <c r="F27" s="544"/>
      <c r="G27" s="545"/>
      <c r="H27" s="546"/>
      <c r="I27" s="546"/>
    </row>
    <row r="28" spans="1:9" ht="12.75">
      <c r="A28" s="223">
        <v>20</v>
      </c>
      <c r="B28" s="682"/>
      <c r="C28" s="543"/>
      <c r="D28" s="683"/>
      <c r="E28" s="683"/>
      <c r="F28" s="544"/>
      <c r="G28" s="545"/>
      <c r="H28" s="546"/>
      <c r="I28" s="546"/>
    </row>
    <row r="29" spans="1:9" ht="12.75">
      <c r="A29" s="961" t="s">
        <v>238</v>
      </c>
      <c r="B29" s="961"/>
      <c r="C29" s="547">
        <f>SUM(C9:C28)</f>
        <v>0</v>
      </c>
      <c r="D29" s="547"/>
      <c r="E29" s="547"/>
      <c r="F29" s="547">
        <f>SUM(F9:F28)</f>
        <v>0</v>
      </c>
      <c r="G29" s="548"/>
      <c r="H29" s="548"/>
      <c r="I29" s="548"/>
    </row>
    <row r="31" spans="2:7" ht="12.75">
      <c r="B31" s="2" t="s">
        <v>230</v>
      </c>
      <c r="C31" s="8"/>
      <c r="D31" s="8"/>
      <c r="E31" s="8"/>
      <c r="F31" s="8"/>
      <c r="G31" s="8"/>
    </row>
    <row r="32" spans="2:6" ht="12.75">
      <c r="B32" s="191"/>
      <c r="C32" s="191"/>
      <c r="D32" s="191"/>
      <c r="E32" s="191"/>
      <c r="F32" s="192"/>
    </row>
    <row r="33" spans="2:6" ht="12.75">
      <c r="B33" s="191"/>
      <c r="C33" s="191"/>
      <c r="D33" s="191"/>
      <c r="E33" s="191"/>
      <c r="F33" s="192"/>
    </row>
    <row r="34" spans="2:6" ht="12.75">
      <c r="B34" s="191"/>
      <c r="C34" s="191"/>
      <c r="D34" s="191"/>
      <c r="E34" s="191"/>
      <c r="F34" s="192"/>
    </row>
    <row r="35" spans="2:6" ht="12.75">
      <c r="B35" s="191"/>
      <c r="C35" s="191"/>
      <c r="D35" s="191"/>
      <c r="E35" s="191"/>
      <c r="F35" s="192"/>
    </row>
    <row r="36" spans="2:6" ht="12.75">
      <c r="B36" s="191"/>
      <c r="C36" s="191"/>
      <c r="D36" s="191"/>
      <c r="E36" s="191"/>
      <c r="F36" s="192"/>
    </row>
    <row r="37" spans="2:5" ht="12.75">
      <c r="B37" s="191"/>
      <c r="C37" s="191"/>
      <c r="D37" s="191"/>
      <c r="E37" s="191"/>
    </row>
  </sheetData>
  <sheetProtection sheet="1" objects="1" scenarios="1"/>
  <mergeCells count="11">
    <mergeCell ref="F6:F7"/>
    <mergeCell ref="G6:G7"/>
    <mergeCell ref="H6:H7"/>
    <mergeCell ref="I6:I7"/>
    <mergeCell ref="A29:B29"/>
    <mergeCell ref="B2:F2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5" zoomScaleNormal="130" zoomScaleSheetLayoutView="115" zoomScalePageLayoutView="0" workbookViewId="0" topLeftCell="A1">
      <selection activeCell="C29" sqref="C29"/>
    </sheetView>
  </sheetViews>
  <sheetFormatPr defaultColWidth="9.140625" defaultRowHeight="12.75"/>
  <cols>
    <col min="1" max="1" width="4.00390625" style="273" customWidth="1"/>
    <col min="2" max="2" width="25.421875" style="273" customWidth="1"/>
    <col min="3" max="4" width="9.140625" style="273" customWidth="1"/>
    <col min="5" max="6" width="11.7109375" style="273" customWidth="1"/>
    <col min="7" max="7" width="9.140625" style="273" customWidth="1"/>
    <col min="8" max="8" width="11.00390625" style="273" customWidth="1"/>
    <col min="9" max="9" width="9.140625" style="273" customWidth="1"/>
    <col min="10" max="10" width="13.7109375" style="273" customWidth="1"/>
    <col min="11" max="11" width="5.57421875" style="273" customWidth="1"/>
    <col min="12" max="16384" width="9.140625" style="273" customWidth="1"/>
  </cols>
  <sheetData>
    <row r="1" ht="12.75">
      <c r="J1" s="7"/>
    </row>
    <row r="2" spans="1:10" ht="15.75">
      <c r="A2" s="549" t="s">
        <v>736</v>
      </c>
      <c r="B2" s="153"/>
      <c r="C2" s="153"/>
      <c r="D2" s="153"/>
      <c r="E2" s="153"/>
      <c r="F2" s="153"/>
      <c r="G2" s="153"/>
      <c r="H2" s="153"/>
      <c r="I2" s="54"/>
      <c r="J2" s="55"/>
    </row>
    <row r="3" spans="1:10" ht="12.75">
      <c r="A3" s="55"/>
      <c r="B3" s="154"/>
      <c r="C3" s="154"/>
      <c r="D3" s="54"/>
      <c r="E3" s="54"/>
      <c r="F3" s="54"/>
      <c r="G3" s="19"/>
      <c r="H3" s="19"/>
      <c r="I3" s="936" t="s">
        <v>221</v>
      </c>
      <c r="J3" s="936"/>
    </row>
    <row r="4" spans="1:10" ht="15.75" customHeight="1">
      <c r="A4" s="965" t="s">
        <v>305</v>
      </c>
      <c r="B4" s="966" t="s">
        <v>424</v>
      </c>
      <c r="C4" s="966"/>
      <c r="D4" s="966"/>
      <c r="E4" s="966"/>
      <c r="F4" s="966"/>
      <c r="G4" s="966"/>
      <c r="H4" s="966"/>
      <c r="I4" s="966"/>
      <c r="J4" s="966"/>
    </row>
    <row r="5" spans="1:10" ht="12.75">
      <c r="A5" s="965"/>
      <c r="B5" s="868" t="s">
        <v>425</v>
      </c>
      <c r="C5" s="338"/>
      <c r="D5" s="966" t="s">
        <v>426</v>
      </c>
      <c r="E5" s="966"/>
      <c r="F5" s="966"/>
      <c r="G5" s="966"/>
      <c r="H5" s="966"/>
      <c r="I5" s="966"/>
      <c r="J5" s="966"/>
    </row>
    <row r="6" spans="1:10" ht="38.25">
      <c r="A6" s="965"/>
      <c r="B6" s="868"/>
      <c r="C6" s="338" t="s">
        <v>421</v>
      </c>
      <c r="D6" s="338" t="s">
        <v>630</v>
      </c>
      <c r="E6" s="761" t="s">
        <v>58</v>
      </c>
      <c r="F6" s="735" t="s">
        <v>845</v>
      </c>
      <c r="G6" s="338" t="s">
        <v>422</v>
      </c>
      <c r="H6" s="338" t="s">
        <v>58</v>
      </c>
      <c r="I6" s="338" t="s">
        <v>216</v>
      </c>
      <c r="J6" s="338" t="s">
        <v>423</v>
      </c>
    </row>
    <row r="7" spans="1:10" s="30" customFormat="1" ht="12.75">
      <c r="A7" s="392">
        <v>1</v>
      </c>
      <c r="B7" s="392">
        <v>2</v>
      </c>
      <c r="C7" s="392">
        <v>3</v>
      </c>
      <c r="D7" s="392">
        <v>4</v>
      </c>
      <c r="E7" s="392">
        <v>5</v>
      </c>
      <c r="F7" s="392">
        <v>6</v>
      </c>
      <c r="G7" s="392">
        <v>7</v>
      </c>
      <c r="H7" s="392">
        <v>8</v>
      </c>
      <c r="I7" s="392">
        <v>9</v>
      </c>
      <c r="J7" s="392">
        <v>10</v>
      </c>
    </row>
    <row r="8" spans="1:10" ht="12.75">
      <c r="A8" s="508">
        <v>1</v>
      </c>
      <c r="B8" s="511"/>
      <c r="C8" s="353"/>
      <c r="D8" s="353"/>
      <c r="E8" s="512"/>
      <c r="F8" s="512"/>
      <c r="G8" s="353"/>
      <c r="H8" s="512"/>
      <c r="I8" s="353"/>
      <c r="J8" s="353"/>
    </row>
    <row r="9" spans="1:10" ht="12.75">
      <c r="A9" s="508">
        <v>2</v>
      </c>
      <c r="B9" s="511"/>
      <c r="C9" s="353"/>
      <c r="D9" s="353"/>
      <c r="E9" s="512"/>
      <c r="F9" s="512"/>
      <c r="G9" s="353"/>
      <c r="H9" s="512"/>
      <c r="I9" s="353"/>
      <c r="J9" s="353"/>
    </row>
    <row r="10" spans="1:10" ht="12.75">
      <c r="A10" s="508">
        <v>3</v>
      </c>
      <c r="B10" s="511"/>
      <c r="C10" s="353"/>
      <c r="D10" s="353"/>
      <c r="E10" s="512"/>
      <c r="F10" s="512"/>
      <c r="G10" s="353"/>
      <c r="H10" s="512"/>
      <c r="I10" s="353"/>
      <c r="J10" s="353"/>
    </row>
    <row r="11" spans="1:10" ht="12.75">
      <c r="A11" s="508">
        <v>4</v>
      </c>
      <c r="B11" s="511"/>
      <c r="C11" s="353"/>
      <c r="D11" s="353"/>
      <c r="E11" s="512"/>
      <c r="F11" s="512"/>
      <c r="G11" s="353"/>
      <c r="H11" s="512"/>
      <c r="I11" s="353"/>
      <c r="J11" s="353"/>
    </row>
    <row r="12" spans="1:10" ht="12.75">
      <c r="A12" s="508">
        <v>5</v>
      </c>
      <c r="B12" s="511"/>
      <c r="C12" s="353"/>
      <c r="D12" s="353"/>
      <c r="E12" s="512"/>
      <c r="F12" s="512"/>
      <c r="G12" s="353"/>
      <c r="H12" s="512"/>
      <c r="I12" s="353"/>
      <c r="J12" s="353"/>
    </row>
    <row r="13" spans="1:10" ht="12.75">
      <c r="A13" s="508">
        <v>6</v>
      </c>
      <c r="B13" s="511"/>
      <c r="C13" s="353"/>
      <c r="D13" s="353"/>
      <c r="E13" s="512"/>
      <c r="F13" s="512"/>
      <c r="G13" s="353"/>
      <c r="H13" s="512"/>
      <c r="I13" s="353"/>
      <c r="J13" s="353"/>
    </row>
    <row r="14" spans="1:10" ht="12.75">
      <c r="A14" s="508">
        <v>7</v>
      </c>
      <c r="B14" s="511"/>
      <c r="C14" s="353"/>
      <c r="D14" s="353"/>
      <c r="E14" s="512"/>
      <c r="F14" s="512"/>
      <c r="G14" s="353"/>
      <c r="H14" s="512"/>
      <c r="I14" s="353"/>
      <c r="J14" s="353"/>
    </row>
    <row r="15" spans="1:10" ht="12.75">
      <c r="A15" s="508">
        <v>8</v>
      </c>
      <c r="B15" s="511"/>
      <c r="C15" s="353"/>
      <c r="D15" s="353"/>
      <c r="E15" s="512"/>
      <c r="F15" s="512"/>
      <c r="G15" s="353"/>
      <c r="H15" s="512"/>
      <c r="I15" s="353"/>
      <c r="J15" s="353"/>
    </row>
    <row r="16" spans="1:10" ht="12.75">
      <c r="A16" s="508">
        <v>9</v>
      </c>
      <c r="B16" s="511"/>
      <c r="C16" s="353"/>
      <c r="D16" s="353"/>
      <c r="E16" s="512"/>
      <c r="F16" s="512"/>
      <c r="G16" s="353"/>
      <c r="H16" s="512"/>
      <c r="I16" s="353"/>
      <c r="J16" s="353"/>
    </row>
    <row r="17" spans="1:10" ht="12.75">
      <c r="A17" s="508">
        <v>10</v>
      </c>
      <c r="B17" s="511"/>
      <c r="C17" s="353"/>
      <c r="D17" s="353"/>
      <c r="E17" s="512"/>
      <c r="F17" s="512"/>
      <c r="G17" s="353"/>
      <c r="H17" s="512"/>
      <c r="I17" s="353"/>
      <c r="J17" s="353"/>
    </row>
    <row r="18" spans="1:10" ht="12.75">
      <c r="A18" s="508">
        <v>11</v>
      </c>
      <c r="B18" s="511"/>
      <c r="C18" s="353"/>
      <c r="D18" s="353"/>
      <c r="E18" s="512"/>
      <c r="F18" s="512"/>
      <c r="G18" s="353"/>
      <c r="H18" s="512"/>
      <c r="I18" s="353"/>
      <c r="J18" s="353"/>
    </row>
    <row r="19" spans="1:10" ht="12.75">
      <c r="A19" s="508">
        <v>12</v>
      </c>
      <c r="B19" s="511"/>
      <c r="C19" s="353"/>
      <c r="D19" s="353"/>
      <c r="E19" s="512"/>
      <c r="F19" s="512"/>
      <c r="G19" s="353"/>
      <c r="H19" s="512"/>
      <c r="I19" s="353"/>
      <c r="J19" s="353"/>
    </row>
    <row r="20" spans="1:10" ht="12.75">
      <c r="A20" s="508">
        <v>13</v>
      </c>
      <c r="B20" s="511"/>
      <c r="C20" s="353"/>
      <c r="D20" s="353"/>
      <c r="E20" s="512"/>
      <c r="F20" s="512"/>
      <c r="G20" s="353"/>
      <c r="H20" s="512"/>
      <c r="I20" s="353"/>
      <c r="J20" s="353"/>
    </row>
    <row r="21" spans="1:10" ht="12.75">
      <c r="A21" s="508">
        <v>14</v>
      </c>
      <c r="B21" s="511"/>
      <c r="C21" s="353"/>
      <c r="D21" s="353"/>
      <c r="E21" s="512"/>
      <c r="F21" s="512"/>
      <c r="G21" s="353"/>
      <c r="H21" s="512"/>
      <c r="I21" s="353"/>
      <c r="J21" s="353"/>
    </row>
    <row r="22" spans="1:10" ht="12.75">
      <c r="A22" s="508">
        <v>15</v>
      </c>
      <c r="B22" s="511"/>
      <c r="C22" s="353"/>
      <c r="D22" s="353"/>
      <c r="E22" s="512"/>
      <c r="F22" s="512"/>
      <c r="G22" s="353"/>
      <c r="H22" s="512"/>
      <c r="I22" s="353"/>
      <c r="J22" s="353"/>
    </row>
    <row r="23" spans="1:10" ht="12.75">
      <c r="A23" s="508">
        <v>16</v>
      </c>
      <c r="B23" s="511"/>
      <c r="C23" s="353"/>
      <c r="D23" s="353"/>
      <c r="E23" s="512"/>
      <c r="F23" s="512"/>
      <c r="G23" s="353"/>
      <c r="H23" s="512"/>
      <c r="I23" s="353"/>
      <c r="J23" s="353"/>
    </row>
    <row r="24" spans="1:10" ht="12.75">
      <c r="A24" s="508">
        <v>17</v>
      </c>
      <c r="B24" s="511"/>
      <c r="C24" s="353"/>
      <c r="D24" s="353"/>
      <c r="E24" s="512"/>
      <c r="F24" s="512"/>
      <c r="G24" s="353"/>
      <c r="H24" s="512"/>
      <c r="I24" s="353"/>
      <c r="J24" s="353"/>
    </row>
    <row r="25" spans="1:10" ht="12.75">
      <c r="A25" s="508">
        <v>18</v>
      </c>
      <c r="B25" s="511"/>
      <c r="C25" s="353"/>
      <c r="D25" s="353"/>
      <c r="E25" s="512"/>
      <c r="F25" s="512"/>
      <c r="G25" s="353"/>
      <c r="H25" s="512"/>
      <c r="I25" s="353"/>
      <c r="J25" s="353"/>
    </row>
    <row r="26" spans="1:10" ht="12.75">
      <c r="A26" s="508">
        <v>19</v>
      </c>
      <c r="B26" s="511"/>
      <c r="C26" s="353"/>
      <c r="D26" s="353"/>
      <c r="E26" s="512"/>
      <c r="F26" s="512"/>
      <c r="G26" s="353"/>
      <c r="H26" s="512"/>
      <c r="I26" s="353"/>
      <c r="J26" s="353"/>
    </row>
    <row r="27" spans="1:10" ht="12.75">
      <c r="A27" s="508">
        <v>20</v>
      </c>
      <c r="B27" s="511"/>
      <c r="C27" s="353"/>
      <c r="D27" s="353"/>
      <c r="E27" s="512"/>
      <c r="F27" s="512"/>
      <c r="G27" s="353"/>
      <c r="H27" s="512"/>
      <c r="I27" s="353"/>
      <c r="J27" s="353"/>
    </row>
    <row r="28" spans="1:10" ht="12.75">
      <c r="A28" s="237" t="s">
        <v>737</v>
      </c>
      <c r="B28" s="52"/>
      <c r="C28" s="52"/>
      <c r="D28" s="52"/>
      <c r="E28" s="52"/>
      <c r="F28" s="52"/>
      <c r="G28" s="550"/>
      <c r="H28" s="550"/>
      <c r="I28" s="781">
        <f>SUM(I8:I27)</f>
        <v>0</v>
      </c>
      <c r="J28" s="550"/>
    </row>
    <row r="31" ht="12.75">
      <c r="A31" s="2" t="s">
        <v>230</v>
      </c>
    </row>
  </sheetData>
  <sheetProtection sheet="1" objects="1" scenarios="1"/>
  <mergeCells count="5">
    <mergeCell ref="I3:J3"/>
    <mergeCell ref="A4:A6"/>
    <mergeCell ref="B4:J4"/>
    <mergeCell ref="B5:B6"/>
    <mergeCell ref="D5:J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&amp;R&amp;"Times New Roman,обычный"&amp;7 25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7">
      <selection activeCell="C29" sqref="C29"/>
    </sheetView>
  </sheetViews>
  <sheetFormatPr defaultColWidth="9.140625" defaultRowHeight="12.75"/>
  <cols>
    <col min="1" max="1" width="40.421875" style="49" customWidth="1"/>
    <col min="2" max="2" width="17.00390625" style="49" customWidth="1"/>
    <col min="3" max="3" width="13.7109375" style="49" customWidth="1"/>
    <col min="4" max="4" width="2.140625" style="49" customWidth="1"/>
    <col min="5" max="5" width="16.140625" style="49" customWidth="1"/>
    <col min="6" max="6" width="12.421875" style="84" customWidth="1"/>
    <col min="7" max="7" width="20.8515625" style="49" customWidth="1"/>
    <col min="8" max="8" width="13.421875" style="49" customWidth="1"/>
    <col min="9" max="16384" width="9.140625" style="49" customWidth="1"/>
  </cols>
  <sheetData>
    <row r="1" spans="1:8" ht="12.75">
      <c r="A1" s="86"/>
      <c r="C1" s="84"/>
      <c r="G1" s="85"/>
      <c r="H1" s="7"/>
    </row>
    <row r="2" spans="1:7" ht="15.75">
      <c r="A2" s="994" t="s">
        <v>738</v>
      </c>
      <c r="B2" s="994"/>
      <c r="C2" s="994"/>
      <c r="D2" s="994"/>
      <c r="E2" s="994"/>
      <c r="F2" s="994"/>
      <c r="G2" s="994"/>
    </row>
    <row r="4" spans="1:8" ht="39" customHeight="1">
      <c r="A4" s="338" t="s">
        <v>427</v>
      </c>
      <c r="B4" s="338" t="s">
        <v>428</v>
      </c>
      <c r="C4" s="868" t="s">
        <v>429</v>
      </c>
      <c r="D4" s="868"/>
      <c r="E4" s="868"/>
      <c r="F4" s="338" t="s">
        <v>430</v>
      </c>
      <c r="G4" s="338" t="s">
        <v>431</v>
      </c>
      <c r="H4" s="338" t="s">
        <v>432</v>
      </c>
    </row>
    <row r="5" spans="1:8" ht="16.5" customHeight="1">
      <c r="A5" s="970" t="s">
        <v>842</v>
      </c>
      <c r="B5" s="971"/>
      <c r="C5" s="971"/>
      <c r="D5" s="971"/>
      <c r="E5" s="971"/>
      <c r="F5" s="971"/>
      <c r="G5" s="971"/>
      <c r="H5" s="972"/>
    </row>
    <row r="6" spans="1:8" ht="16.5" customHeight="1" thickBot="1">
      <c r="A6" s="973" t="s">
        <v>433</v>
      </c>
      <c r="B6" s="92"/>
      <c r="C6" s="87" t="s">
        <v>434</v>
      </c>
      <c r="D6" s="92"/>
      <c r="E6" s="684"/>
      <c r="F6" s="985">
        <f>IF(E7=0,"",E6/E7)</f>
      </c>
      <c r="G6" s="983" t="s">
        <v>435</v>
      </c>
      <c r="H6" s="981"/>
    </row>
    <row r="7" spans="1:8" ht="13.5" thickBot="1">
      <c r="A7" s="974"/>
      <c r="B7" s="47"/>
      <c r="C7" s="89" t="s">
        <v>837</v>
      </c>
      <c r="D7" s="90"/>
      <c r="E7" s="685"/>
      <c r="F7" s="986"/>
      <c r="G7" s="984"/>
      <c r="H7" s="982"/>
    </row>
    <row r="8" spans="1:8" ht="15.75" customHeight="1" thickBot="1">
      <c r="A8" s="973" t="s">
        <v>436</v>
      </c>
      <c r="B8" s="995"/>
      <c r="C8" s="91" t="s">
        <v>437</v>
      </c>
      <c r="D8" s="92"/>
      <c r="E8" s="686"/>
      <c r="F8" s="979">
        <f>IF(E9=0,"",E8/E9)</f>
      </c>
      <c r="G8" s="983" t="s">
        <v>438</v>
      </c>
      <c r="H8" s="979"/>
    </row>
    <row r="9" spans="1:8" ht="12.75">
      <c r="A9" s="974"/>
      <c r="B9" s="996"/>
      <c r="C9" s="89" t="s">
        <v>439</v>
      </c>
      <c r="D9" s="90"/>
      <c r="E9" s="687"/>
      <c r="F9" s="979"/>
      <c r="G9" s="984"/>
      <c r="H9" s="979"/>
    </row>
    <row r="10" spans="1:8" ht="39" thickBot="1">
      <c r="A10" s="700" t="s">
        <v>839</v>
      </c>
      <c r="B10" s="701"/>
      <c r="C10" s="713" t="s">
        <v>840</v>
      </c>
      <c r="D10" s="92"/>
      <c r="E10" s="714"/>
      <c r="F10" s="988"/>
      <c r="G10" s="701" t="s">
        <v>841</v>
      </c>
      <c r="H10" s="988"/>
    </row>
    <row r="11" spans="1:8" ht="12.75">
      <c r="A11" s="692"/>
      <c r="B11" s="693"/>
      <c r="C11" s="715" t="s">
        <v>439</v>
      </c>
      <c r="D11" s="90"/>
      <c r="E11" s="698"/>
      <c r="F11" s="989"/>
      <c r="G11" s="693"/>
      <c r="H11" s="989"/>
    </row>
    <row r="12" spans="1:8" ht="16.5" customHeight="1">
      <c r="A12" s="975" t="s">
        <v>838</v>
      </c>
      <c r="B12" s="971"/>
      <c r="C12" s="971"/>
      <c r="D12" s="971"/>
      <c r="E12" s="971"/>
      <c r="F12" s="971"/>
      <c r="G12" s="971"/>
      <c r="H12" s="976"/>
    </row>
    <row r="13" spans="1:8" ht="13.5" customHeight="1" thickBot="1">
      <c r="A13" s="977" t="s">
        <v>440</v>
      </c>
      <c r="B13" s="984" t="s">
        <v>441</v>
      </c>
      <c r="C13" s="242" t="s">
        <v>442</v>
      </c>
      <c r="D13" s="92"/>
      <c r="E13" s="686"/>
      <c r="F13" s="988">
        <f>IF(E14=0,"",E13/E14)</f>
      </c>
      <c r="G13" s="984" t="s">
        <v>435</v>
      </c>
      <c r="H13" s="979"/>
    </row>
    <row r="14" spans="1:8" ht="12.75">
      <c r="A14" s="978"/>
      <c r="B14" s="984"/>
      <c r="C14" s="230" t="s">
        <v>443</v>
      </c>
      <c r="D14" s="90"/>
      <c r="E14" s="687"/>
      <c r="F14" s="989"/>
      <c r="G14" s="984"/>
      <c r="H14" s="979"/>
    </row>
    <row r="15" spans="1:8" ht="12.75" customHeight="1" thickBot="1">
      <c r="A15" s="977" t="s">
        <v>444</v>
      </c>
      <c r="B15" s="984" t="s">
        <v>445</v>
      </c>
      <c r="C15" s="231" t="s">
        <v>442</v>
      </c>
      <c r="D15" s="47"/>
      <c r="E15" s="688"/>
      <c r="F15" s="988">
        <f>IF(E16=0,"",E15/E16)</f>
      </c>
      <c r="G15" s="984" t="s">
        <v>526</v>
      </c>
      <c r="H15" s="987"/>
    </row>
    <row r="16" spans="1:8" ht="13.5" thickBot="1">
      <c r="A16" s="978"/>
      <c r="B16" s="984"/>
      <c r="C16" s="232" t="s">
        <v>446</v>
      </c>
      <c r="D16" s="47"/>
      <c r="E16" s="689"/>
      <c r="F16" s="989"/>
      <c r="G16" s="984"/>
      <c r="H16" s="987"/>
    </row>
    <row r="17" spans="1:8" ht="26.25" customHeight="1" thickBot="1">
      <c r="A17" s="977" t="s">
        <v>796</v>
      </c>
      <c r="B17" s="984" t="s">
        <v>447</v>
      </c>
      <c r="C17" s="243" t="s">
        <v>448</v>
      </c>
      <c r="D17" s="88"/>
      <c r="E17" s="690"/>
      <c r="F17" s="990">
        <f>IF(E18=0,"",E17/E18)</f>
      </c>
      <c r="G17" s="984" t="s">
        <v>449</v>
      </c>
      <c r="H17" s="979"/>
    </row>
    <row r="18" spans="1:8" ht="12.75">
      <c r="A18" s="978"/>
      <c r="B18" s="984"/>
      <c r="C18" s="230" t="s">
        <v>450</v>
      </c>
      <c r="D18" s="90"/>
      <c r="E18" s="687"/>
      <c r="F18" s="989"/>
      <c r="G18" s="984"/>
      <c r="H18" s="979"/>
    </row>
    <row r="19" spans="1:8" ht="13.5" thickBot="1">
      <c r="A19" s="973" t="s">
        <v>451</v>
      </c>
      <c r="B19" s="995" t="s">
        <v>452</v>
      </c>
      <c r="C19" s="87" t="s">
        <v>453</v>
      </c>
      <c r="D19" s="92"/>
      <c r="E19" s="686"/>
      <c r="F19" s="988">
        <f>IF(E20=0,"",E19/E20)</f>
      </c>
      <c r="G19" s="984" t="s">
        <v>454</v>
      </c>
      <c r="H19" s="979"/>
    </row>
    <row r="20" spans="1:8" ht="12.75">
      <c r="A20" s="974"/>
      <c r="B20" s="996"/>
      <c r="C20" s="89" t="s">
        <v>455</v>
      </c>
      <c r="D20" s="90"/>
      <c r="E20" s="687"/>
      <c r="F20" s="989"/>
      <c r="G20" s="984"/>
      <c r="H20" s="979"/>
    </row>
    <row r="21" spans="1:8" ht="13.5" customHeight="1" thickBot="1">
      <c r="A21" s="977" t="s">
        <v>797</v>
      </c>
      <c r="B21" s="984" t="s">
        <v>456</v>
      </c>
      <c r="C21" s="231" t="s">
        <v>457</v>
      </c>
      <c r="D21" s="47"/>
      <c r="E21" s="688"/>
      <c r="F21" s="990"/>
      <c r="G21" s="984" t="s">
        <v>435</v>
      </c>
      <c r="H21" s="979"/>
    </row>
    <row r="22" spans="1:8" ht="13.5" customHeight="1" thickBot="1">
      <c r="A22" s="978"/>
      <c r="B22" s="984"/>
      <c r="C22" s="231" t="s">
        <v>458</v>
      </c>
      <c r="D22" s="93"/>
      <c r="E22" s="688"/>
      <c r="F22" s="990"/>
      <c r="G22" s="984"/>
      <c r="H22" s="979"/>
    </row>
    <row r="23" spans="1:8" ht="18.75" customHeight="1" thickBot="1">
      <c r="A23" s="244" t="s">
        <v>539</v>
      </c>
      <c r="B23" s="991"/>
      <c r="C23" s="231" t="s">
        <v>541</v>
      </c>
      <c r="D23" s="47"/>
      <c r="E23" s="688"/>
      <c r="F23" s="988"/>
      <c r="G23" s="969" t="s">
        <v>540</v>
      </c>
      <c r="H23" s="988"/>
    </row>
    <row r="24" spans="1:8" ht="18" customHeight="1" thickBot="1">
      <c r="A24" s="244" t="s">
        <v>850</v>
      </c>
      <c r="B24" s="992"/>
      <c r="C24" s="231" t="s">
        <v>450</v>
      </c>
      <c r="D24" s="47"/>
      <c r="E24" s="688"/>
      <c r="F24" s="989"/>
      <c r="G24" s="969"/>
      <c r="H24" s="989"/>
    </row>
    <row r="25" spans="1:8" ht="12.75" customHeight="1" thickBot="1">
      <c r="A25" s="977" t="s">
        <v>459</v>
      </c>
      <c r="B25" s="984"/>
      <c r="C25" s="243" t="s">
        <v>460</v>
      </c>
      <c r="D25" s="88"/>
      <c r="E25" s="690"/>
      <c r="F25" s="988">
        <f>IF(E26=0,"",E25/E26)</f>
      </c>
      <c r="G25" s="993" t="s">
        <v>461</v>
      </c>
      <c r="H25" s="979"/>
    </row>
    <row r="26" spans="1:8" ht="12.75">
      <c r="A26" s="978"/>
      <c r="B26" s="984"/>
      <c r="C26" s="230" t="s">
        <v>450</v>
      </c>
      <c r="D26" s="90"/>
      <c r="E26" s="687"/>
      <c r="F26" s="989"/>
      <c r="G26" s="969"/>
      <c r="H26" s="979"/>
    </row>
    <row r="27" spans="1:8" ht="39" thickBot="1">
      <c r="A27" s="700" t="s">
        <v>851</v>
      </c>
      <c r="B27" s="701"/>
      <c r="C27" s="713" t="s">
        <v>437</v>
      </c>
      <c r="D27" s="92"/>
      <c r="E27" s="714"/>
      <c r="F27" s="988"/>
      <c r="G27" s="701" t="s">
        <v>438</v>
      </c>
      <c r="H27" s="988"/>
    </row>
    <row r="28" spans="1:8" ht="12.75">
      <c r="A28" s="692"/>
      <c r="B28" s="693"/>
      <c r="C28" s="715" t="s">
        <v>450</v>
      </c>
      <c r="D28" s="90"/>
      <c r="E28" s="698"/>
      <c r="F28" s="989"/>
      <c r="G28" s="693"/>
      <c r="H28" s="989"/>
    </row>
    <row r="29" spans="1:8" ht="26.25" thickBot="1">
      <c r="A29" s="700" t="s">
        <v>852</v>
      </c>
      <c r="B29" s="701"/>
      <c r="C29" s="760" t="s">
        <v>437</v>
      </c>
      <c r="D29" s="92"/>
      <c r="E29" s="714"/>
      <c r="F29" s="988"/>
      <c r="G29" s="701" t="s">
        <v>853</v>
      </c>
      <c r="H29" s="988"/>
    </row>
    <row r="30" spans="1:8" ht="12.75">
      <c r="A30" s="692"/>
      <c r="B30" s="693"/>
      <c r="C30" s="715" t="s">
        <v>450</v>
      </c>
      <c r="D30" s="90"/>
      <c r="E30" s="698"/>
      <c r="F30" s="989"/>
      <c r="G30" s="693"/>
      <c r="H30" s="989"/>
    </row>
    <row r="32" spans="1:6" ht="12.75">
      <c r="A32" s="94" t="s">
        <v>462</v>
      </c>
      <c r="B32" s="95" t="s">
        <v>463</v>
      </c>
      <c r="C32" s="980" t="s">
        <v>464</v>
      </c>
      <c r="D32" s="980"/>
      <c r="E32" s="96" t="s">
        <v>465</v>
      </c>
      <c r="F32" s="96" t="s">
        <v>216</v>
      </c>
    </row>
    <row r="33" spans="1:6" ht="12.75">
      <c r="A33" s="238" t="s">
        <v>466</v>
      </c>
      <c r="B33" s="551"/>
      <c r="C33" s="967"/>
      <c r="D33" s="968"/>
      <c r="E33" s="551"/>
      <c r="F33" s="552">
        <f>IF(SUM(B33:E33)=0,0,AVERAGEA(B33:E33))</f>
        <v>0</v>
      </c>
    </row>
    <row r="34" spans="1:6" ht="12.75">
      <c r="A34" s="239" t="s">
        <v>467</v>
      </c>
      <c r="B34" s="551"/>
      <c r="C34" s="967"/>
      <c r="D34" s="968"/>
      <c r="E34" s="551"/>
      <c r="F34" s="552">
        <f>IF(SUM(B34:E34)=0,0,AVERAGEA(B34:E34))</f>
        <v>0</v>
      </c>
    </row>
    <row r="35" spans="1:6" ht="12.75">
      <c r="A35" s="240" t="s">
        <v>468</v>
      </c>
      <c r="B35" s="553">
        <f>IF(B34&lt;&gt;0,B33/B34,0)</f>
        <v>0</v>
      </c>
      <c r="C35" s="553">
        <f>IF(C34&lt;&gt;0,C33/C34,0)</f>
        <v>0</v>
      </c>
      <c r="D35" s="554"/>
      <c r="E35" s="555">
        <f>IF(E34&lt;&gt;0,E33/E34,0)</f>
        <v>0</v>
      </c>
      <c r="F35" s="241"/>
    </row>
    <row r="37" spans="1:2" ht="12.75">
      <c r="A37" s="2" t="s">
        <v>230</v>
      </c>
      <c r="B37" s="245"/>
    </row>
    <row r="38" ht="12.75">
      <c r="B38" s="47"/>
    </row>
  </sheetData>
  <sheetProtection/>
  <mergeCells count="56">
    <mergeCell ref="A19:A20"/>
    <mergeCell ref="F25:F26"/>
    <mergeCell ref="B17:B18"/>
    <mergeCell ref="F17:F18"/>
    <mergeCell ref="B19:B20"/>
    <mergeCell ref="F19:F20"/>
    <mergeCell ref="A2:G2"/>
    <mergeCell ref="B8:B9"/>
    <mergeCell ref="F8:F9"/>
    <mergeCell ref="G8:G9"/>
    <mergeCell ref="F10:F11"/>
    <mergeCell ref="H10:H11"/>
    <mergeCell ref="A25:A26"/>
    <mergeCell ref="B25:B26"/>
    <mergeCell ref="G25:G26"/>
    <mergeCell ref="F27:F28"/>
    <mergeCell ref="F29:F30"/>
    <mergeCell ref="H27:H28"/>
    <mergeCell ref="H29:H30"/>
    <mergeCell ref="A17:A18"/>
    <mergeCell ref="G17:G18"/>
    <mergeCell ref="F23:F24"/>
    <mergeCell ref="H25:H26"/>
    <mergeCell ref="A21:A22"/>
    <mergeCell ref="B21:B22"/>
    <mergeCell ref="F21:F22"/>
    <mergeCell ref="G21:G22"/>
    <mergeCell ref="B23:B24"/>
    <mergeCell ref="H23:H24"/>
    <mergeCell ref="B13:B14"/>
    <mergeCell ref="F13:F14"/>
    <mergeCell ref="G13:G14"/>
    <mergeCell ref="A15:A16"/>
    <mergeCell ref="B15:B16"/>
    <mergeCell ref="F15:F16"/>
    <mergeCell ref="G15:G16"/>
    <mergeCell ref="C32:D32"/>
    <mergeCell ref="H6:H7"/>
    <mergeCell ref="G6:G7"/>
    <mergeCell ref="F6:F7"/>
    <mergeCell ref="H21:H22"/>
    <mergeCell ref="H17:H18"/>
    <mergeCell ref="H19:H20"/>
    <mergeCell ref="H13:H14"/>
    <mergeCell ref="H15:H16"/>
    <mergeCell ref="G19:G20"/>
    <mergeCell ref="C33:D33"/>
    <mergeCell ref="G23:G24"/>
    <mergeCell ref="C4:E4"/>
    <mergeCell ref="C34:D34"/>
    <mergeCell ref="A5:H5"/>
    <mergeCell ref="A6:A7"/>
    <mergeCell ref="A8:A9"/>
    <mergeCell ref="A12:H12"/>
    <mergeCell ref="A13:A14"/>
    <mergeCell ref="H8:H9"/>
  </mergeCells>
  <dataValidations count="3">
    <dataValidation type="decimal" operator="notEqual" allowBlank="1" showInputMessage="1" showErrorMessage="1" sqref="B33:C34 E33:F34">
      <formula1>0</formula1>
    </dataValidation>
    <dataValidation operator="greaterThan" allowBlank="1" showInputMessage="1" showErrorMessage="1" sqref="E22:E24 E20 E26:E30"/>
    <dataValidation type="whole" operator="greaterThan" allowBlank="1" showInputMessage="1" showErrorMessage="1" sqref="E6 E15 E13 E8">
      <formula1>0</formula1>
    </dataValidation>
  </dataValidations>
  <printOptions/>
  <pageMargins left="0.75" right="0.75" top="1" bottom="1" header="0.5" footer="0.5"/>
  <pageSetup horizontalDpi="600" verticalDpi="600" orientation="landscape" paperSize="9" scale="89" r:id="rId1"/>
  <headerFooter alignWithMargins="0">
    <oddFooter>&amp;R&amp;8 &amp;"Times New Roman,обычный"&amp;7 26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2:M52"/>
  <sheetViews>
    <sheetView view="pageBreakPreview" zoomScale="85" zoomScaleNormal="85" zoomScaleSheetLayoutView="85" zoomScalePageLayoutView="0" workbookViewId="0" topLeftCell="A4">
      <selection activeCell="M16" sqref="M16"/>
    </sheetView>
  </sheetViews>
  <sheetFormatPr defaultColWidth="9.140625" defaultRowHeight="12.75"/>
  <cols>
    <col min="1" max="1" width="23.28125" style="291" customWidth="1"/>
    <col min="2" max="2" width="9.421875" style="291" customWidth="1"/>
    <col min="3" max="3" width="9.8515625" style="291" customWidth="1"/>
    <col min="4" max="4" width="11.28125" style="291" customWidth="1"/>
    <col min="5" max="5" width="9.7109375" style="291" customWidth="1"/>
    <col min="6" max="6" width="10.8515625" style="291" customWidth="1"/>
    <col min="7" max="7" width="8.7109375" style="291" customWidth="1"/>
    <col min="8" max="8" width="9.421875" style="291" customWidth="1"/>
    <col min="9" max="9" width="8.8515625" style="291" customWidth="1"/>
    <col min="10" max="10" width="11.57421875" style="291" customWidth="1"/>
    <col min="11" max="11" width="12.28125" style="291" bestFit="1" customWidth="1"/>
    <col min="12" max="12" width="10.28125" style="291" customWidth="1"/>
    <col min="13" max="13" width="12.00390625" style="291" customWidth="1"/>
    <col min="14" max="16384" width="9.140625" style="291" customWidth="1"/>
  </cols>
  <sheetData>
    <row r="2" spans="1:13" ht="15.75">
      <c r="A2" s="283" t="s">
        <v>739</v>
      </c>
      <c r="B2" s="246"/>
      <c r="C2" s="246"/>
      <c r="D2" s="246"/>
      <c r="E2" s="246"/>
      <c r="F2" s="155"/>
      <c r="G2" s="155"/>
      <c r="H2" s="155"/>
      <c r="I2" s="156"/>
      <c r="J2" s="156"/>
      <c r="K2" s="156"/>
      <c r="L2" s="57"/>
      <c r="M2" s="581"/>
    </row>
    <row r="3" spans="1:13" ht="13.5" thickBot="1">
      <c r="A3" s="246"/>
      <c r="B3" s="246"/>
      <c r="C3" s="246"/>
      <c r="D3" s="246"/>
      <c r="E3" s="246"/>
      <c r="F3" s="155"/>
      <c r="G3" s="155"/>
      <c r="H3" s="155"/>
      <c r="I3" s="156"/>
      <c r="J3" s="156"/>
      <c r="K3" s="156"/>
      <c r="L3" s="57"/>
      <c r="M3" s="582" t="s">
        <v>101</v>
      </c>
    </row>
    <row r="4" spans="1:13" ht="38.25" customHeight="1" thickBot="1">
      <c r="A4" s="999" t="s">
        <v>469</v>
      </c>
      <c r="B4" s="999" t="s">
        <v>470</v>
      </c>
      <c r="C4" s="999" t="s">
        <v>471</v>
      </c>
      <c r="D4" s="999" t="s">
        <v>472</v>
      </c>
      <c r="E4" s="997" t="s">
        <v>102</v>
      </c>
      <c r="F4" s="998"/>
      <c r="G4" s="999" t="s">
        <v>322</v>
      </c>
      <c r="H4" s="999" t="s">
        <v>316</v>
      </c>
      <c r="I4" s="999" t="s">
        <v>317</v>
      </c>
      <c r="J4" s="999" t="s">
        <v>103</v>
      </c>
      <c r="K4" s="999" t="s">
        <v>104</v>
      </c>
      <c r="L4" s="999" t="s">
        <v>105</v>
      </c>
      <c r="M4" s="1001" t="s">
        <v>238</v>
      </c>
    </row>
    <row r="5" spans="1:13" ht="39" customHeight="1" thickBot="1">
      <c r="A5" s="1000"/>
      <c r="B5" s="1000"/>
      <c r="C5" s="1000"/>
      <c r="D5" s="1000"/>
      <c r="E5" s="559" t="s">
        <v>473</v>
      </c>
      <c r="F5" s="559" t="s">
        <v>474</v>
      </c>
      <c r="G5" s="1000"/>
      <c r="H5" s="1000"/>
      <c r="I5" s="1000"/>
      <c r="J5" s="1000"/>
      <c r="K5" s="1000"/>
      <c r="L5" s="1000"/>
      <c r="M5" s="1002"/>
    </row>
    <row r="6" spans="1:13" ht="12.75">
      <c r="A6" s="560">
        <v>1</v>
      </c>
      <c r="B6" s="561">
        <v>2</v>
      </c>
      <c r="C6" s="561">
        <v>3</v>
      </c>
      <c r="D6" s="562">
        <v>4</v>
      </c>
      <c r="E6" s="562">
        <v>5</v>
      </c>
      <c r="F6" s="562">
        <v>6</v>
      </c>
      <c r="G6" s="562">
        <v>7</v>
      </c>
      <c r="H6" s="562">
        <v>8</v>
      </c>
      <c r="I6" s="562">
        <v>9</v>
      </c>
      <c r="J6" s="562">
        <v>10</v>
      </c>
      <c r="K6" s="562">
        <v>11</v>
      </c>
      <c r="L6" s="563">
        <v>12</v>
      </c>
      <c r="M6" s="564">
        <v>14</v>
      </c>
    </row>
    <row r="7" spans="1:13" ht="12.75">
      <c r="A7" s="556" t="s">
        <v>475</v>
      </c>
      <c r="B7" s="58"/>
      <c r="C7" s="58"/>
      <c r="D7" s="59"/>
      <c r="E7" s="59"/>
      <c r="F7" s="59"/>
      <c r="G7" s="59"/>
      <c r="H7" s="59"/>
      <c r="I7" s="59"/>
      <c r="J7" s="59" t="s">
        <v>164</v>
      </c>
      <c r="K7" s="59" t="s">
        <v>164</v>
      </c>
      <c r="L7" s="59"/>
      <c r="M7" s="583"/>
    </row>
    <row r="8" spans="1:13" ht="12.75">
      <c r="A8" s="65" t="s">
        <v>476</v>
      </c>
      <c r="B8" s="565">
        <f>B19+B23+B27+B31+B35+B39+B43+B47</f>
        <v>0</v>
      </c>
      <c r="C8" s="565">
        <f>C19+C23+C27+C31+C35+C39+C43+C47</f>
        <v>0</v>
      </c>
      <c r="D8" s="566">
        <f aca="true" t="shared" si="0" ref="D8:L9">D19+D23+D27+D31+D35+D39+D43+D47</f>
        <v>0</v>
      </c>
      <c r="E8" s="566">
        <f t="shared" si="0"/>
        <v>0</v>
      </c>
      <c r="F8" s="566">
        <f t="shared" si="0"/>
        <v>0</v>
      </c>
      <c r="G8" s="566">
        <f t="shared" si="0"/>
        <v>0</v>
      </c>
      <c r="H8" s="566">
        <f t="shared" si="0"/>
        <v>0</v>
      </c>
      <c r="I8" s="566">
        <f t="shared" si="0"/>
        <v>0</v>
      </c>
      <c r="J8" s="566">
        <f t="shared" si="0"/>
        <v>0</v>
      </c>
      <c r="K8" s="566">
        <f t="shared" si="0"/>
        <v>0</v>
      </c>
      <c r="L8" s="567">
        <f t="shared" si="0"/>
        <v>0</v>
      </c>
      <c r="M8" s="568">
        <f>SUM(B8:L8)</f>
        <v>0</v>
      </c>
    </row>
    <row r="9" spans="1:13" ht="12.75">
      <c r="A9" s="65" t="s">
        <v>477</v>
      </c>
      <c r="B9" s="565">
        <f>B20+B24+B28+B32+B36+B40+B44+B48</f>
        <v>0</v>
      </c>
      <c r="C9" s="565">
        <f>C20+C24+C28+C32+C36+C40+C44+C48</f>
        <v>0</v>
      </c>
      <c r="D9" s="566">
        <f t="shared" si="0"/>
        <v>0</v>
      </c>
      <c r="E9" s="566">
        <f t="shared" si="0"/>
        <v>0</v>
      </c>
      <c r="F9" s="566">
        <f t="shared" si="0"/>
        <v>0</v>
      </c>
      <c r="G9" s="566">
        <f t="shared" si="0"/>
        <v>0</v>
      </c>
      <c r="H9" s="566">
        <f t="shared" si="0"/>
        <v>0</v>
      </c>
      <c r="I9" s="566">
        <f t="shared" si="0"/>
        <v>0</v>
      </c>
      <c r="J9" s="566">
        <f t="shared" si="0"/>
        <v>0</v>
      </c>
      <c r="K9" s="566">
        <f t="shared" si="0"/>
        <v>0</v>
      </c>
      <c r="L9" s="567">
        <f t="shared" si="0"/>
        <v>0</v>
      </c>
      <c r="M9" s="568">
        <f>SUM(B9:L9)</f>
        <v>0</v>
      </c>
    </row>
    <row r="10" spans="1:13" ht="22.5">
      <c r="A10" s="584" t="s">
        <v>95</v>
      </c>
      <c r="B10" s="565">
        <f>IF(B9=0,0,B9/M9)</f>
        <v>0</v>
      </c>
      <c r="C10" s="565">
        <f>IF(C9=0,0,C9/M9)</f>
        <v>0</v>
      </c>
      <c r="D10" s="565">
        <f>IF(D9=0,0,D9/M9)</f>
        <v>0</v>
      </c>
      <c r="E10" s="565">
        <f>IF(E9=0,0,E9/M9)</f>
        <v>0</v>
      </c>
      <c r="F10" s="565">
        <f>IF(F9=0,0,F9/M9)</f>
        <v>0</v>
      </c>
      <c r="G10" s="565">
        <f>IF(G9=0,0,G9/M9)</f>
        <v>0</v>
      </c>
      <c r="H10" s="565">
        <f>IF(H9=0,0,H9/M9)</f>
        <v>0</v>
      </c>
      <c r="I10" s="565">
        <f>IF(I9=0,0,I9/M9)</f>
        <v>0</v>
      </c>
      <c r="J10" s="565">
        <f>IF(J9=0,0,J9/M9)</f>
        <v>0</v>
      </c>
      <c r="K10" s="565">
        <f>IF(K9=0,0,K9/M9)</f>
        <v>0</v>
      </c>
      <c r="L10" s="565">
        <f>IF(L9=0,0,L9/M9)</f>
        <v>0</v>
      </c>
      <c r="M10" s="565">
        <f>IF(M9=0,0,M9/M9)</f>
        <v>0</v>
      </c>
    </row>
    <row r="11" spans="1:13" ht="22.5">
      <c r="A11" s="65" t="s">
        <v>97</v>
      </c>
      <c r="B11" s="573"/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69"/>
    </row>
    <row r="12" spans="1:13" ht="12.75">
      <c r="A12" s="65" t="s">
        <v>479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69"/>
    </row>
    <row r="13" spans="1:13" ht="33.75">
      <c r="A13" s="65" t="s">
        <v>74</v>
      </c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85">
        <f>IF(M9=0,0,(B9/M9*B13)+(C9/M9*C13)+(D9/M9*D13)+(E9/M9*E13)+(F9/M9*F13)+(G9/M9*G13)+(H9/M9*H13)+(I9/M9*I13)+(J9/M9*J13)+(K9/M9*K13)+(L9/M9*L13))</f>
        <v>0</v>
      </c>
    </row>
    <row r="14" spans="1:13" ht="22.5">
      <c r="A14" s="774" t="s">
        <v>847</v>
      </c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85">
        <f>IF(M9=0,0,(B9/M9*B14)+(C9/M9*C14)+(D9/M9*D14)+(E9/M9*E14)+(F9/M9*F14)+(G9/M9*G14)+(H9/M9*H14)+(I9/M9*I14)+(J9/M9*J14)+(K9/M9*K14)+(L9/M9*L14))</f>
        <v>0</v>
      </c>
    </row>
    <row r="15" spans="1:13" ht="25.5" customHeight="1">
      <c r="A15" s="580" t="s">
        <v>96</v>
      </c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69"/>
    </row>
    <row r="16" spans="1:13" ht="22.5">
      <c r="A16" s="65" t="s">
        <v>632</v>
      </c>
      <c r="B16" s="579"/>
      <c r="C16" s="579"/>
      <c r="D16" s="579"/>
      <c r="E16" s="579"/>
      <c r="F16" s="579"/>
      <c r="G16" s="579"/>
      <c r="H16" s="579"/>
      <c r="I16" s="579"/>
      <c r="J16" s="579"/>
      <c r="K16" s="579"/>
      <c r="L16" s="579"/>
      <c r="M16" s="569"/>
    </row>
    <row r="17" spans="1:13" ht="22.5">
      <c r="A17" s="65" t="s">
        <v>633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0"/>
    </row>
    <row r="18" spans="1:13" ht="12.75">
      <c r="A18" s="557" t="s">
        <v>480</v>
      </c>
      <c r="B18" s="571"/>
      <c r="C18" s="571"/>
      <c r="D18" s="571" t="s">
        <v>164</v>
      </c>
      <c r="E18" s="571" t="s">
        <v>164</v>
      </c>
      <c r="F18" s="571" t="s">
        <v>164</v>
      </c>
      <c r="G18" s="571"/>
      <c r="H18" s="571"/>
      <c r="I18" s="571" t="s">
        <v>164</v>
      </c>
      <c r="J18" s="571" t="s">
        <v>164</v>
      </c>
      <c r="K18" s="571" t="s">
        <v>164</v>
      </c>
      <c r="L18" s="572" t="s">
        <v>164</v>
      </c>
      <c r="M18" s="590"/>
    </row>
    <row r="19" spans="1:13" ht="12.75">
      <c r="A19" s="66" t="s">
        <v>481</v>
      </c>
      <c r="B19" s="573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68">
        <f>SUM(B19:L19)</f>
        <v>0</v>
      </c>
    </row>
    <row r="20" spans="1:13" ht="12.75">
      <c r="A20" s="157" t="s">
        <v>477</v>
      </c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  <c r="M20" s="568">
        <f>SUM(B20:L20)</f>
        <v>0</v>
      </c>
    </row>
    <row r="21" spans="1:13" ht="22.5">
      <c r="A21" s="584" t="s">
        <v>95</v>
      </c>
      <c r="B21" s="565">
        <f>IF(B20=0,0,B20/M20)</f>
        <v>0</v>
      </c>
      <c r="C21" s="565">
        <f>IF(C20=0,0,C20/M20)</f>
        <v>0</v>
      </c>
      <c r="D21" s="565">
        <f>IF(D20=0,0,D20/M20)</f>
        <v>0</v>
      </c>
      <c r="E21" s="565">
        <f>IF(E20=0,0,E20/M20)</f>
        <v>0</v>
      </c>
      <c r="F21" s="565">
        <f>IF(F20=0,0,F20/M20)</f>
        <v>0</v>
      </c>
      <c r="G21" s="565">
        <f>IF(G20=0,0,G20/M20)</f>
        <v>0</v>
      </c>
      <c r="H21" s="565">
        <f>IF(H20=0,0,H20/M20)</f>
        <v>0</v>
      </c>
      <c r="I21" s="565">
        <f>IF(I20=0,0,I20/M20)</f>
        <v>0</v>
      </c>
      <c r="J21" s="565">
        <f>IF(J20=0,0,J20/M20)</f>
        <v>0</v>
      </c>
      <c r="K21" s="565">
        <f>IF(K20=0,0,K20/M20)</f>
        <v>0</v>
      </c>
      <c r="L21" s="565">
        <f>IF(L20=0,0,L20/M20)</f>
        <v>0</v>
      </c>
      <c r="M21" s="565">
        <f>IF(M20=0,0,M20/M20)</f>
        <v>0</v>
      </c>
    </row>
    <row r="22" spans="1:13" ht="12.75">
      <c r="A22" s="558" t="s">
        <v>482</v>
      </c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5"/>
    </row>
    <row r="23" spans="1:13" ht="12.75">
      <c r="A23" s="66" t="s">
        <v>481</v>
      </c>
      <c r="B23" s="573"/>
      <c r="C23" s="573"/>
      <c r="D23" s="573"/>
      <c r="E23" s="573"/>
      <c r="F23" s="573"/>
      <c r="G23" s="573"/>
      <c r="H23" s="573"/>
      <c r="I23" s="573"/>
      <c r="J23" s="573"/>
      <c r="K23" s="573"/>
      <c r="L23" s="573"/>
      <c r="M23" s="568">
        <f>SUM(B23:L23)</f>
        <v>0</v>
      </c>
    </row>
    <row r="24" spans="1:13" ht="12.75">
      <c r="A24" s="67" t="s">
        <v>477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68">
        <f>SUM(B24:L24)</f>
        <v>0</v>
      </c>
    </row>
    <row r="25" spans="1:13" ht="22.5">
      <c r="A25" s="584" t="s">
        <v>478</v>
      </c>
      <c r="B25" s="565">
        <f>IF(B24=0,0,B24/M24)</f>
        <v>0</v>
      </c>
      <c r="C25" s="565">
        <f>IF(C24=0,0,C24/M24)</f>
        <v>0</v>
      </c>
      <c r="D25" s="565">
        <f>IF(D24=0,0,D24/M24)</f>
        <v>0</v>
      </c>
      <c r="E25" s="565">
        <f>IF(E24=0,0,E24/M24)</f>
        <v>0</v>
      </c>
      <c r="F25" s="565">
        <f>IF(F24=0,0,F24/M24)</f>
        <v>0</v>
      </c>
      <c r="G25" s="565">
        <f>IF(G24=0,0,G24/M24)</f>
        <v>0</v>
      </c>
      <c r="H25" s="565">
        <f>IF(H24=0,0,H24/M24)</f>
        <v>0</v>
      </c>
      <c r="I25" s="565">
        <f>IF(I24=0,0,I24/M24)</f>
        <v>0</v>
      </c>
      <c r="J25" s="565">
        <f>IF(J24=0,0,J24/M24)</f>
        <v>0</v>
      </c>
      <c r="K25" s="565">
        <f>IF(K24=0,0,K24/M24)</f>
        <v>0</v>
      </c>
      <c r="L25" s="565">
        <f>IF(L24=0,0,L24/M24)</f>
        <v>0</v>
      </c>
      <c r="M25" s="565">
        <f>IF(M24=0,0,M24/M24)</f>
        <v>0</v>
      </c>
    </row>
    <row r="26" spans="1:13" ht="12.75">
      <c r="A26" s="558" t="s">
        <v>483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6"/>
    </row>
    <row r="27" spans="1:13" ht="12.75">
      <c r="A27" s="68" t="s">
        <v>481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68">
        <f>SUM(B27:L27)</f>
        <v>0</v>
      </c>
    </row>
    <row r="28" spans="1:13" ht="12.75">
      <c r="A28" s="65" t="s">
        <v>477</v>
      </c>
      <c r="B28" s="573"/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68">
        <f>SUM(B28:L28)</f>
        <v>0</v>
      </c>
    </row>
    <row r="29" spans="1:13" ht="22.5">
      <c r="A29" s="586" t="s">
        <v>95</v>
      </c>
      <c r="B29" s="565">
        <f>IF(B28=0,0,B28/M28)</f>
        <v>0</v>
      </c>
      <c r="C29" s="565">
        <f>IF(C28=0,0,C28/M28)</f>
        <v>0</v>
      </c>
      <c r="D29" s="565">
        <f>IF(D28=0,0,D28/M28)</f>
        <v>0</v>
      </c>
      <c r="E29" s="565">
        <f>IF(E28=0,0,E28/M28)</f>
        <v>0</v>
      </c>
      <c r="F29" s="565">
        <f>IF(F28=0,0,F28/M28)</f>
        <v>0</v>
      </c>
      <c r="G29" s="565">
        <f>IF(G28=0,0,G28/M28)</f>
        <v>0</v>
      </c>
      <c r="H29" s="565">
        <f>IF(H28=0,0,H28/M28)</f>
        <v>0</v>
      </c>
      <c r="I29" s="565">
        <f>IF(I28=0,0,I28/M28)</f>
        <v>0</v>
      </c>
      <c r="J29" s="565">
        <f>IF(J28=0,0,J28/M28)</f>
        <v>0</v>
      </c>
      <c r="K29" s="565">
        <f>IF(K28=0,0,K28/M28)</f>
        <v>0</v>
      </c>
      <c r="L29" s="565">
        <f>IF(L28=0,0,L28/M28)</f>
        <v>0</v>
      </c>
      <c r="M29" s="565">
        <f>IF(M28=0,0,M28/M28)</f>
        <v>0</v>
      </c>
    </row>
    <row r="30" spans="1:13" ht="12.75">
      <c r="A30" s="587" t="s">
        <v>331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6"/>
    </row>
    <row r="31" spans="1:13" ht="12.75">
      <c r="A31" s="68" t="s">
        <v>481</v>
      </c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68">
        <f>SUM(B31:L31)</f>
        <v>0</v>
      </c>
    </row>
    <row r="32" spans="1:13" ht="12.75">
      <c r="A32" s="65" t="s">
        <v>477</v>
      </c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68">
        <f>SUM(B32:L32)</f>
        <v>0</v>
      </c>
    </row>
    <row r="33" spans="1:13" ht="22.5">
      <c r="A33" s="588" t="s">
        <v>95</v>
      </c>
      <c r="B33" s="565">
        <f>IF(B32=0,0,B32/M32)</f>
        <v>0</v>
      </c>
      <c r="C33" s="565">
        <f>IF(C32=0,0,C32/M32)</f>
        <v>0</v>
      </c>
      <c r="D33" s="565">
        <f>IF(D32=0,0,D32/M32)</f>
        <v>0</v>
      </c>
      <c r="E33" s="565">
        <f>IF(E32=0,0,E32/M32)</f>
        <v>0</v>
      </c>
      <c r="F33" s="565">
        <f>IF(F32=0,0,F32/M32)</f>
        <v>0</v>
      </c>
      <c r="G33" s="565">
        <f>IF(G32=0,0,G32/M32)</f>
        <v>0</v>
      </c>
      <c r="H33" s="565">
        <f>IF(H32=0,0,H32/M32)</f>
        <v>0</v>
      </c>
      <c r="I33" s="565">
        <f>IF(I32=0,0,I32/M32)</f>
        <v>0</v>
      </c>
      <c r="J33" s="565">
        <f>IF(J32=0,0,J32/M32)</f>
        <v>0</v>
      </c>
      <c r="K33" s="565">
        <f>IF(K32=0,0,K32/M32)</f>
        <v>0</v>
      </c>
      <c r="L33" s="565">
        <f>IF(L32=0,0,L32/M32)</f>
        <v>0</v>
      </c>
      <c r="M33" s="565">
        <f>IF(M32=0,0,M32/M32)</f>
        <v>0</v>
      </c>
    </row>
    <row r="34" spans="1:13" ht="12.75">
      <c r="A34" s="589" t="s">
        <v>329</v>
      </c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8"/>
    </row>
    <row r="35" spans="1:13" ht="12.75">
      <c r="A35" s="68" t="s">
        <v>481</v>
      </c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68">
        <f>SUM(B35:L35)</f>
        <v>0</v>
      </c>
    </row>
    <row r="36" spans="1:13" ht="12.75">
      <c r="A36" s="65" t="s">
        <v>477</v>
      </c>
      <c r="B36" s="573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68">
        <f>SUM(B36:L36)</f>
        <v>0</v>
      </c>
    </row>
    <row r="37" spans="1:13" ht="22.5">
      <c r="A37" s="588" t="s">
        <v>95</v>
      </c>
      <c r="B37" s="565">
        <f>IF(B36=0,0,B36/M36)</f>
        <v>0</v>
      </c>
      <c r="C37" s="565">
        <f>IF(C36=0,0,C36/M36)</f>
        <v>0</v>
      </c>
      <c r="D37" s="565">
        <f>IF(D36=0,0,D36/M36)</f>
        <v>0</v>
      </c>
      <c r="E37" s="565">
        <f>IF(E36=0,0,E36/M36)</f>
        <v>0</v>
      </c>
      <c r="F37" s="565">
        <f>IF(F36=0,0,F36/M36)</f>
        <v>0</v>
      </c>
      <c r="G37" s="565">
        <f>IF(G36=0,0,G36/M36)</f>
        <v>0</v>
      </c>
      <c r="H37" s="565">
        <f>IF(H36=0,0,H36/M36)</f>
        <v>0</v>
      </c>
      <c r="I37" s="565">
        <f>IF(I36=0,0,I36/M36)</f>
        <v>0</v>
      </c>
      <c r="J37" s="565">
        <f>IF(J36=0,0,J36/M36)</f>
        <v>0</v>
      </c>
      <c r="K37" s="565">
        <f>IF(K36=0,0,K36/M36)</f>
        <v>0</v>
      </c>
      <c r="L37" s="565">
        <f>IF(L36=0,0,L36/M36)</f>
        <v>0</v>
      </c>
      <c r="M37" s="565">
        <f>IF(M36=0,0,M36/M36)</f>
        <v>0</v>
      </c>
    </row>
    <row r="38" spans="1:13" ht="12.75">
      <c r="A38" s="589" t="s">
        <v>484</v>
      </c>
      <c r="B38" s="57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8"/>
    </row>
    <row r="39" spans="1:13" ht="12.75">
      <c r="A39" s="68" t="s">
        <v>481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68">
        <f>SUM(B39:L39)</f>
        <v>0</v>
      </c>
    </row>
    <row r="40" spans="1:13" ht="12.75">
      <c r="A40" s="65" t="s">
        <v>477</v>
      </c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68">
        <f>SUM(B40:L40)</f>
        <v>0</v>
      </c>
    </row>
    <row r="41" spans="1:13" ht="22.5">
      <c r="A41" s="588" t="s">
        <v>95</v>
      </c>
      <c r="B41" s="565">
        <f>IF(B40=0,0,B40/M40)</f>
        <v>0</v>
      </c>
      <c r="C41" s="565">
        <f>IF(C40=0,0,C40/M40)</f>
        <v>0</v>
      </c>
      <c r="D41" s="565">
        <f>IF(D40=0,0,D40/M40)</f>
        <v>0</v>
      </c>
      <c r="E41" s="565">
        <f>IF(E40=0,0,E40/M40)</f>
        <v>0</v>
      </c>
      <c r="F41" s="565">
        <f>IF(F40=0,0,F40/M40)</f>
        <v>0</v>
      </c>
      <c r="G41" s="565">
        <f>IF(G40=0,0,G40/M40)</f>
        <v>0</v>
      </c>
      <c r="H41" s="565">
        <f>IF(H40=0,0,H40/M40)</f>
        <v>0</v>
      </c>
      <c r="I41" s="565">
        <f>IF(I40=0,0,I40/M40)</f>
        <v>0</v>
      </c>
      <c r="J41" s="565">
        <f>IF(J40=0,0,J40/M40)</f>
        <v>0</v>
      </c>
      <c r="K41" s="565">
        <f>IF(K40=0,0,K40/M40)</f>
        <v>0</v>
      </c>
      <c r="L41" s="565">
        <f>IF(L40=0,0,L40/M40)</f>
        <v>0</v>
      </c>
      <c r="M41" s="565">
        <f>IF(M40=0,0,M40/M40)</f>
        <v>0</v>
      </c>
    </row>
    <row r="42" spans="1:13" ht="12.75">
      <c r="A42" s="589" t="s">
        <v>330</v>
      </c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8"/>
    </row>
    <row r="43" spans="1:13" ht="12.75">
      <c r="A43" s="68" t="s">
        <v>481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68">
        <f>SUM(B43:L43)</f>
        <v>0</v>
      </c>
    </row>
    <row r="44" spans="1:13" ht="12.75">
      <c r="A44" s="65" t="s">
        <v>477</v>
      </c>
      <c r="B44" s="573"/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68">
        <f>SUM(B44:L44)</f>
        <v>0</v>
      </c>
    </row>
    <row r="45" spans="1:13" ht="22.5">
      <c r="A45" s="588" t="s">
        <v>95</v>
      </c>
      <c r="B45" s="565">
        <f>IF(B44=0,0,B44/M44)</f>
        <v>0</v>
      </c>
      <c r="C45" s="565">
        <f>IF(C44=0,0,C44/M44)</f>
        <v>0</v>
      </c>
      <c r="D45" s="565">
        <f>IF(D44=0,0,D44/M44)</f>
        <v>0</v>
      </c>
      <c r="E45" s="565">
        <f>IF(E44=0,0,E44/M44)</f>
        <v>0</v>
      </c>
      <c r="F45" s="565">
        <f>IF(F44=0,0,F44/M44)</f>
        <v>0</v>
      </c>
      <c r="G45" s="565">
        <f>IF(G44=0,0,G44/M44)</f>
        <v>0</v>
      </c>
      <c r="H45" s="565">
        <f>IF(H44=0,0,H44/M44)</f>
        <v>0</v>
      </c>
      <c r="I45" s="565">
        <f>IF(I44=0,0,I44/M44)</f>
        <v>0</v>
      </c>
      <c r="J45" s="565">
        <f>IF(J44=0,0,J44/M44)</f>
        <v>0</v>
      </c>
      <c r="K45" s="565">
        <f>IF(K44=0,0,K44/M44)</f>
        <v>0</v>
      </c>
      <c r="L45" s="565">
        <f>IF(L44=0,0,L44/M44)</f>
        <v>0</v>
      </c>
      <c r="M45" s="565">
        <f>IF(M44=0,0,M44/M44)</f>
        <v>0</v>
      </c>
    </row>
    <row r="46" spans="1:13" ht="12.75">
      <c r="A46" s="589" t="s">
        <v>326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8"/>
    </row>
    <row r="47" spans="1:13" ht="12.75">
      <c r="A47" s="68" t="s">
        <v>481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573"/>
      <c r="M47" s="568">
        <f>SUM(B47:L47)</f>
        <v>0</v>
      </c>
    </row>
    <row r="48" spans="1:13" ht="12.75">
      <c r="A48" s="65" t="s">
        <v>477</v>
      </c>
      <c r="B48" s="573"/>
      <c r="C48" s="573"/>
      <c r="D48" s="573"/>
      <c r="E48" s="573"/>
      <c r="F48" s="573"/>
      <c r="G48" s="573"/>
      <c r="H48" s="573"/>
      <c r="I48" s="573"/>
      <c r="J48" s="573"/>
      <c r="K48" s="573"/>
      <c r="L48" s="573"/>
      <c r="M48" s="568">
        <f>SUM(B48:L48)</f>
        <v>0</v>
      </c>
    </row>
    <row r="49" spans="1:13" ht="22.5">
      <c r="A49" s="586" t="s">
        <v>95</v>
      </c>
      <c r="B49" s="565">
        <f>IF(B48=0,0,B48/M48)</f>
        <v>0</v>
      </c>
      <c r="C49" s="565">
        <f>IF(C48=0,0,C48/M48)</f>
        <v>0</v>
      </c>
      <c r="D49" s="565">
        <f>IF(D48=0,0,D48/M48)</f>
        <v>0</v>
      </c>
      <c r="E49" s="565">
        <f>IF(E48=0,0,E48/M48)</f>
        <v>0</v>
      </c>
      <c r="F49" s="565">
        <f>IF(F48=0,0,F48/M48)</f>
        <v>0</v>
      </c>
      <c r="G49" s="565">
        <f>IF(G48=0,0,G48/M48)</f>
        <v>0</v>
      </c>
      <c r="H49" s="565">
        <f>IF(H48=0,0,H48/M48)</f>
        <v>0</v>
      </c>
      <c r="I49" s="565">
        <f>IF(I48=0,0,I48/M48)</f>
        <v>0</v>
      </c>
      <c r="J49" s="565">
        <f>IF(J48=0,0,J48/M48)</f>
        <v>0</v>
      </c>
      <c r="K49" s="565">
        <f>IF(K48=0,0,K48/M48)</f>
        <v>0</v>
      </c>
      <c r="L49" s="565">
        <f>IF(L48=0,0,L48/M48)</f>
        <v>0</v>
      </c>
      <c r="M49" s="565">
        <f>IF(M48=0,0,M48/M48)</f>
        <v>0</v>
      </c>
    </row>
    <row r="52" ht="12.75">
      <c r="A52" s="56" t="s">
        <v>230</v>
      </c>
    </row>
  </sheetData>
  <sheetProtection sheet="1" objects="1" scenarios="1"/>
  <mergeCells count="12">
    <mergeCell ref="M4:M5"/>
    <mergeCell ref="G4:G5"/>
    <mergeCell ref="H4:H5"/>
    <mergeCell ref="I4:I5"/>
    <mergeCell ref="J4:J5"/>
    <mergeCell ref="K4:K5"/>
    <mergeCell ref="E4:F4"/>
    <mergeCell ref="A4:A5"/>
    <mergeCell ref="B4:B5"/>
    <mergeCell ref="C4:C5"/>
    <mergeCell ref="D4:D5"/>
    <mergeCell ref="L4:L5"/>
  </mergeCells>
  <dataValidations count="1">
    <dataValidation operator="greaterThanOrEqual" allowBlank="1" showInputMessage="1" showErrorMessage="1" sqref="M49 M41 C10:M17 M25 M29 B8:B21 M37 M45 M33 C8:L9 B23:L25 B27:L29 B31:L33 B35:L37 B39:L41 B43:L45 B47:L49 C18:L21 M21"/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120" zoomScaleSheetLayoutView="120" zoomScalePageLayoutView="0" workbookViewId="0" topLeftCell="A1">
      <selection activeCell="B10" sqref="B10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30.8515625" style="0" customWidth="1"/>
  </cols>
  <sheetData>
    <row r="1" spans="1:3" ht="12.75">
      <c r="A1" s="591"/>
      <c r="B1" s="592"/>
      <c r="C1" s="592"/>
    </row>
    <row r="2" spans="1:3" ht="12.75">
      <c r="A2" s="591"/>
      <c r="B2" s="593" t="s">
        <v>739</v>
      </c>
      <c r="C2" s="591"/>
    </row>
    <row r="3" spans="1:3" ht="13.5" thickBot="1">
      <c r="A3" s="591"/>
      <c r="B3" s="594"/>
      <c r="C3" s="591"/>
    </row>
    <row r="4" spans="1:3" ht="12.75">
      <c r="A4" s="591"/>
      <c r="B4" s="606"/>
      <c r="C4" s="607" t="s">
        <v>106</v>
      </c>
    </row>
    <row r="5" spans="1:3" ht="12.75">
      <c r="A5" s="591"/>
      <c r="B5" s="595" t="s">
        <v>643</v>
      </c>
      <c r="C5" s="596"/>
    </row>
    <row r="6" spans="1:3" ht="12.75">
      <c r="A6" s="591"/>
      <c r="B6" s="597" t="s">
        <v>487</v>
      </c>
      <c r="C6" s="598"/>
    </row>
    <row r="7" spans="1:3" ht="12.75">
      <c r="A7" s="591"/>
      <c r="B7" s="597" t="s">
        <v>488</v>
      </c>
      <c r="C7" s="598"/>
    </row>
    <row r="8" spans="1:3" ht="12.75">
      <c r="A8" s="591"/>
      <c r="B8" s="597" t="s">
        <v>489</v>
      </c>
      <c r="C8" s="598"/>
    </row>
    <row r="9" spans="1:3" ht="12.75">
      <c r="A9" s="591"/>
      <c r="B9" s="597" t="s">
        <v>490</v>
      </c>
      <c r="C9" s="596"/>
    </row>
    <row r="10" spans="2:3" ht="51.75" thickBot="1">
      <c r="B10" s="716" t="s">
        <v>843</v>
      </c>
      <c r="C10" s="717"/>
    </row>
    <row r="11" ht="12.75">
      <c r="A11" s="56" t="s">
        <v>230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C10"/>
  <sheetViews>
    <sheetView view="pageBreakPreview" zoomScale="115" zoomScaleSheetLayoutView="115" zoomScalePageLayoutView="0" workbookViewId="0" topLeftCell="A1">
      <selection activeCell="K42" sqref="K42"/>
    </sheetView>
  </sheetViews>
  <sheetFormatPr defaultColWidth="9.140625" defaultRowHeight="12.75"/>
  <cols>
    <col min="1" max="1" width="5.8515625" style="0" customWidth="1"/>
    <col min="2" max="2" width="47.7109375" style="0" customWidth="1"/>
    <col min="3" max="3" width="23.140625" style="0" customWidth="1"/>
  </cols>
  <sheetData>
    <row r="2" ht="12.75">
      <c r="B2" s="593" t="s">
        <v>739</v>
      </c>
    </row>
    <row r="3" ht="13.5" thickBot="1"/>
    <row r="4" spans="1:3" ht="12.75">
      <c r="A4" s="603"/>
      <c r="B4" s="604" t="s">
        <v>277</v>
      </c>
      <c r="C4" s="605" t="s">
        <v>491</v>
      </c>
    </row>
    <row r="5" spans="1:3" ht="24.75" customHeight="1">
      <c r="A5" s="599">
        <v>1</v>
      </c>
      <c r="B5" s="608" t="s">
        <v>107</v>
      </c>
      <c r="C5" s="600"/>
    </row>
    <row r="6" spans="1:3" ht="24.75" customHeight="1">
      <c r="A6" s="599">
        <v>2</v>
      </c>
      <c r="B6" s="608" t="s">
        <v>108</v>
      </c>
      <c r="C6" s="600"/>
    </row>
    <row r="7" spans="1:3" ht="24.75" customHeight="1" thickBot="1">
      <c r="A7" s="601">
        <v>3</v>
      </c>
      <c r="B7" s="609" t="s">
        <v>109</v>
      </c>
      <c r="C7" s="602"/>
    </row>
    <row r="10" ht="12.75">
      <c r="A10" s="56" t="s">
        <v>230</v>
      </c>
    </row>
  </sheetData>
  <sheetProtection sheet="1" objects="1" scenarios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9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1" max="1" width="3.8515625" style="291" customWidth="1"/>
    <col min="2" max="2" width="51.7109375" style="291" customWidth="1"/>
    <col min="3" max="3" width="16.57421875" style="291" customWidth="1"/>
    <col min="4" max="4" width="19.140625" style="291" customWidth="1"/>
    <col min="5" max="5" width="3.28125" style="291" customWidth="1"/>
    <col min="6" max="16384" width="9.140625" style="291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21" customHeight="1">
      <c r="A4" s="292"/>
      <c r="B4" s="281" t="s">
        <v>222</v>
      </c>
      <c r="C4" s="282" t="s">
        <v>216</v>
      </c>
      <c r="D4" s="282" t="s">
        <v>223</v>
      </c>
    </row>
    <row r="5" spans="1:4" ht="12.75">
      <c r="A5" s="843" t="s">
        <v>224</v>
      </c>
      <c r="B5" s="844"/>
      <c r="C5" s="844"/>
      <c r="D5" s="845"/>
    </row>
    <row r="6" spans="1:4" ht="12.75">
      <c r="A6" s="179" t="s">
        <v>356</v>
      </c>
      <c r="B6" s="182" t="s">
        <v>747</v>
      </c>
      <c r="C6" s="308"/>
      <c r="D6" s="307"/>
    </row>
    <row r="7" spans="1:4" ht="12.75">
      <c r="A7" s="179"/>
      <c r="B7" s="182" t="s">
        <v>225</v>
      </c>
      <c r="C7" s="308"/>
      <c r="D7" s="307"/>
    </row>
    <row r="8" spans="1:4" ht="12.75">
      <c r="A8" s="179" t="s">
        <v>360</v>
      </c>
      <c r="B8" s="182" t="s">
        <v>748</v>
      </c>
      <c r="C8" s="308"/>
      <c r="D8" s="307"/>
    </row>
    <row r="9" spans="1:4" ht="12.75">
      <c r="A9" s="179" t="s">
        <v>644</v>
      </c>
      <c r="B9" s="182" t="s">
        <v>749</v>
      </c>
      <c r="C9" s="308"/>
      <c r="D9" s="307"/>
    </row>
    <row r="10" spans="1:4" ht="12.75">
      <c r="A10" s="293" t="s">
        <v>751</v>
      </c>
      <c r="B10" s="286" t="s">
        <v>750</v>
      </c>
      <c r="C10" s="318">
        <f>C11+C12+C13</f>
        <v>0</v>
      </c>
      <c r="D10" s="318">
        <f>D11+D12+D13</f>
        <v>0</v>
      </c>
    </row>
    <row r="11" spans="1:4" ht="12.75">
      <c r="A11" s="179"/>
      <c r="B11" s="182" t="s">
        <v>544</v>
      </c>
      <c r="C11" s="317"/>
      <c r="D11" s="307"/>
    </row>
    <row r="12" spans="1:4" ht="12.75">
      <c r="A12" s="179"/>
      <c r="B12" s="182" t="s">
        <v>545</v>
      </c>
      <c r="C12" s="317"/>
      <c r="D12" s="307"/>
    </row>
    <row r="13" spans="1:4" ht="12.75">
      <c r="A13" s="179"/>
      <c r="B13" s="182" t="s">
        <v>801</v>
      </c>
      <c r="C13" s="317"/>
      <c r="D13" s="307"/>
    </row>
    <row r="14" spans="1:4" ht="12.75">
      <c r="A14" s="179" t="s">
        <v>383</v>
      </c>
      <c r="B14" s="182" t="s">
        <v>752</v>
      </c>
      <c r="C14" s="317"/>
      <c r="D14" s="307"/>
    </row>
    <row r="15" spans="1:4" ht="25.5">
      <c r="A15" s="293" t="s">
        <v>754</v>
      </c>
      <c r="B15" s="286" t="s">
        <v>753</v>
      </c>
      <c r="C15" s="319">
        <f>C16+C17+C18+C19+C20+C21+C22</f>
        <v>0</v>
      </c>
      <c r="D15" s="319">
        <f>D16+D17+D18+D19+D20+D21+D22</f>
        <v>0</v>
      </c>
    </row>
    <row r="16" spans="1:4" ht="12.75">
      <c r="A16" s="179"/>
      <c r="B16" s="294" t="s">
        <v>544</v>
      </c>
      <c r="C16" s="308"/>
      <c r="D16" s="307"/>
    </row>
    <row r="17" spans="1:4" ht="12.75">
      <c r="A17" s="179"/>
      <c r="B17" s="294" t="s">
        <v>545</v>
      </c>
      <c r="C17" s="308"/>
      <c r="D17" s="307"/>
    </row>
    <row r="18" spans="1:4" ht="12.75">
      <c r="A18" s="179"/>
      <c r="B18" s="294" t="s">
        <v>546</v>
      </c>
      <c r="C18" s="308"/>
      <c r="D18" s="307"/>
    </row>
    <row r="19" spans="1:4" ht="12.75">
      <c r="A19" s="179"/>
      <c r="B19" s="294" t="s">
        <v>0</v>
      </c>
      <c r="C19" s="308"/>
      <c r="D19" s="307"/>
    </row>
    <row r="20" spans="1:4" ht="12.75">
      <c r="A20" s="179"/>
      <c r="B20" s="294" t="s">
        <v>1</v>
      </c>
      <c r="C20" s="308"/>
      <c r="D20" s="307"/>
    </row>
    <row r="21" spans="1:4" ht="12.75">
      <c r="A21" s="179"/>
      <c r="B21" s="294" t="s">
        <v>2</v>
      </c>
      <c r="C21" s="308"/>
      <c r="D21" s="307"/>
    </row>
    <row r="22" spans="1:4" ht="12.75">
      <c r="A22" s="179"/>
      <c r="B22" s="295" t="s">
        <v>3</v>
      </c>
      <c r="C22" s="308"/>
      <c r="D22" s="307"/>
    </row>
    <row r="23" spans="1:4" ht="12.75">
      <c r="A23" s="293" t="s">
        <v>756</v>
      </c>
      <c r="B23" s="284" t="s">
        <v>755</v>
      </c>
      <c r="C23" s="306">
        <f>C24+C25+C26+C27+C28+C29+C30+C31</f>
        <v>0</v>
      </c>
      <c r="D23" s="306">
        <f>D24+D25+D26+D27+D28+D29+D30+D31</f>
        <v>0</v>
      </c>
    </row>
    <row r="24" spans="1:4" ht="12.75">
      <c r="A24" s="179"/>
      <c r="B24" s="294" t="s">
        <v>547</v>
      </c>
      <c r="C24" s="307"/>
      <c r="D24" s="307"/>
    </row>
    <row r="25" spans="1:4" ht="12.75">
      <c r="A25" s="179"/>
      <c r="B25" s="294" t="s">
        <v>545</v>
      </c>
      <c r="C25" s="307"/>
      <c r="D25" s="307"/>
    </row>
    <row r="26" spans="1:4" ht="12.75">
      <c r="A26" s="179"/>
      <c r="B26" s="294" t="s">
        <v>546</v>
      </c>
      <c r="C26" s="307"/>
      <c r="D26" s="307"/>
    </row>
    <row r="27" spans="1:4" ht="12.75">
      <c r="A27" s="179"/>
      <c r="B27" s="294" t="s">
        <v>0</v>
      </c>
      <c r="C27" s="307"/>
      <c r="D27" s="307"/>
    </row>
    <row r="28" spans="1:4" ht="12.75">
      <c r="A28" s="179"/>
      <c r="B28" s="294" t="s">
        <v>1</v>
      </c>
      <c r="C28" s="307"/>
      <c r="D28" s="307"/>
    </row>
    <row r="29" spans="1:4" ht="12.75">
      <c r="A29" s="179"/>
      <c r="B29" s="294" t="s">
        <v>2</v>
      </c>
      <c r="C29" s="307"/>
      <c r="D29" s="307"/>
    </row>
    <row r="30" spans="1:4" ht="12.75">
      <c r="A30" s="179"/>
      <c r="B30" s="295" t="s">
        <v>3</v>
      </c>
      <c r="C30" s="307"/>
      <c r="D30" s="307"/>
    </row>
    <row r="31" spans="1:4" ht="12.75">
      <c r="A31" s="179" t="s">
        <v>388</v>
      </c>
      <c r="B31" s="148" t="s">
        <v>757</v>
      </c>
      <c r="C31" s="307"/>
      <c r="D31" s="307"/>
    </row>
    <row r="32" spans="1:4" ht="12.75">
      <c r="A32" s="293" t="s">
        <v>759</v>
      </c>
      <c r="B32" s="284" t="s">
        <v>758</v>
      </c>
      <c r="C32" s="306">
        <f>C15+C23-C31</f>
        <v>0</v>
      </c>
      <c r="D32" s="306">
        <f>D15+D23-D31</f>
        <v>0</v>
      </c>
    </row>
    <row r="33" spans="1:4" ht="12.75">
      <c r="A33" s="296" t="s">
        <v>761</v>
      </c>
      <c r="B33" s="286" t="s">
        <v>760</v>
      </c>
      <c r="C33" s="320">
        <f>C34+C35</f>
        <v>0</v>
      </c>
      <c r="D33" s="320">
        <f>D34+D35</f>
        <v>0</v>
      </c>
    </row>
    <row r="34" spans="1:4" ht="12.75">
      <c r="A34" s="297"/>
      <c r="B34" s="182" t="s">
        <v>686</v>
      </c>
      <c r="C34" s="321"/>
      <c r="D34" s="321"/>
    </row>
    <row r="35" spans="1:4" ht="12.75">
      <c r="A35" s="297"/>
      <c r="B35" s="182" t="s">
        <v>687</v>
      </c>
      <c r="C35" s="321"/>
      <c r="D35" s="321"/>
    </row>
    <row r="36" spans="1:4" ht="12.75">
      <c r="A36" s="293" t="s">
        <v>645</v>
      </c>
      <c r="B36" s="286" t="s">
        <v>762</v>
      </c>
      <c r="C36" s="319">
        <f>C37+C38</f>
        <v>0</v>
      </c>
      <c r="D36" s="319">
        <f>D37+D38</f>
        <v>0</v>
      </c>
    </row>
    <row r="37" spans="1:4" ht="12.75">
      <c r="A37" s="179"/>
      <c r="B37" s="182" t="s">
        <v>226</v>
      </c>
      <c r="C37" s="308"/>
      <c r="D37" s="307"/>
    </row>
    <row r="38" spans="1:4" ht="12.75">
      <c r="A38" s="179"/>
      <c r="B38" s="182" t="s">
        <v>227</v>
      </c>
      <c r="C38" s="308"/>
      <c r="D38" s="307"/>
    </row>
    <row r="39" spans="1:4" ht="12.75">
      <c r="A39" s="293" t="s">
        <v>392</v>
      </c>
      <c r="B39" s="284" t="s">
        <v>763</v>
      </c>
      <c r="C39" s="306">
        <f>C40+C41</f>
        <v>0</v>
      </c>
      <c r="D39" s="306">
        <f>D40+D41</f>
        <v>0</v>
      </c>
    </row>
    <row r="40" spans="1:4" ht="25.5">
      <c r="A40" s="179"/>
      <c r="B40" s="182" t="s">
        <v>119</v>
      </c>
      <c r="C40" s="307"/>
      <c r="D40" s="307"/>
    </row>
    <row r="41" spans="1:4" ht="25.5">
      <c r="A41" s="179"/>
      <c r="B41" s="182" t="s">
        <v>120</v>
      </c>
      <c r="C41" s="307"/>
      <c r="D41" s="307"/>
    </row>
    <row r="42" spans="1:4" ht="12.75">
      <c r="A42" s="293" t="s">
        <v>394</v>
      </c>
      <c r="B42" s="284" t="s">
        <v>764</v>
      </c>
      <c r="C42" s="306">
        <f>C43+C44+C45</f>
        <v>0</v>
      </c>
      <c r="D42" s="306">
        <f>D43+D44+D45</f>
        <v>0</v>
      </c>
    </row>
    <row r="43" spans="1:4" ht="12.75">
      <c r="A43" s="181"/>
      <c r="B43" s="182" t="s">
        <v>548</v>
      </c>
      <c r="C43" s="307"/>
      <c r="D43" s="307"/>
    </row>
    <row r="44" spans="1:4" ht="12.75">
      <c r="A44" s="181"/>
      <c r="B44" s="182" t="s">
        <v>549</v>
      </c>
      <c r="C44" s="307"/>
      <c r="D44" s="307"/>
    </row>
    <row r="45" spans="1:4" ht="12.75">
      <c r="A45" s="181"/>
      <c r="B45" s="182" t="s">
        <v>550</v>
      </c>
      <c r="C45" s="307"/>
      <c r="D45" s="307"/>
    </row>
    <row r="46" spans="1:4" ht="12.75">
      <c r="A46" s="179" t="s">
        <v>765</v>
      </c>
      <c r="B46" s="148" t="s">
        <v>766</v>
      </c>
      <c r="C46" s="307"/>
      <c r="D46" s="307"/>
    </row>
    <row r="47" spans="1:4" ht="15" customHeight="1">
      <c r="A47" s="298" t="s">
        <v>646</v>
      </c>
      <c r="B47" s="289" t="s">
        <v>768</v>
      </c>
      <c r="C47" s="322">
        <f>C6+C8+C9+C10+C14+C32+C33+C36+C39+C42+C46</f>
        <v>0</v>
      </c>
      <c r="D47" s="322">
        <f>D6+D8+D9+D10+D14+D32+D33+D36+D39+D42+D46</f>
        <v>0</v>
      </c>
    </row>
    <row r="49" spans="2:4" ht="12.75">
      <c r="B49" s="846" t="s">
        <v>154</v>
      </c>
      <c r="C49" s="846"/>
      <c r="D49" s="846"/>
    </row>
  </sheetData>
  <sheetProtection sheet="1" objects="1" scenarios="1"/>
  <mergeCells count="2">
    <mergeCell ref="A5:D5"/>
    <mergeCell ref="B49:D49"/>
  </mergeCells>
  <conditionalFormatting sqref="D6:D9 D16:D22">
    <cfRule type="cellIs" priority="1" dxfId="0" operator="notEqual" stopIfTrue="1">
      <formula>SUM(COINS,CASHA1)</formula>
    </cfRule>
  </conditionalFormatting>
  <dataValidations count="1">
    <dataValidation operator="greaterThanOrEqual" allowBlank="1" showInputMessage="1" showErrorMessage="1" sqref="D6:D9 D43:D45 D40:D41 D37:D38 D34:D35 D24:D31 D16:D22 D11:D14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5" zoomScaleSheetLayoutView="85" zoomScalePageLayoutView="0" workbookViewId="0" topLeftCell="A1">
      <selection activeCell="F18" sqref="F18"/>
    </sheetView>
  </sheetViews>
  <sheetFormatPr defaultColWidth="9.140625" defaultRowHeight="12.75"/>
  <cols>
    <col min="1" max="1" width="5.7109375" style="0" bestFit="1" customWidth="1"/>
    <col min="2" max="2" width="23.140625" style="0" customWidth="1"/>
    <col min="3" max="3" width="14.00390625" style="0" customWidth="1"/>
    <col min="4" max="4" width="11.8515625" style="0" customWidth="1"/>
    <col min="5" max="5" width="21.00390625" style="0" customWidth="1"/>
    <col min="6" max="6" width="25.28125" style="0" customWidth="1"/>
  </cols>
  <sheetData>
    <row r="2" spans="1:6" ht="12.75">
      <c r="A2" s="610"/>
      <c r="B2" s="1008" t="s">
        <v>740</v>
      </c>
      <c r="C2" s="1008"/>
      <c r="D2" s="1008"/>
      <c r="E2" s="610"/>
      <c r="F2" s="610"/>
    </row>
    <row r="3" spans="1:6" ht="12.75">
      <c r="A3" s="610"/>
      <c r="B3" s="335" t="s">
        <v>110</v>
      </c>
      <c r="C3" s="611"/>
      <c r="D3" s="611"/>
      <c r="E3" s="610"/>
      <c r="F3" s="610"/>
    </row>
    <row r="4" spans="1:6" ht="13.5" thickBot="1">
      <c r="A4" s="610"/>
      <c r="B4" s="612"/>
      <c r="C4" s="612"/>
      <c r="D4" s="612"/>
      <c r="E4" s="612"/>
      <c r="F4" s="613"/>
    </row>
    <row r="5" spans="1:6" ht="12.75">
      <c r="A5" s="1009" t="s">
        <v>305</v>
      </c>
      <c r="B5" s="1003" t="s">
        <v>505</v>
      </c>
      <c r="C5" s="1011" t="s">
        <v>506</v>
      </c>
      <c r="D5" s="1003" t="s">
        <v>111</v>
      </c>
      <c r="E5" s="1003" t="s">
        <v>507</v>
      </c>
      <c r="F5" s="1005" t="s">
        <v>508</v>
      </c>
    </row>
    <row r="6" spans="1:6" ht="12.75">
      <c r="A6" s="1010"/>
      <c r="B6" s="1004"/>
      <c r="C6" s="1012"/>
      <c r="D6" s="1004"/>
      <c r="E6" s="1004"/>
      <c r="F6" s="1006"/>
    </row>
    <row r="7" spans="1:6" ht="12.75">
      <c r="A7" s="614">
        <v>1</v>
      </c>
      <c r="B7" s="615">
        <v>2</v>
      </c>
      <c r="C7" s="616">
        <v>3</v>
      </c>
      <c r="D7" s="615">
        <v>4</v>
      </c>
      <c r="E7" s="616">
        <v>5</v>
      </c>
      <c r="F7" s="617">
        <v>6</v>
      </c>
    </row>
    <row r="8" spans="1:6" ht="12.75">
      <c r="A8" s="618">
        <v>1</v>
      </c>
      <c r="B8" s="619"/>
      <c r="C8" s="619"/>
      <c r="D8" s="620"/>
      <c r="E8" s="620"/>
      <c r="F8" s="621"/>
    </row>
    <row r="9" spans="1:6" ht="12.75">
      <c r="A9" s="622">
        <v>2</v>
      </c>
      <c r="B9" s="623"/>
      <c r="C9" s="624"/>
      <c r="D9" s="625"/>
      <c r="E9" s="620"/>
      <c r="F9" s="626"/>
    </row>
    <row r="10" spans="1:6" ht="12.75">
      <c r="A10" s="627">
        <v>3</v>
      </c>
      <c r="B10" s="619"/>
      <c r="C10" s="619"/>
      <c r="D10" s="620"/>
      <c r="E10" s="620"/>
      <c r="F10" s="621"/>
    </row>
    <row r="11" spans="1:6" ht="12.75">
      <c r="A11" s="627">
        <v>4</v>
      </c>
      <c r="B11" s="623"/>
      <c r="C11" s="624"/>
      <c r="D11" s="625"/>
      <c r="E11" s="620"/>
      <c r="F11" s="626"/>
    </row>
    <row r="12" spans="1:6" ht="12.75">
      <c r="A12" s="627">
        <v>5</v>
      </c>
      <c r="B12" s="619"/>
      <c r="C12" s="619"/>
      <c r="D12" s="620"/>
      <c r="E12" s="620"/>
      <c r="F12" s="621"/>
    </row>
    <row r="13" spans="1:6" ht="12.75">
      <c r="A13" s="627">
        <v>6</v>
      </c>
      <c r="B13" s="623"/>
      <c r="C13" s="624"/>
      <c r="D13" s="625"/>
      <c r="E13" s="620"/>
      <c r="F13" s="626"/>
    </row>
    <row r="14" spans="1:6" ht="12.75">
      <c r="A14" s="627">
        <v>7</v>
      </c>
      <c r="B14" s="619"/>
      <c r="C14" s="619"/>
      <c r="D14" s="620"/>
      <c r="E14" s="620"/>
      <c r="F14" s="621"/>
    </row>
    <row r="15" spans="1:6" ht="12.75">
      <c r="A15" s="627">
        <v>8</v>
      </c>
      <c r="B15" s="623"/>
      <c r="C15" s="624"/>
      <c r="D15" s="625"/>
      <c r="E15" s="620"/>
      <c r="F15" s="626"/>
    </row>
    <row r="16" spans="1:6" ht="12.75">
      <c r="A16" s="627">
        <v>9</v>
      </c>
      <c r="B16" s="619"/>
      <c r="C16" s="619"/>
      <c r="D16" s="620"/>
      <c r="E16" s="620"/>
      <c r="F16" s="621"/>
    </row>
    <row r="17" spans="1:6" ht="12.75">
      <c r="A17" s="628">
        <v>10</v>
      </c>
      <c r="B17" s="623"/>
      <c r="C17" s="624"/>
      <c r="D17" s="625"/>
      <c r="E17" s="620"/>
      <c r="F17" s="626"/>
    </row>
    <row r="18" spans="1:6" ht="12.75">
      <c r="A18" s="1007" t="s">
        <v>216</v>
      </c>
      <c r="B18" s="1007"/>
      <c r="C18" s="1007"/>
      <c r="D18" s="629">
        <f>SUM(D8:D17)</f>
        <v>0</v>
      </c>
      <c r="E18" s="629">
        <f>SUM(E8:E17)</f>
        <v>0</v>
      </c>
      <c r="F18" s="629">
        <f>SUM(F8:F17)</f>
        <v>0</v>
      </c>
    </row>
    <row r="21" ht="12.75">
      <c r="A21" s="56" t="s">
        <v>230</v>
      </c>
    </row>
  </sheetData>
  <sheetProtection sheet="1" objects="1" scenarios="1"/>
  <mergeCells count="8">
    <mergeCell ref="E5:E6"/>
    <mergeCell ref="F5:F6"/>
    <mergeCell ref="A18:C18"/>
    <mergeCell ref="B2:D2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4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12.75"/>
  <cols>
    <col min="1" max="1" width="3.00390625" style="0" bestFit="1" customWidth="1"/>
    <col min="2" max="2" width="23.140625" style="0" customWidth="1"/>
    <col min="3" max="3" width="26.57421875" style="0" customWidth="1"/>
    <col min="4" max="8" width="16.57421875" style="0" customWidth="1"/>
    <col min="9" max="9" width="24.57421875" style="0" customWidth="1"/>
  </cols>
  <sheetData>
    <row r="2" spans="2:4" ht="12.75">
      <c r="B2" s="1008" t="s">
        <v>740</v>
      </c>
      <c r="C2" s="1008"/>
      <c r="D2" s="1008"/>
    </row>
    <row r="3" spans="1:9" ht="12.75">
      <c r="A3" s="77"/>
      <c r="B3" s="631" t="s">
        <v>112</v>
      </c>
      <c r="C3" s="630"/>
      <c r="D3" s="630"/>
      <c r="E3" s="630"/>
      <c r="F3" s="630"/>
      <c r="G3" s="630"/>
      <c r="H3" s="630"/>
      <c r="I3" s="77"/>
    </row>
    <row r="4" spans="1:9" ht="12.75">
      <c r="A4" s="77"/>
      <c r="B4" s="1013"/>
      <c r="C4" s="1013"/>
      <c r="D4" s="1013"/>
      <c r="E4" s="1013"/>
      <c r="F4" s="1013"/>
      <c r="G4" s="1013"/>
      <c r="H4" s="1013"/>
      <c r="I4" s="1014"/>
    </row>
    <row r="5" spans="1:9" ht="12.75">
      <c r="A5" s="632" t="s">
        <v>305</v>
      </c>
      <c r="B5" s="1015" t="s">
        <v>513</v>
      </c>
      <c r="C5" s="633" t="s">
        <v>514</v>
      </c>
      <c r="D5" s="1017" t="s">
        <v>509</v>
      </c>
      <c r="E5" s="1017" t="s">
        <v>635</v>
      </c>
      <c r="F5" s="1017" t="s">
        <v>636</v>
      </c>
      <c r="G5" s="1019" t="s">
        <v>510</v>
      </c>
      <c r="H5" s="1020" t="s">
        <v>74</v>
      </c>
      <c r="I5" s="1021" t="s">
        <v>847</v>
      </c>
    </row>
    <row r="6" spans="1:9" ht="25.5">
      <c r="A6" s="634"/>
      <c r="B6" s="1016"/>
      <c r="C6" s="635" t="s">
        <v>515</v>
      </c>
      <c r="D6" s="1018"/>
      <c r="E6" s="1018"/>
      <c r="F6" s="1018"/>
      <c r="G6" s="1019"/>
      <c r="H6" s="1020"/>
      <c r="I6" s="1021"/>
    </row>
    <row r="7" spans="1:9" ht="12.75">
      <c r="A7" s="79">
        <v>1</v>
      </c>
      <c r="B7" s="80">
        <v>2</v>
      </c>
      <c r="C7" s="79">
        <v>3</v>
      </c>
      <c r="D7" s="79">
        <v>4</v>
      </c>
      <c r="E7" s="79">
        <v>5</v>
      </c>
      <c r="F7" s="79">
        <v>6</v>
      </c>
      <c r="G7" s="81">
        <v>7</v>
      </c>
      <c r="H7" s="81">
        <v>8</v>
      </c>
      <c r="I7" s="759">
        <v>9</v>
      </c>
    </row>
    <row r="8" spans="1:9" ht="51">
      <c r="A8" s="82">
        <v>1</v>
      </c>
      <c r="B8" s="64" t="s">
        <v>634</v>
      </c>
      <c r="C8" s="636"/>
      <c r="D8" s="636"/>
      <c r="E8" s="637"/>
      <c r="F8" s="636"/>
      <c r="G8" s="637"/>
      <c r="H8" s="636"/>
      <c r="I8" s="775"/>
    </row>
    <row r="9" spans="1:9" ht="25.5">
      <c r="A9" s="82">
        <v>2</v>
      </c>
      <c r="B9" s="64" t="s">
        <v>516</v>
      </c>
      <c r="C9" s="636"/>
      <c r="D9" s="636"/>
      <c r="E9" s="637"/>
      <c r="F9" s="636"/>
      <c r="G9" s="637"/>
      <c r="H9" s="636"/>
      <c r="I9" s="775"/>
    </row>
    <row r="10" spans="1:9" ht="25.5">
      <c r="A10" s="78">
        <v>3</v>
      </c>
      <c r="B10" s="74" t="s">
        <v>652</v>
      </c>
      <c r="C10" s="636"/>
      <c r="D10" s="637"/>
      <c r="E10" s="637"/>
      <c r="F10" s="637"/>
      <c r="G10" s="637"/>
      <c r="H10" s="637"/>
      <c r="I10" s="775"/>
    </row>
    <row r="11" spans="1:9" ht="29.25" customHeight="1">
      <c r="A11" s="83"/>
      <c r="B11" s="189" t="s">
        <v>679</v>
      </c>
      <c r="C11" s="636"/>
      <c r="D11" s="638"/>
      <c r="E11" s="638"/>
      <c r="F11" s="638"/>
      <c r="G11" s="638"/>
      <c r="H11" s="638"/>
      <c r="I11" s="776"/>
    </row>
    <row r="12" spans="1:9" ht="34.5" customHeight="1">
      <c r="A12" s="83"/>
      <c r="B12" s="189" t="s">
        <v>678</v>
      </c>
      <c r="C12" s="636"/>
      <c r="D12" s="638"/>
      <c r="E12" s="638"/>
      <c r="F12" s="638"/>
      <c r="G12" s="638"/>
      <c r="H12" s="638"/>
      <c r="I12" s="776"/>
    </row>
    <row r="14" ht="12.75">
      <c r="B14" s="56" t="s">
        <v>230</v>
      </c>
    </row>
  </sheetData>
  <sheetProtection sheet="1" objects="1" scenarios="1"/>
  <mergeCells count="9">
    <mergeCell ref="B2:D2"/>
    <mergeCell ref="B4:I4"/>
    <mergeCell ref="B5:B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54"/>
  <sheetViews>
    <sheetView view="pageBreakPreview" zoomScale="85" zoomScaleNormal="70" zoomScaleSheetLayoutView="85" zoomScalePageLayoutView="0" workbookViewId="0" topLeftCell="A1">
      <selection activeCell="K42" sqref="K42"/>
    </sheetView>
  </sheetViews>
  <sheetFormatPr defaultColWidth="9.140625" defaultRowHeight="12.75"/>
  <cols>
    <col min="1" max="1" width="3.7109375" style="291" customWidth="1"/>
    <col min="2" max="2" width="20.00390625" style="291" customWidth="1"/>
    <col min="3" max="3" width="16.57421875" style="291" customWidth="1"/>
    <col min="4" max="4" width="15.00390625" style="291" customWidth="1"/>
    <col min="5" max="5" width="13.57421875" style="291" customWidth="1"/>
    <col min="6" max="6" width="17.140625" style="291" customWidth="1"/>
    <col min="7" max="7" width="22.57421875" style="291" customWidth="1"/>
    <col min="8" max="16384" width="9.140625" style="291" customWidth="1"/>
  </cols>
  <sheetData>
    <row r="2" spans="1:7" ht="12.75">
      <c r="A2" s="646" t="s">
        <v>740</v>
      </c>
      <c r="B2" s="646"/>
      <c r="C2" s="188"/>
      <c r="D2" s="188"/>
      <c r="E2" s="188"/>
      <c r="F2" s="188"/>
      <c r="G2" s="639"/>
    </row>
    <row r="3" spans="1:7" ht="12.75">
      <c r="A3" s="646"/>
      <c r="B3" s="647" t="s">
        <v>742</v>
      </c>
      <c r="C3" s="646" t="s">
        <v>100</v>
      </c>
      <c r="D3" s="190"/>
      <c r="E3" s="190"/>
      <c r="F3" s="190"/>
      <c r="G3" s="640"/>
    </row>
    <row r="4" spans="1:7" ht="12.75">
      <c r="A4" s="640"/>
      <c r="B4" s="640"/>
      <c r="C4" s="640"/>
      <c r="D4" s="640"/>
      <c r="E4" s="640"/>
      <c r="F4" s="640"/>
      <c r="G4" s="640"/>
    </row>
    <row r="5" spans="1:7" ht="12.75">
      <c r="A5" s="1022" t="s">
        <v>681</v>
      </c>
      <c r="B5" s="1023"/>
      <c r="C5" s="1023"/>
      <c r="D5" s="1023"/>
      <c r="E5" s="1023"/>
      <c r="F5" s="1023"/>
      <c r="G5" s="1024"/>
    </row>
    <row r="6" spans="1:7" ht="45.75" customHeight="1">
      <c r="A6" s="641" t="s">
        <v>305</v>
      </c>
      <c r="B6" s="642" t="s">
        <v>682</v>
      </c>
      <c r="C6" s="642" t="s">
        <v>519</v>
      </c>
      <c r="D6" s="642" t="s">
        <v>685</v>
      </c>
      <c r="E6" s="642" t="s">
        <v>683</v>
      </c>
      <c r="F6" s="642" t="s">
        <v>802</v>
      </c>
      <c r="G6" s="642" t="s">
        <v>525</v>
      </c>
    </row>
    <row r="7" spans="1:7" ht="12.75">
      <c r="A7" s="643">
        <v>1</v>
      </c>
      <c r="B7" s="643">
        <v>2</v>
      </c>
      <c r="C7" s="643">
        <v>3</v>
      </c>
      <c r="D7" s="643">
        <v>4</v>
      </c>
      <c r="E7" s="643">
        <v>5</v>
      </c>
      <c r="F7" s="643">
        <v>6</v>
      </c>
      <c r="G7" s="643">
        <v>7</v>
      </c>
    </row>
    <row r="8" spans="1:7" ht="12.75">
      <c r="A8" s="643">
        <v>1</v>
      </c>
      <c r="B8" s="644"/>
      <c r="C8" s="644"/>
      <c r="D8" s="691"/>
      <c r="E8" s="691"/>
      <c r="F8" s="644"/>
      <c r="G8" s="644"/>
    </row>
    <row r="9" spans="1:7" ht="12.75">
      <c r="A9" s="643">
        <v>2</v>
      </c>
      <c r="B9" s="644"/>
      <c r="C9" s="644"/>
      <c r="D9" s="691"/>
      <c r="E9" s="691"/>
      <c r="F9" s="644"/>
      <c r="G9" s="644"/>
    </row>
    <row r="10" spans="1:7" ht="12.75">
      <c r="A10" s="643">
        <v>3</v>
      </c>
      <c r="B10" s="644"/>
      <c r="C10" s="644"/>
      <c r="D10" s="691"/>
      <c r="E10" s="691"/>
      <c r="F10" s="644"/>
      <c r="G10" s="644"/>
    </row>
    <row r="11" spans="1:7" ht="12.75">
      <c r="A11" s="643">
        <v>4</v>
      </c>
      <c r="B11" s="644"/>
      <c r="C11" s="644"/>
      <c r="D11" s="691"/>
      <c r="E11" s="691"/>
      <c r="F11" s="644"/>
      <c r="G11" s="644"/>
    </row>
    <row r="12" spans="1:7" ht="12.75">
      <c r="A12" s="643">
        <v>5</v>
      </c>
      <c r="B12" s="644"/>
      <c r="C12" s="644"/>
      <c r="D12" s="691"/>
      <c r="E12" s="691"/>
      <c r="F12" s="644"/>
      <c r="G12" s="644"/>
    </row>
    <row r="13" spans="1:7" ht="12.75">
      <c r="A13" s="643">
        <v>6</v>
      </c>
      <c r="B13" s="644"/>
      <c r="C13" s="644"/>
      <c r="D13" s="691"/>
      <c r="E13" s="691"/>
      <c r="F13" s="644"/>
      <c r="G13" s="644"/>
    </row>
    <row r="14" spans="1:7" ht="12.75">
      <c r="A14" s="643">
        <v>7</v>
      </c>
      <c r="B14" s="644"/>
      <c r="C14" s="644"/>
      <c r="D14" s="691"/>
      <c r="E14" s="691"/>
      <c r="F14" s="644"/>
      <c r="G14" s="644"/>
    </row>
    <row r="15" spans="1:7" ht="12.75">
      <c r="A15" s="643">
        <v>8</v>
      </c>
      <c r="B15" s="644"/>
      <c r="C15" s="644"/>
      <c r="D15" s="691"/>
      <c r="E15" s="691"/>
      <c r="F15" s="644"/>
      <c r="G15" s="644"/>
    </row>
    <row r="16" spans="1:7" ht="12.75">
      <c r="A16" s="643">
        <v>9</v>
      </c>
      <c r="B16" s="644"/>
      <c r="C16" s="644"/>
      <c r="D16" s="691"/>
      <c r="E16" s="691"/>
      <c r="F16" s="644"/>
      <c r="G16" s="644"/>
    </row>
    <row r="17" spans="1:7" ht="12.75">
      <c r="A17" s="643">
        <v>10</v>
      </c>
      <c r="B17" s="644"/>
      <c r="C17" s="644"/>
      <c r="D17" s="691"/>
      <c r="E17" s="691"/>
      <c r="F17" s="644"/>
      <c r="G17" s="644"/>
    </row>
    <row r="18" spans="1:7" ht="12.75">
      <c r="A18" s="643">
        <v>11</v>
      </c>
      <c r="B18" s="644"/>
      <c r="C18" s="644"/>
      <c r="D18" s="691"/>
      <c r="E18" s="691"/>
      <c r="F18" s="644"/>
      <c r="G18" s="644"/>
    </row>
    <row r="19" spans="1:7" ht="12.75">
      <c r="A19" s="643">
        <v>12</v>
      </c>
      <c r="B19" s="644"/>
      <c r="C19" s="644"/>
      <c r="D19" s="691"/>
      <c r="E19" s="691"/>
      <c r="F19" s="644"/>
      <c r="G19" s="644"/>
    </row>
    <row r="20" spans="1:7" ht="12.75">
      <c r="A20" s="643">
        <v>13</v>
      </c>
      <c r="B20" s="644"/>
      <c r="C20" s="644"/>
      <c r="D20" s="691"/>
      <c r="E20" s="691"/>
      <c r="F20" s="644"/>
      <c r="G20" s="644"/>
    </row>
    <row r="21" spans="1:7" ht="12.75">
      <c r="A21" s="643">
        <v>14</v>
      </c>
      <c r="B21" s="644"/>
      <c r="C21" s="644"/>
      <c r="D21" s="691"/>
      <c r="E21" s="691"/>
      <c r="F21" s="644"/>
      <c r="G21" s="644"/>
    </row>
    <row r="22" spans="1:7" ht="12.75">
      <c r="A22" s="643">
        <v>15</v>
      </c>
      <c r="B22" s="644"/>
      <c r="C22" s="644"/>
      <c r="D22" s="691"/>
      <c r="E22" s="691"/>
      <c r="F22" s="644"/>
      <c r="G22" s="644"/>
    </row>
    <row r="23" spans="1:7" ht="12.75">
      <c r="A23" s="643">
        <v>16</v>
      </c>
      <c r="B23" s="644"/>
      <c r="C23" s="644"/>
      <c r="D23" s="691"/>
      <c r="E23" s="691"/>
      <c r="F23" s="644"/>
      <c r="G23" s="644"/>
    </row>
    <row r="24" spans="1:7" ht="12.75">
      <c r="A24" s="643">
        <v>17</v>
      </c>
      <c r="B24" s="644"/>
      <c r="C24" s="644"/>
      <c r="D24" s="691"/>
      <c r="E24" s="691"/>
      <c r="F24" s="644"/>
      <c r="G24" s="644"/>
    </row>
    <row r="25" spans="1:7" ht="12.75">
      <c r="A25" s="643">
        <v>18</v>
      </c>
      <c r="B25" s="644"/>
      <c r="C25" s="644"/>
      <c r="D25" s="691"/>
      <c r="E25" s="691"/>
      <c r="F25" s="644"/>
      <c r="G25" s="644"/>
    </row>
    <row r="26" spans="1:7" ht="12.75">
      <c r="A26" s="643">
        <v>19</v>
      </c>
      <c r="B26" s="644"/>
      <c r="C26" s="644"/>
      <c r="D26" s="691"/>
      <c r="E26" s="691"/>
      <c r="F26" s="644"/>
      <c r="G26" s="644"/>
    </row>
    <row r="27" spans="1:7" ht="12.75">
      <c r="A27" s="643">
        <v>20</v>
      </c>
      <c r="B27" s="644"/>
      <c r="C27" s="644"/>
      <c r="D27" s="691"/>
      <c r="E27" s="691"/>
      <c r="F27" s="644"/>
      <c r="G27" s="644"/>
    </row>
    <row r="28" spans="1:7" ht="12.75">
      <c r="A28" s="643">
        <v>21</v>
      </c>
      <c r="B28" s="644"/>
      <c r="C28" s="644"/>
      <c r="D28" s="691"/>
      <c r="E28" s="691"/>
      <c r="F28" s="644"/>
      <c r="G28" s="644"/>
    </row>
    <row r="29" spans="1:7" ht="12.75">
      <c r="A29" s="643">
        <v>22</v>
      </c>
      <c r="B29" s="644"/>
      <c r="C29" s="644"/>
      <c r="D29" s="691"/>
      <c r="E29" s="691"/>
      <c r="F29" s="644"/>
      <c r="G29" s="644"/>
    </row>
    <row r="30" spans="1:7" ht="12.75">
      <c r="A30" s="643">
        <v>23</v>
      </c>
      <c r="B30" s="644"/>
      <c r="C30" s="644"/>
      <c r="D30" s="691"/>
      <c r="E30" s="691"/>
      <c r="F30" s="644"/>
      <c r="G30" s="644"/>
    </row>
    <row r="31" spans="1:7" ht="12.75">
      <c r="A31" s="643">
        <v>24</v>
      </c>
      <c r="B31" s="644"/>
      <c r="C31" s="644"/>
      <c r="D31" s="691"/>
      <c r="E31" s="691"/>
      <c r="F31" s="644"/>
      <c r="G31" s="644"/>
    </row>
    <row r="32" spans="1:7" ht="12.75">
      <c r="A32" s="643">
        <v>25</v>
      </c>
      <c r="B32" s="644"/>
      <c r="C32" s="644"/>
      <c r="D32" s="691"/>
      <c r="E32" s="691"/>
      <c r="F32" s="644"/>
      <c r="G32" s="644"/>
    </row>
    <row r="33" spans="1:7" ht="12.75">
      <c r="A33" s="643">
        <v>26</v>
      </c>
      <c r="B33" s="644"/>
      <c r="C33" s="644"/>
      <c r="D33" s="691"/>
      <c r="E33" s="691"/>
      <c r="F33" s="644"/>
      <c r="G33" s="644"/>
    </row>
    <row r="34" spans="1:7" ht="12.75">
      <c r="A34" s="643">
        <v>27</v>
      </c>
      <c r="B34" s="644"/>
      <c r="C34" s="644"/>
      <c r="D34" s="691"/>
      <c r="E34" s="691"/>
      <c r="F34" s="644"/>
      <c r="G34" s="644"/>
    </row>
    <row r="35" spans="1:7" ht="12.75">
      <c r="A35" s="643">
        <v>28</v>
      </c>
      <c r="B35" s="644"/>
      <c r="C35" s="644"/>
      <c r="D35" s="691"/>
      <c r="E35" s="691"/>
      <c r="F35" s="644"/>
      <c r="G35" s="644"/>
    </row>
    <row r="36" spans="1:7" ht="12.75">
      <c r="A36" s="643">
        <v>29</v>
      </c>
      <c r="B36" s="644"/>
      <c r="C36" s="644"/>
      <c r="D36" s="691"/>
      <c r="E36" s="691"/>
      <c r="F36" s="644"/>
      <c r="G36" s="644"/>
    </row>
    <row r="37" spans="1:7" ht="12.75">
      <c r="A37" s="643">
        <v>30</v>
      </c>
      <c r="B37" s="644"/>
      <c r="C37" s="644"/>
      <c r="D37" s="691"/>
      <c r="E37" s="691"/>
      <c r="F37" s="644"/>
      <c r="G37" s="644"/>
    </row>
    <row r="38" spans="1:7" ht="12.75">
      <c r="A38" s="643">
        <v>31</v>
      </c>
      <c r="B38" s="644"/>
      <c r="C38" s="644"/>
      <c r="D38" s="691"/>
      <c r="E38" s="691"/>
      <c r="F38" s="644"/>
      <c r="G38" s="644"/>
    </row>
    <row r="39" spans="1:7" ht="12.75">
      <c r="A39" s="643">
        <v>32</v>
      </c>
      <c r="B39" s="644"/>
      <c r="C39" s="644"/>
      <c r="D39" s="691"/>
      <c r="E39" s="691"/>
      <c r="F39" s="644"/>
      <c r="G39" s="644"/>
    </row>
    <row r="40" spans="1:7" ht="12.75">
      <c r="A40" s="643">
        <v>33</v>
      </c>
      <c r="B40" s="644"/>
      <c r="C40" s="644"/>
      <c r="D40" s="691"/>
      <c r="E40" s="691"/>
      <c r="F40" s="644"/>
      <c r="G40" s="644"/>
    </row>
    <row r="41" spans="1:7" ht="12.75">
      <c r="A41" s="643">
        <v>34</v>
      </c>
      <c r="B41" s="644"/>
      <c r="C41" s="644"/>
      <c r="D41" s="691"/>
      <c r="E41" s="691"/>
      <c r="F41" s="644"/>
      <c r="G41" s="644"/>
    </row>
    <row r="42" spans="1:7" ht="12.75">
      <c r="A42" s="643">
        <v>35</v>
      </c>
      <c r="B42" s="644"/>
      <c r="C42" s="644"/>
      <c r="D42" s="691"/>
      <c r="E42" s="691"/>
      <c r="F42" s="644"/>
      <c r="G42" s="644"/>
    </row>
    <row r="43" spans="1:7" ht="12.75">
      <c r="A43" s="643">
        <v>36</v>
      </c>
      <c r="B43" s="644"/>
      <c r="C43" s="644"/>
      <c r="D43" s="691"/>
      <c r="E43" s="691"/>
      <c r="F43" s="644"/>
      <c r="G43" s="644"/>
    </row>
    <row r="44" spans="1:7" ht="12.75">
      <c r="A44" s="643">
        <v>37</v>
      </c>
      <c r="B44" s="644"/>
      <c r="C44" s="644"/>
      <c r="D44" s="691"/>
      <c r="E44" s="691"/>
      <c r="F44" s="644"/>
      <c r="G44" s="644"/>
    </row>
    <row r="45" spans="1:7" ht="12.75">
      <c r="A45" s="643">
        <v>38</v>
      </c>
      <c r="B45" s="644"/>
      <c r="C45" s="644"/>
      <c r="D45" s="691"/>
      <c r="E45" s="691"/>
      <c r="F45" s="644"/>
      <c r="G45" s="644"/>
    </row>
    <row r="46" spans="1:7" ht="12.75">
      <c r="A46" s="643">
        <v>39</v>
      </c>
      <c r="B46" s="644"/>
      <c r="C46" s="644"/>
      <c r="D46" s="691"/>
      <c r="E46" s="691"/>
      <c r="F46" s="644"/>
      <c r="G46" s="644"/>
    </row>
    <row r="47" spans="1:7" ht="12.75">
      <c r="A47" s="643">
        <v>40</v>
      </c>
      <c r="B47" s="644"/>
      <c r="C47" s="644"/>
      <c r="D47" s="691"/>
      <c r="E47" s="691"/>
      <c r="F47" s="644"/>
      <c r="G47" s="644"/>
    </row>
    <row r="49" spans="2:5" ht="15">
      <c r="B49" s="645" t="s">
        <v>803</v>
      </c>
      <c r="C49" s="645"/>
      <c r="D49" s="645"/>
      <c r="E49" s="645"/>
    </row>
    <row r="50" spans="2:5" ht="15">
      <c r="B50" s="645"/>
      <c r="C50" s="645"/>
      <c r="D50" s="645" t="s">
        <v>804</v>
      </c>
      <c r="E50" s="645" t="s">
        <v>805</v>
      </c>
    </row>
    <row r="51" spans="2:5" ht="15">
      <c r="B51" s="645"/>
      <c r="C51" s="645"/>
      <c r="D51" s="645" t="s">
        <v>806</v>
      </c>
      <c r="E51" s="645" t="s">
        <v>807</v>
      </c>
    </row>
    <row r="52" spans="2:5" ht="15">
      <c r="B52" s="645" t="s">
        <v>808</v>
      </c>
      <c r="C52" s="645"/>
      <c r="D52" s="645"/>
      <c r="E52" s="645"/>
    </row>
    <row r="53" spans="2:5" ht="15">
      <c r="B53" s="645"/>
      <c r="C53" s="645"/>
      <c r="D53" s="645" t="s">
        <v>804</v>
      </c>
      <c r="E53" s="645" t="s">
        <v>805</v>
      </c>
    </row>
    <row r="54" spans="2:5" ht="15">
      <c r="B54" s="645"/>
      <c r="C54" s="645" t="s">
        <v>809</v>
      </c>
      <c r="D54" s="645" t="s">
        <v>806</v>
      </c>
      <c r="E54" s="645" t="s">
        <v>807</v>
      </c>
    </row>
  </sheetData>
  <sheetProtection sheet="1" objects="1" scenarios="1"/>
  <mergeCells count="1"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54"/>
  <sheetViews>
    <sheetView view="pageBreakPreview" zoomScale="60" zoomScaleNormal="70" zoomScalePageLayoutView="0" workbookViewId="0" topLeftCell="A1">
      <selection activeCell="R52" sqref="R52"/>
    </sheetView>
  </sheetViews>
  <sheetFormatPr defaultColWidth="9.140625" defaultRowHeight="12.75"/>
  <cols>
    <col min="1" max="1" width="3.7109375" style="291" customWidth="1"/>
    <col min="2" max="2" width="20.00390625" style="291" customWidth="1"/>
    <col min="3" max="3" width="16.57421875" style="291" customWidth="1"/>
    <col min="4" max="4" width="15.00390625" style="291" customWidth="1"/>
    <col min="5" max="5" width="13.57421875" style="291" customWidth="1"/>
    <col min="6" max="6" width="17.140625" style="291" customWidth="1"/>
    <col min="7" max="7" width="22.57421875" style="291" customWidth="1"/>
    <col min="8" max="16384" width="9.140625" style="291" customWidth="1"/>
  </cols>
  <sheetData>
    <row r="2" spans="1:7" ht="13.5">
      <c r="A2" s="646" t="s">
        <v>740</v>
      </c>
      <c r="B2" s="646"/>
      <c r="C2" s="648"/>
      <c r="D2" s="188"/>
      <c r="E2" s="188"/>
      <c r="F2" s="188"/>
      <c r="G2" s="639"/>
    </row>
    <row r="3" spans="1:7" ht="12.75">
      <c r="A3" s="646"/>
      <c r="B3" s="647" t="s">
        <v>742</v>
      </c>
      <c r="C3" s="646" t="s">
        <v>100</v>
      </c>
      <c r="D3" s="190"/>
      <c r="E3" s="190"/>
      <c r="F3" s="190"/>
      <c r="G3" s="640"/>
    </row>
    <row r="4" spans="1:7" ht="12.75">
      <c r="A4" s="640"/>
      <c r="B4" s="640"/>
      <c r="C4" s="640"/>
      <c r="D4" s="640"/>
      <c r="E4" s="640"/>
      <c r="F4" s="640"/>
      <c r="G4" s="640"/>
    </row>
    <row r="5" spans="1:7" ht="12.75">
      <c r="A5" s="1022" t="s">
        <v>684</v>
      </c>
      <c r="B5" s="1023"/>
      <c r="C5" s="1023"/>
      <c r="D5" s="1023"/>
      <c r="E5" s="1023"/>
      <c r="F5" s="1023"/>
      <c r="G5" s="1024"/>
    </row>
    <row r="6" spans="1:7" ht="51" customHeight="1">
      <c r="A6" s="641" t="s">
        <v>305</v>
      </c>
      <c r="B6" s="642" t="s">
        <v>682</v>
      </c>
      <c r="C6" s="642" t="s">
        <v>519</v>
      </c>
      <c r="D6" s="642" t="s">
        <v>685</v>
      </c>
      <c r="E6" s="642" t="s">
        <v>683</v>
      </c>
      <c r="F6" s="642" t="s">
        <v>802</v>
      </c>
      <c r="G6" s="642" t="s">
        <v>525</v>
      </c>
    </row>
    <row r="7" spans="1:7" ht="12.75">
      <c r="A7" s="643">
        <v>1</v>
      </c>
      <c r="B7" s="643">
        <v>2</v>
      </c>
      <c r="C7" s="643">
        <v>3</v>
      </c>
      <c r="D7" s="643">
        <v>4</v>
      </c>
      <c r="E7" s="643">
        <v>5</v>
      </c>
      <c r="F7" s="643">
        <v>6</v>
      </c>
      <c r="G7" s="643">
        <v>7</v>
      </c>
    </row>
    <row r="8" spans="1:7" ht="12.75">
      <c r="A8" s="643">
        <v>1</v>
      </c>
      <c r="B8" s="644"/>
      <c r="C8" s="644"/>
      <c r="D8" s="644"/>
      <c r="E8" s="644"/>
      <c r="F8" s="644"/>
      <c r="G8" s="644"/>
    </row>
    <row r="9" spans="1:7" ht="12.75">
      <c r="A9" s="643">
        <v>2</v>
      </c>
      <c r="B9" s="644"/>
      <c r="C9" s="644"/>
      <c r="D9" s="644"/>
      <c r="E9" s="644"/>
      <c r="F9" s="644"/>
      <c r="G9" s="644"/>
    </row>
    <row r="10" spans="1:7" ht="12.75">
      <c r="A10" s="643">
        <v>3</v>
      </c>
      <c r="B10" s="644"/>
      <c r="C10" s="644"/>
      <c r="D10" s="644"/>
      <c r="E10" s="644"/>
      <c r="F10" s="644"/>
      <c r="G10" s="644"/>
    </row>
    <row r="11" spans="1:7" ht="12.75">
      <c r="A11" s="643">
        <v>4</v>
      </c>
      <c r="B11" s="644"/>
      <c r="C11" s="644"/>
      <c r="D11" s="644"/>
      <c r="E11" s="644"/>
      <c r="F11" s="644"/>
      <c r="G11" s="644"/>
    </row>
    <row r="12" spans="1:7" ht="12.75">
      <c r="A12" s="643">
        <v>5</v>
      </c>
      <c r="B12" s="644"/>
      <c r="C12" s="644"/>
      <c r="D12" s="644"/>
      <c r="E12" s="644"/>
      <c r="F12" s="644"/>
      <c r="G12" s="644"/>
    </row>
    <row r="13" spans="1:7" ht="12.75">
      <c r="A13" s="643">
        <v>6</v>
      </c>
      <c r="B13" s="644"/>
      <c r="C13" s="644"/>
      <c r="D13" s="644"/>
      <c r="E13" s="644"/>
      <c r="F13" s="644"/>
      <c r="G13" s="644"/>
    </row>
    <row r="14" spans="1:7" ht="12.75">
      <c r="A14" s="643">
        <v>7</v>
      </c>
      <c r="B14" s="644"/>
      <c r="C14" s="644"/>
      <c r="D14" s="644"/>
      <c r="E14" s="644"/>
      <c r="F14" s="644"/>
      <c r="G14" s="644"/>
    </row>
    <row r="15" spans="1:7" ht="12.75">
      <c r="A15" s="643">
        <v>8</v>
      </c>
      <c r="B15" s="644"/>
      <c r="C15" s="644"/>
      <c r="D15" s="644"/>
      <c r="E15" s="644"/>
      <c r="F15" s="644"/>
      <c r="G15" s="644"/>
    </row>
    <row r="16" spans="1:7" ht="12.75">
      <c r="A16" s="643">
        <v>9</v>
      </c>
      <c r="B16" s="644"/>
      <c r="C16" s="644"/>
      <c r="D16" s="644"/>
      <c r="E16" s="644"/>
      <c r="F16" s="644"/>
      <c r="G16" s="644"/>
    </row>
    <row r="17" spans="1:7" ht="12.75">
      <c r="A17" s="643">
        <v>10</v>
      </c>
      <c r="B17" s="644"/>
      <c r="C17" s="644"/>
      <c r="D17" s="644"/>
      <c r="E17" s="644"/>
      <c r="F17" s="644"/>
      <c r="G17" s="644"/>
    </row>
    <row r="18" spans="1:7" ht="12.75">
      <c r="A18" s="643">
        <v>11</v>
      </c>
      <c r="B18" s="644"/>
      <c r="C18" s="644"/>
      <c r="D18" s="644"/>
      <c r="E18" s="644"/>
      <c r="F18" s="644"/>
      <c r="G18" s="644"/>
    </row>
    <row r="19" spans="1:7" ht="12.75">
      <c r="A19" s="643">
        <v>12</v>
      </c>
      <c r="B19" s="644"/>
      <c r="C19" s="644"/>
      <c r="D19" s="644"/>
      <c r="E19" s="644"/>
      <c r="F19" s="644"/>
      <c r="G19" s="644"/>
    </row>
    <row r="20" spans="1:7" ht="12.75">
      <c r="A20" s="643">
        <v>13</v>
      </c>
      <c r="B20" s="644"/>
      <c r="C20" s="644"/>
      <c r="D20" s="644"/>
      <c r="E20" s="644"/>
      <c r="F20" s="644"/>
      <c r="G20" s="644"/>
    </row>
    <row r="21" spans="1:7" ht="12.75">
      <c r="A21" s="643">
        <v>14</v>
      </c>
      <c r="B21" s="644"/>
      <c r="C21" s="644"/>
      <c r="D21" s="644"/>
      <c r="E21" s="644"/>
      <c r="F21" s="644"/>
      <c r="G21" s="644"/>
    </row>
    <row r="22" spans="1:7" ht="12.75">
      <c r="A22" s="643">
        <v>15</v>
      </c>
      <c r="B22" s="644"/>
      <c r="C22" s="644"/>
      <c r="D22" s="644"/>
      <c r="E22" s="644"/>
      <c r="F22" s="644"/>
      <c r="G22" s="644"/>
    </row>
    <row r="23" spans="1:7" ht="12.75">
      <c r="A23" s="643">
        <v>16</v>
      </c>
      <c r="B23" s="644"/>
      <c r="C23" s="644"/>
      <c r="D23" s="644"/>
      <c r="E23" s="644"/>
      <c r="F23" s="644"/>
      <c r="G23" s="644"/>
    </row>
    <row r="24" spans="1:7" ht="12.75">
      <c r="A24" s="643">
        <v>17</v>
      </c>
      <c r="B24" s="644"/>
      <c r="C24" s="644"/>
      <c r="D24" s="644"/>
      <c r="E24" s="644"/>
      <c r="F24" s="644"/>
      <c r="G24" s="644"/>
    </row>
    <row r="25" spans="1:7" ht="12.75">
      <c r="A25" s="643">
        <v>18</v>
      </c>
      <c r="B25" s="644"/>
      <c r="C25" s="644"/>
      <c r="D25" s="644"/>
      <c r="E25" s="644"/>
      <c r="F25" s="644"/>
      <c r="G25" s="644"/>
    </row>
    <row r="26" spans="1:7" ht="12.75">
      <c r="A26" s="643">
        <v>19</v>
      </c>
      <c r="B26" s="644"/>
      <c r="C26" s="644"/>
      <c r="D26" s="644"/>
      <c r="E26" s="644"/>
      <c r="F26" s="644"/>
      <c r="G26" s="644"/>
    </row>
    <row r="27" spans="1:7" ht="12.75">
      <c r="A27" s="643">
        <v>20</v>
      </c>
      <c r="B27" s="644"/>
      <c r="C27" s="644"/>
      <c r="D27" s="644"/>
      <c r="E27" s="644"/>
      <c r="F27" s="644"/>
      <c r="G27" s="644"/>
    </row>
    <row r="28" spans="1:7" ht="12.75">
      <c r="A28" s="643">
        <v>21</v>
      </c>
      <c r="B28" s="644"/>
      <c r="C28" s="644"/>
      <c r="D28" s="644"/>
      <c r="E28" s="644"/>
      <c r="F28" s="644"/>
      <c r="G28" s="644"/>
    </row>
    <row r="29" spans="1:7" ht="12.75">
      <c r="A29" s="643">
        <v>22</v>
      </c>
      <c r="B29" s="644"/>
      <c r="C29" s="644"/>
      <c r="D29" s="644"/>
      <c r="E29" s="644"/>
      <c r="F29" s="644"/>
      <c r="G29" s="644"/>
    </row>
    <row r="30" spans="1:7" ht="12.75">
      <c r="A30" s="643">
        <v>23</v>
      </c>
      <c r="B30" s="644"/>
      <c r="C30" s="644"/>
      <c r="D30" s="644"/>
      <c r="E30" s="644"/>
      <c r="F30" s="644"/>
      <c r="G30" s="644"/>
    </row>
    <row r="31" spans="1:7" ht="12.75">
      <c r="A31" s="643">
        <v>24</v>
      </c>
      <c r="B31" s="644"/>
      <c r="C31" s="644"/>
      <c r="D31" s="644"/>
      <c r="E31" s="644"/>
      <c r="F31" s="644"/>
      <c r="G31" s="644"/>
    </row>
    <row r="32" spans="1:7" ht="12.75">
      <c r="A32" s="643">
        <v>25</v>
      </c>
      <c r="B32" s="644"/>
      <c r="C32" s="644"/>
      <c r="D32" s="644"/>
      <c r="E32" s="644"/>
      <c r="F32" s="644"/>
      <c r="G32" s="644"/>
    </row>
    <row r="33" spans="1:7" ht="12.75">
      <c r="A33" s="643">
        <v>26</v>
      </c>
      <c r="B33" s="644"/>
      <c r="C33" s="644"/>
      <c r="D33" s="644"/>
      <c r="E33" s="644"/>
      <c r="F33" s="644"/>
      <c r="G33" s="644"/>
    </row>
    <row r="34" spans="1:7" ht="12.75">
      <c r="A34" s="643">
        <v>27</v>
      </c>
      <c r="B34" s="644"/>
      <c r="C34" s="644"/>
      <c r="D34" s="644"/>
      <c r="E34" s="644"/>
      <c r="F34" s="644"/>
      <c r="G34" s="644"/>
    </row>
    <row r="35" spans="1:7" ht="12.75">
      <c r="A35" s="643">
        <v>28</v>
      </c>
      <c r="B35" s="644"/>
      <c r="C35" s="644"/>
      <c r="D35" s="644"/>
      <c r="E35" s="644"/>
      <c r="F35" s="644"/>
      <c r="G35" s="644"/>
    </row>
    <row r="36" spans="1:7" ht="12.75">
      <c r="A36" s="643">
        <v>29</v>
      </c>
      <c r="B36" s="644"/>
      <c r="C36" s="644"/>
      <c r="D36" s="644"/>
      <c r="E36" s="644"/>
      <c r="F36" s="644"/>
      <c r="G36" s="644"/>
    </row>
    <row r="37" spans="1:7" ht="12.75">
      <c r="A37" s="643">
        <v>30</v>
      </c>
      <c r="B37" s="644"/>
      <c r="C37" s="644"/>
      <c r="D37" s="644"/>
      <c r="E37" s="644"/>
      <c r="F37" s="644"/>
      <c r="G37" s="644"/>
    </row>
    <row r="38" spans="1:7" ht="12.75">
      <c r="A38" s="643">
        <v>31</v>
      </c>
      <c r="B38" s="644"/>
      <c r="C38" s="644"/>
      <c r="D38" s="644"/>
      <c r="E38" s="644"/>
      <c r="F38" s="644"/>
      <c r="G38" s="644"/>
    </row>
    <row r="39" spans="1:7" ht="12.75">
      <c r="A39" s="643">
        <v>32</v>
      </c>
      <c r="B39" s="644"/>
      <c r="C39" s="644"/>
      <c r="D39" s="644"/>
      <c r="E39" s="644"/>
      <c r="F39" s="644"/>
      <c r="G39" s="644"/>
    </row>
    <row r="40" spans="1:7" ht="12.75">
      <c r="A40" s="643">
        <v>33</v>
      </c>
      <c r="B40" s="644"/>
      <c r="C40" s="644"/>
      <c r="D40" s="644"/>
      <c r="E40" s="644"/>
      <c r="F40" s="644"/>
      <c r="G40" s="644"/>
    </row>
    <row r="41" spans="1:7" ht="12.75">
      <c r="A41" s="643">
        <v>34</v>
      </c>
      <c r="B41" s="644"/>
      <c r="C41" s="644"/>
      <c r="D41" s="644"/>
      <c r="E41" s="644"/>
      <c r="F41" s="644"/>
      <c r="G41" s="644"/>
    </row>
    <row r="42" spans="1:7" ht="12.75">
      <c r="A42" s="643">
        <v>35</v>
      </c>
      <c r="B42" s="644"/>
      <c r="C42" s="644"/>
      <c r="D42" s="644"/>
      <c r="E42" s="644"/>
      <c r="F42" s="644"/>
      <c r="G42" s="644"/>
    </row>
    <row r="43" spans="1:7" ht="12.75">
      <c r="A43" s="643">
        <v>36</v>
      </c>
      <c r="B43" s="644"/>
      <c r="C43" s="644"/>
      <c r="D43" s="644"/>
      <c r="E43" s="644"/>
      <c r="F43" s="644"/>
      <c r="G43" s="644"/>
    </row>
    <row r="44" spans="1:7" ht="12.75">
      <c r="A44" s="643">
        <v>37</v>
      </c>
      <c r="B44" s="644"/>
      <c r="C44" s="644"/>
      <c r="D44" s="644"/>
      <c r="E44" s="644"/>
      <c r="F44" s="644"/>
      <c r="G44" s="644"/>
    </row>
    <row r="45" spans="1:7" ht="12.75">
      <c r="A45" s="643">
        <v>38</v>
      </c>
      <c r="B45" s="644"/>
      <c r="C45" s="644"/>
      <c r="D45" s="644"/>
      <c r="E45" s="644"/>
      <c r="F45" s="644"/>
      <c r="G45" s="644"/>
    </row>
    <row r="46" spans="1:7" ht="12.75">
      <c r="A46" s="643">
        <v>39</v>
      </c>
      <c r="B46" s="644"/>
      <c r="C46" s="644"/>
      <c r="D46" s="644"/>
      <c r="E46" s="644"/>
      <c r="F46" s="644"/>
      <c r="G46" s="644"/>
    </row>
    <row r="47" spans="1:7" ht="12.75">
      <c r="A47" s="643">
        <v>40</v>
      </c>
      <c r="B47" s="644"/>
      <c r="C47" s="644"/>
      <c r="D47" s="644"/>
      <c r="E47" s="644"/>
      <c r="F47" s="644"/>
      <c r="G47" s="644"/>
    </row>
    <row r="49" spans="2:5" ht="15">
      <c r="B49" s="645" t="s">
        <v>803</v>
      </c>
      <c r="C49" s="645"/>
      <c r="D49" s="645"/>
      <c r="E49" s="645"/>
    </row>
    <row r="50" spans="2:5" ht="15">
      <c r="B50" s="645"/>
      <c r="C50" s="645"/>
      <c r="D50" s="645" t="s">
        <v>804</v>
      </c>
      <c r="E50" s="645" t="s">
        <v>805</v>
      </c>
    </row>
    <row r="51" spans="2:5" ht="15">
      <c r="B51" s="645"/>
      <c r="C51" s="645"/>
      <c r="D51" s="645" t="s">
        <v>806</v>
      </c>
      <c r="E51" s="645" t="s">
        <v>807</v>
      </c>
    </row>
    <row r="52" spans="2:5" ht="15">
      <c r="B52" s="645" t="s">
        <v>808</v>
      </c>
      <c r="C52" s="645"/>
      <c r="D52" s="645"/>
      <c r="E52" s="645"/>
    </row>
    <row r="53" spans="2:5" ht="15">
      <c r="B53" s="645"/>
      <c r="C53" s="645"/>
      <c r="D53" s="645" t="s">
        <v>804</v>
      </c>
      <c r="E53" s="645" t="s">
        <v>805</v>
      </c>
    </row>
    <row r="54" spans="2:5" ht="15">
      <c r="B54" s="645"/>
      <c r="C54" s="645" t="s">
        <v>809</v>
      </c>
      <c r="D54" s="645" t="s">
        <v>806</v>
      </c>
      <c r="E54" s="645" t="s">
        <v>807</v>
      </c>
    </row>
  </sheetData>
  <sheetProtection sheet="1" objects="1" scenarios="1"/>
  <mergeCells count="1"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view="pageBreakPreview" zoomScale="110" zoomScaleSheetLayoutView="110" zoomScalePageLayoutView="0" workbookViewId="0" topLeftCell="A28">
      <selection activeCell="C33" sqref="C33"/>
    </sheetView>
  </sheetViews>
  <sheetFormatPr defaultColWidth="9.140625" defaultRowHeight="12.75"/>
  <cols>
    <col min="1" max="1" width="3.8515625" style="278" customWidth="1"/>
    <col min="2" max="2" width="44.421875" style="278" customWidth="1"/>
    <col min="3" max="4" width="18.140625" style="278" customWidth="1"/>
    <col min="5" max="5" width="3.421875" style="278" customWidth="1"/>
    <col min="6" max="16384" width="9.140625" style="278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8.75" customHeight="1">
      <c r="A4" s="292"/>
      <c r="B4" s="281" t="s">
        <v>222</v>
      </c>
      <c r="C4" s="282" t="s">
        <v>216</v>
      </c>
      <c r="D4" s="282" t="s">
        <v>223</v>
      </c>
    </row>
    <row r="5" spans="1:4" ht="12.75">
      <c r="A5" s="847" t="s">
        <v>228</v>
      </c>
      <c r="B5" s="848"/>
      <c r="C5" s="848"/>
      <c r="D5" s="849"/>
    </row>
    <row r="6" spans="1:4" ht="12.75">
      <c r="A6" s="293" t="s">
        <v>769</v>
      </c>
      <c r="B6" s="286" t="s">
        <v>770</v>
      </c>
      <c r="C6" s="306">
        <f>C7+C8</f>
        <v>0</v>
      </c>
      <c r="D6" s="306">
        <f>D7+D8</f>
        <v>0</v>
      </c>
    </row>
    <row r="7" spans="1:4" ht="12.75">
      <c r="A7" s="179"/>
      <c r="B7" s="148" t="s">
        <v>551</v>
      </c>
      <c r="C7" s="307"/>
      <c r="D7" s="307"/>
    </row>
    <row r="8" spans="1:4" ht="12.75">
      <c r="A8" s="179"/>
      <c r="B8" s="148" t="s">
        <v>552</v>
      </c>
      <c r="C8" s="307"/>
      <c r="D8" s="307"/>
    </row>
    <row r="9" spans="1:4" ht="12.75">
      <c r="A9" s="293" t="s">
        <v>771</v>
      </c>
      <c r="B9" s="286" t="s">
        <v>772</v>
      </c>
      <c r="C9" s="306">
        <f>C10+C11</f>
        <v>0</v>
      </c>
      <c r="D9" s="306">
        <f>D10+D11</f>
        <v>0</v>
      </c>
    </row>
    <row r="10" spans="1:4" ht="12.75">
      <c r="A10" s="179"/>
      <c r="B10" s="148" t="s">
        <v>551</v>
      </c>
      <c r="C10" s="307"/>
      <c r="D10" s="307"/>
    </row>
    <row r="11" spans="1:4" ht="12.75">
      <c r="A11" s="179"/>
      <c r="B11" s="148" t="s">
        <v>552</v>
      </c>
      <c r="C11" s="307"/>
      <c r="D11" s="307"/>
    </row>
    <row r="12" spans="1:4" ht="12.75">
      <c r="A12" s="293" t="s">
        <v>774</v>
      </c>
      <c r="B12" s="284" t="s">
        <v>773</v>
      </c>
      <c r="C12" s="306">
        <f>C13+C14+C15+C16+C17</f>
        <v>0</v>
      </c>
      <c r="D12" s="306">
        <f>D13+D14+D15+D16+D17</f>
        <v>0</v>
      </c>
    </row>
    <row r="13" spans="1:4" ht="12.75">
      <c r="A13" s="181"/>
      <c r="B13" s="182" t="s">
        <v>236</v>
      </c>
      <c r="C13" s="308"/>
      <c r="D13" s="307"/>
    </row>
    <row r="14" spans="1:4" ht="12.75">
      <c r="A14" s="181"/>
      <c r="B14" s="182" t="s">
        <v>237</v>
      </c>
      <c r="C14" s="308"/>
      <c r="D14" s="307"/>
    </row>
    <row r="15" spans="1:4" ht="25.5">
      <c r="A15" s="181"/>
      <c r="B15" s="182" t="s">
        <v>511</v>
      </c>
      <c r="C15" s="308"/>
      <c r="D15" s="307"/>
    </row>
    <row r="16" spans="1:4" ht="12.75">
      <c r="A16" s="181"/>
      <c r="B16" s="182" t="s">
        <v>512</v>
      </c>
      <c r="C16" s="308"/>
      <c r="D16" s="307"/>
    </row>
    <row r="17" spans="1:4" ht="12.75">
      <c r="A17" s="181"/>
      <c r="B17" s="182" t="s">
        <v>517</v>
      </c>
      <c r="C17" s="308"/>
      <c r="D17" s="307"/>
    </row>
    <row r="18" spans="1:4" s="704" customFormat="1" ht="25.5">
      <c r="A18" s="702" t="s">
        <v>775</v>
      </c>
      <c r="B18" s="339" t="s">
        <v>822</v>
      </c>
      <c r="C18" s="703">
        <f>C19+C20</f>
        <v>0</v>
      </c>
      <c r="D18" s="703">
        <f>D19+D20</f>
        <v>0</v>
      </c>
    </row>
    <row r="19" spans="1:4" ht="25.5">
      <c r="A19" s="179"/>
      <c r="B19" s="182" t="s">
        <v>823</v>
      </c>
      <c r="C19" s="308"/>
      <c r="D19" s="307"/>
    </row>
    <row r="20" spans="1:4" ht="25.5">
      <c r="A20" s="179"/>
      <c r="B20" s="182" t="s">
        <v>824</v>
      </c>
      <c r="C20" s="308"/>
      <c r="D20" s="307"/>
    </row>
    <row r="21" spans="1:4" ht="12.75">
      <c r="A21" s="179" t="s">
        <v>777</v>
      </c>
      <c r="B21" s="182" t="s">
        <v>776</v>
      </c>
      <c r="C21" s="308"/>
      <c r="D21" s="307"/>
    </row>
    <row r="22" spans="1:4" ht="12.75">
      <c r="A22" s="179" t="s">
        <v>778</v>
      </c>
      <c r="B22" s="182" t="s">
        <v>225</v>
      </c>
      <c r="C22" s="308"/>
      <c r="D22" s="307"/>
    </row>
    <row r="23" spans="1:4" ht="12.75">
      <c r="A23" s="179" t="s">
        <v>780</v>
      </c>
      <c r="B23" s="148" t="s">
        <v>779</v>
      </c>
      <c r="C23" s="308"/>
      <c r="D23" s="307"/>
    </row>
    <row r="24" spans="1:4" ht="12.75">
      <c r="A24" s="305" t="s">
        <v>782</v>
      </c>
      <c r="B24" s="287" t="s">
        <v>781</v>
      </c>
      <c r="C24" s="309">
        <f>C6+C9+C12+C18+C21+C23</f>
        <v>0</v>
      </c>
      <c r="D24" s="309">
        <f>D6+D9+D12+D18+D21+D23</f>
        <v>0</v>
      </c>
    </row>
    <row r="25" spans="1:4" ht="12.75">
      <c r="A25" s="850" t="s">
        <v>229</v>
      </c>
      <c r="B25" s="851"/>
      <c r="C25" s="851"/>
      <c r="D25" s="852"/>
    </row>
    <row r="26" spans="1:4" ht="12.75">
      <c r="A26" s="293" t="s">
        <v>784</v>
      </c>
      <c r="B26" s="301" t="s">
        <v>783</v>
      </c>
      <c r="C26" s="310">
        <f>C27+C28+C29+C30+C31+C34</f>
        <v>0</v>
      </c>
      <c r="D26" s="310">
        <f>D27+D28+D29+D30+D31+D34</f>
        <v>0</v>
      </c>
    </row>
    <row r="27" spans="1:4" ht="25.5">
      <c r="A27" s="179"/>
      <c r="B27" s="300" t="s">
        <v>121</v>
      </c>
      <c r="C27" s="311"/>
      <c r="D27" s="312"/>
    </row>
    <row r="28" spans="1:4" ht="12.75">
      <c r="A28" s="179"/>
      <c r="B28" s="300" t="s">
        <v>219</v>
      </c>
      <c r="C28" s="311"/>
      <c r="D28" s="312"/>
    </row>
    <row r="29" spans="1:4" ht="12.75">
      <c r="A29" s="179"/>
      <c r="B29" s="182" t="s">
        <v>675</v>
      </c>
      <c r="C29" s="313"/>
      <c r="D29" s="312"/>
    </row>
    <row r="30" spans="1:4" ht="25.5">
      <c r="A30" s="179"/>
      <c r="B30" s="182" t="s">
        <v>672</v>
      </c>
      <c r="C30" s="313"/>
      <c r="D30" s="312"/>
    </row>
    <row r="31" spans="1:4" ht="12.75">
      <c r="A31" s="179"/>
      <c r="B31" s="302" t="s">
        <v>159</v>
      </c>
      <c r="C31" s="314">
        <f>C32+C33</f>
        <v>0</v>
      </c>
      <c r="D31" s="314">
        <f>D32+D33</f>
        <v>0</v>
      </c>
    </row>
    <row r="32" spans="1:4" ht="12.75">
      <c r="A32" s="179"/>
      <c r="B32" s="300" t="s">
        <v>673</v>
      </c>
      <c r="C32" s="313"/>
      <c r="D32" s="312"/>
    </row>
    <row r="33" spans="1:4" ht="12.75">
      <c r="A33" s="179"/>
      <c r="B33" s="300" t="s">
        <v>674</v>
      </c>
      <c r="C33" s="313"/>
      <c r="D33" s="312"/>
    </row>
    <row r="34" spans="1:4" ht="12.75">
      <c r="A34" s="179"/>
      <c r="B34" s="300" t="s">
        <v>676</v>
      </c>
      <c r="C34" s="313"/>
      <c r="D34" s="312"/>
    </row>
    <row r="35" spans="1:4" ht="12.75">
      <c r="A35" s="293" t="s">
        <v>785</v>
      </c>
      <c r="B35" s="302" t="s">
        <v>122</v>
      </c>
      <c r="C35" s="310">
        <f>C36+C37+C38+C39+C40</f>
        <v>0</v>
      </c>
      <c r="D35" s="310">
        <f>D36+D37+D38+D39+D40</f>
        <v>0</v>
      </c>
    </row>
    <row r="36" spans="1:4" ht="12.75">
      <c r="A36" s="179"/>
      <c r="B36" s="300" t="s">
        <v>155</v>
      </c>
      <c r="C36" s="312"/>
      <c r="D36" s="312"/>
    </row>
    <row r="37" spans="1:4" ht="12.75">
      <c r="A37" s="179"/>
      <c r="B37" s="300" t="s">
        <v>258</v>
      </c>
      <c r="C37" s="312"/>
      <c r="D37" s="312"/>
    </row>
    <row r="38" spans="1:4" ht="12.75">
      <c r="A38" s="179"/>
      <c r="B38" s="300" t="s">
        <v>156</v>
      </c>
      <c r="C38" s="312"/>
      <c r="D38" s="312"/>
    </row>
    <row r="39" spans="1:4" ht="12.75">
      <c r="A39" s="179"/>
      <c r="B39" s="300" t="s">
        <v>157</v>
      </c>
      <c r="C39" s="312"/>
      <c r="D39" s="312"/>
    </row>
    <row r="40" spans="1:4" ht="12.75">
      <c r="A40" s="179"/>
      <c r="B40" s="300" t="s">
        <v>158</v>
      </c>
      <c r="C40" s="312"/>
      <c r="D40" s="312"/>
    </row>
    <row r="41" spans="1:4" ht="12.75">
      <c r="A41" s="179" t="s">
        <v>786</v>
      </c>
      <c r="B41" s="299" t="s">
        <v>160</v>
      </c>
      <c r="C41" s="312"/>
      <c r="D41" s="312"/>
    </row>
    <row r="42" spans="1:4" ht="12.75">
      <c r="A42" s="179" t="s">
        <v>788</v>
      </c>
      <c r="B42" s="299" t="s">
        <v>787</v>
      </c>
      <c r="C42" s="312"/>
      <c r="D42" s="312"/>
    </row>
    <row r="43" spans="1:4" ht="12.75">
      <c r="A43" s="179" t="s">
        <v>790</v>
      </c>
      <c r="B43" s="300" t="s">
        <v>789</v>
      </c>
      <c r="C43" s="312"/>
      <c r="D43" s="312"/>
    </row>
    <row r="44" spans="1:4" ht="12.75">
      <c r="A44" s="305" t="s">
        <v>792</v>
      </c>
      <c r="B44" s="303" t="s">
        <v>791</v>
      </c>
      <c r="C44" s="315">
        <f>C26+C35+C41+C42+C43</f>
        <v>0</v>
      </c>
      <c r="D44" s="315">
        <f>D26+D35+D41+D42+D43</f>
        <v>0</v>
      </c>
    </row>
    <row r="45" spans="1:4" ht="18" customHeight="1">
      <c r="A45" s="298" t="s">
        <v>794</v>
      </c>
      <c r="B45" s="304" t="s">
        <v>793</v>
      </c>
      <c r="C45" s="316">
        <f>C24+C44</f>
        <v>0</v>
      </c>
      <c r="D45" s="316">
        <f>D24+D44</f>
        <v>0</v>
      </c>
    </row>
    <row r="47" spans="2:4" ht="12.75">
      <c r="B47" s="846" t="s">
        <v>154</v>
      </c>
      <c r="C47" s="846"/>
      <c r="D47" s="846"/>
    </row>
  </sheetData>
  <sheetProtection sheet="1" objects="1" scenarios="1"/>
  <mergeCells count="3">
    <mergeCell ref="A5:D5"/>
    <mergeCell ref="A25:D25"/>
    <mergeCell ref="B47:D47"/>
  </mergeCells>
  <conditionalFormatting sqref="D27:D30">
    <cfRule type="cellIs" priority="1" dxfId="0" operator="notEqual" stopIfTrue="1">
      <formula>TOTPROF</formula>
    </cfRule>
    <cfRule type="cellIs" priority="2" dxfId="0" operator="notEqual" stopIfTrue="1">
      <formula>RATAINP3</formula>
    </cfRule>
  </conditionalFormatting>
  <conditionalFormatting sqref="D10:D11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36:D43 C7:C8 D27:D30 D32:D34 D13:D17 D19:D23"/>
  </dataValidations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145" zoomScaleSheetLayoutView="145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44.421875" style="0" customWidth="1"/>
    <col min="3" max="3" width="13.28125" style="0" customWidth="1"/>
    <col min="4" max="4" width="13.140625" style="0" customWidth="1"/>
    <col min="5" max="5" width="3.8515625" style="0" customWidth="1"/>
  </cols>
  <sheetData>
    <row r="1" spans="1:4" ht="12.75">
      <c r="A1" s="291"/>
      <c r="B1" s="291"/>
      <c r="C1" s="291"/>
      <c r="D1" s="291"/>
    </row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2.75">
      <c r="A4" s="853" t="s">
        <v>798</v>
      </c>
      <c r="B4" s="854"/>
      <c r="C4" s="854"/>
      <c r="D4" s="855"/>
    </row>
    <row r="5" spans="1:4" ht="25.5">
      <c r="A5" s="292" t="s">
        <v>305</v>
      </c>
      <c r="B5" s="292" t="s">
        <v>222</v>
      </c>
      <c r="C5" s="282" t="s">
        <v>216</v>
      </c>
      <c r="D5" s="324" t="s">
        <v>653</v>
      </c>
    </row>
    <row r="6" spans="1:4" ht="14.25" customHeight="1">
      <c r="A6" s="179" t="s">
        <v>356</v>
      </c>
      <c r="B6" s="165" t="s">
        <v>654</v>
      </c>
      <c r="C6" s="672"/>
      <c r="D6" s="673"/>
    </row>
    <row r="7" spans="1:4" ht="14.25" customHeight="1">
      <c r="A7" s="179" t="s">
        <v>360</v>
      </c>
      <c r="B7" s="181" t="s">
        <v>655</v>
      </c>
      <c r="C7" s="672"/>
      <c r="D7" s="673"/>
    </row>
    <row r="8" spans="1:4" ht="14.25" customHeight="1">
      <c r="A8" s="179" t="s">
        <v>367</v>
      </c>
      <c r="B8" s="181" t="s">
        <v>656</v>
      </c>
      <c r="C8" s="672"/>
      <c r="D8" s="673"/>
    </row>
    <row r="9" spans="1:4" ht="14.25" customHeight="1">
      <c r="A9" s="179" t="s">
        <v>368</v>
      </c>
      <c r="B9" s="181" t="s">
        <v>657</v>
      </c>
      <c r="C9" s="672"/>
      <c r="D9" s="673"/>
    </row>
    <row r="10" spans="1:4" ht="14.25" customHeight="1">
      <c r="A10" s="179" t="s">
        <v>383</v>
      </c>
      <c r="B10" s="181" t="s">
        <v>658</v>
      </c>
      <c r="C10" s="672"/>
      <c r="D10" s="673"/>
    </row>
    <row r="11" spans="1:4" ht="14.25" customHeight="1">
      <c r="A11" s="305" t="s">
        <v>384</v>
      </c>
      <c r="B11" s="288" t="s">
        <v>659</v>
      </c>
      <c r="C11" s="326">
        <f>C6+C7+C8+C9+C10</f>
        <v>0</v>
      </c>
      <c r="D11" s="326">
        <f>D6+D7+D8+D9+D10</f>
        <v>0</v>
      </c>
    </row>
    <row r="14" spans="2:4" ht="12.75">
      <c r="B14" s="846" t="s">
        <v>154</v>
      </c>
      <c r="C14" s="846"/>
      <c r="D14" s="846"/>
    </row>
  </sheetData>
  <sheetProtection sheet="1" objects="1" scenarios="1"/>
  <mergeCells count="2">
    <mergeCell ref="A4:D4"/>
    <mergeCell ref="B14:D14"/>
  </mergeCells>
  <conditionalFormatting sqref="D6:D10">
    <cfRule type="cellIs" priority="1" dxfId="0" operator="notEqual" stopIfTrue="1">
      <formula>TOTCAPP3</formula>
    </cfRule>
  </conditionalFormatting>
  <dataValidations count="1">
    <dataValidation operator="greaterThanOrEqual" allowBlank="1" showInputMessage="1" showErrorMessage="1" sqref="D6:D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0"/>
  <sheetViews>
    <sheetView view="pageBreakPreview" zoomScale="130" zoomScaleSheetLayoutView="130" zoomScalePageLayoutView="0" workbookViewId="0" topLeftCell="A4">
      <selection activeCell="C6" sqref="C6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4" width="15.140625" style="0" customWidth="1"/>
    <col min="5" max="5" width="4.140625" style="0" customWidth="1"/>
  </cols>
  <sheetData>
    <row r="2" spans="1:4" ht="15.75">
      <c r="A2" s="25"/>
      <c r="B2" s="283" t="s">
        <v>702</v>
      </c>
      <c r="C2" s="19"/>
      <c r="D2" s="290"/>
    </row>
    <row r="3" spans="1:4" ht="12.75">
      <c r="A3" s="25"/>
      <c r="B3" s="18"/>
      <c r="C3" s="19"/>
      <c r="D3" s="116" t="s">
        <v>221</v>
      </c>
    </row>
    <row r="4" spans="1:4" ht="12.75">
      <c r="A4" s="19"/>
      <c r="B4" s="323" t="s">
        <v>799</v>
      </c>
      <c r="C4" s="19"/>
      <c r="D4" s="183"/>
    </row>
    <row r="5" spans="1:4" ht="25.5">
      <c r="A5" s="292" t="s">
        <v>305</v>
      </c>
      <c r="B5" s="282" t="s">
        <v>222</v>
      </c>
      <c r="C5" s="282" t="s">
        <v>216</v>
      </c>
      <c r="D5" s="324" t="s">
        <v>653</v>
      </c>
    </row>
    <row r="6" spans="1:4" ht="12.75">
      <c r="A6" s="285">
        <v>1</v>
      </c>
      <c r="B6" s="286" t="s">
        <v>688</v>
      </c>
      <c r="C6" s="327">
        <f>C7+C8+C9+C10</f>
        <v>0</v>
      </c>
      <c r="D6" s="327">
        <f>D7+D8+D9+D10</f>
        <v>0</v>
      </c>
    </row>
    <row r="7" spans="1:4" ht="12.75">
      <c r="A7" s="181"/>
      <c r="B7" s="182" t="s">
        <v>137</v>
      </c>
      <c r="C7" s="325"/>
      <c r="D7" s="328"/>
    </row>
    <row r="8" spans="1:4" ht="12.75">
      <c r="A8" s="181"/>
      <c r="B8" s="182" t="s">
        <v>689</v>
      </c>
      <c r="C8" s="325"/>
      <c r="D8" s="328"/>
    </row>
    <row r="9" spans="1:4" ht="12.75">
      <c r="A9" s="181"/>
      <c r="B9" s="182" t="s">
        <v>690</v>
      </c>
      <c r="C9" s="325"/>
      <c r="D9" s="328"/>
    </row>
    <row r="10" spans="1:4" ht="12.75">
      <c r="A10" s="181"/>
      <c r="B10" s="182" t="s">
        <v>694</v>
      </c>
      <c r="C10" s="325"/>
      <c r="D10" s="328"/>
    </row>
    <row r="11" spans="1:4" ht="12.75">
      <c r="A11" s="181">
        <v>2</v>
      </c>
      <c r="B11" s="182" t="s">
        <v>691</v>
      </c>
      <c r="C11" s="325"/>
      <c r="D11" s="328"/>
    </row>
    <row r="12" spans="1:4" ht="12.75">
      <c r="A12" s="181">
        <v>3</v>
      </c>
      <c r="B12" s="182" t="s">
        <v>692</v>
      </c>
      <c r="C12" s="325"/>
      <c r="D12" s="328"/>
    </row>
    <row r="13" spans="1:4" ht="12.75">
      <c r="A13" s="285">
        <v>4</v>
      </c>
      <c r="B13" s="286" t="s">
        <v>693</v>
      </c>
      <c r="C13" s="327">
        <f>C14+C15+C16+C17+C18</f>
        <v>0</v>
      </c>
      <c r="D13" s="327">
        <f>D14+D15+D16+D17+D18</f>
        <v>0</v>
      </c>
    </row>
    <row r="14" spans="1:4" ht="12.75">
      <c r="A14" s="181"/>
      <c r="B14" s="182" t="s">
        <v>123</v>
      </c>
      <c r="C14" s="325"/>
      <c r="D14" s="328"/>
    </row>
    <row r="15" spans="1:4" ht="25.5">
      <c r="A15" s="181"/>
      <c r="B15" s="182" t="s">
        <v>98</v>
      </c>
      <c r="C15" s="325"/>
      <c r="D15" s="328"/>
    </row>
    <row r="16" spans="1:4" ht="12.75">
      <c r="A16" s="181"/>
      <c r="B16" s="182" t="s">
        <v>4</v>
      </c>
      <c r="C16" s="325"/>
      <c r="D16" s="328"/>
    </row>
    <row r="17" spans="1:4" ht="12.75">
      <c r="A17" s="181"/>
      <c r="B17" s="182" t="s">
        <v>5</v>
      </c>
      <c r="C17" s="325"/>
      <c r="D17" s="328"/>
    </row>
    <row r="18" spans="1:4" ht="12.75">
      <c r="A18" s="181"/>
      <c r="B18" s="182" t="s">
        <v>6</v>
      </c>
      <c r="C18" s="325"/>
      <c r="D18" s="328"/>
    </row>
    <row r="20" spans="2:4" ht="12.75">
      <c r="B20" s="846" t="s">
        <v>154</v>
      </c>
      <c r="C20" s="846"/>
      <c r="D20" s="846"/>
    </row>
  </sheetData>
  <sheetProtection sheet="1" objects="1" scenarios="1"/>
  <mergeCells count="1">
    <mergeCell ref="B20:D20"/>
  </mergeCells>
  <conditionalFormatting sqref="D7 D9 D11">
    <cfRule type="cellIs" priority="1" dxfId="0" operator="notEqual" stopIfTrue="1">
      <formula>TOTASSETS</formula>
    </cfRule>
  </conditionalFormatting>
  <conditionalFormatting sqref="D4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4 D7 D9 D1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B4">
      <selection activeCell="C16" sqref="C16"/>
    </sheetView>
  </sheetViews>
  <sheetFormatPr defaultColWidth="9.140625" defaultRowHeight="12.75"/>
  <cols>
    <col min="1" max="1" width="4.140625" style="291" customWidth="1"/>
    <col min="2" max="2" width="20.00390625" style="278" customWidth="1"/>
    <col min="3" max="5" width="12.421875" style="291" customWidth="1"/>
    <col min="6" max="6" width="12.7109375" style="291" customWidth="1"/>
    <col min="7" max="10" width="12.421875" style="291" customWidth="1"/>
    <col min="11" max="11" width="11.57421875" style="291" customWidth="1"/>
    <col min="12" max="16384" width="9.140625" style="291" customWidth="1"/>
  </cols>
  <sheetData>
    <row r="1" spans="1:10" ht="12.75">
      <c r="A1" s="273"/>
      <c r="B1" s="273"/>
      <c r="C1" s="273"/>
      <c r="D1" s="273"/>
      <c r="E1" s="273"/>
      <c r="F1" s="273"/>
      <c r="G1" s="273"/>
      <c r="H1" s="273"/>
      <c r="I1" s="334"/>
      <c r="J1" s="273"/>
    </row>
    <row r="2" spans="1:10" ht="15.75">
      <c r="A2" s="283" t="s">
        <v>702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335" t="s">
        <v>800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2.75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spans="1:11" ht="39.75" customHeight="1">
      <c r="A5" s="859" t="s">
        <v>305</v>
      </c>
      <c r="B5" s="861" t="s">
        <v>649</v>
      </c>
      <c r="C5" s="861" t="s">
        <v>231</v>
      </c>
      <c r="D5" s="861" t="s">
        <v>650</v>
      </c>
      <c r="E5" s="857" t="s">
        <v>844</v>
      </c>
      <c r="F5" s="858"/>
      <c r="G5" s="863" t="s">
        <v>232</v>
      </c>
      <c r="H5" s="863" t="s">
        <v>58</v>
      </c>
      <c r="I5" s="863" t="s">
        <v>651</v>
      </c>
      <c r="J5" s="863" t="s">
        <v>233</v>
      </c>
      <c r="K5" s="863" t="s">
        <v>845</v>
      </c>
    </row>
    <row r="6" spans="1:11" ht="25.5">
      <c r="A6" s="860"/>
      <c r="B6" s="862"/>
      <c r="C6" s="862"/>
      <c r="D6" s="862"/>
      <c r="E6" s="332" t="s">
        <v>743</v>
      </c>
      <c r="F6" s="332" t="s">
        <v>744</v>
      </c>
      <c r="G6" s="864"/>
      <c r="H6" s="864"/>
      <c r="I6" s="864"/>
      <c r="J6" s="864"/>
      <c r="K6" s="864"/>
    </row>
    <row r="7" spans="1:11" s="726" customFormat="1" ht="12.75">
      <c r="A7" s="722">
        <v>1</v>
      </c>
      <c r="B7" s="723">
        <v>1</v>
      </c>
      <c r="C7" s="723">
        <v>2</v>
      </c>
      <c r="D7" s="724">
        <v>3</v>
      </c>
      <c r="E7" s="723">
        <v>4</v>
      </c>
      <c r="F7" s="723">
        <v>5</v>
      </c>
      <c r="G7" s="723">
        <v>6</v>
      </c>
      <c r="H7" s="723">
        <v>7</v>
      </c>
      <c r="I7" s="723">
        <v>8</v>
      </c>
      <c r="J7" s="723">
        <v>9</v>
      </c>
      <c r="K7" s="725">
        <v>10</v>
      </c>
    </row>
    <row r="8" spans="1:11" ht="25.5">
      <c r="A8" s="706">
        <v>1</v>
      </c>
      <c r="B8" s="707" t="s">
        <v>825</v>
      </c>
      <c r="C8" s="708">
        <f>C9+C10+C11</f>
        <v>0</v>
      </c>
      <c r="D8" s="708">
        <f>D9+D10+D11</f>
        <v>0</v>
      </c>
      <c r="E8" s="708"/>
      <c r="F8" s="708"/>
      <c r="G8" s="709"/>
      <c r="H8" s="709"/>
      <c r="I8" s="709"/>
      <c r="J8" s="709"/>
      <c r="K8" s="728"/>
    </row>
    <row r="9" spans="1:11" ht="25.5">
      <c r="A9" s="73">
        <v>2</v>
      </c>
      <c r="B9" s="705" t="s">
        <v>826</v>
      </c>
      <c r="C9" s="329"/>
      <c r="D9" s="330"/>
      <c r="E9" s="329"/>
      <c r="F9" s="329"/>
      <c r="G9" s="331"/>
      <c r="H9" s="331"/>
      <c r="I9" s="331"/>
      <c r="J9" s="331"/>
      <c r="K9" s="763"/>
    </row>
    <row r="10" spans="1:11" ht="38.25">
      <c r="A10" s="73">
        <v>3</v>
      </c>
      <c r="B10" s="705" t="s">
        <v>827</v>
      </c>
      <c r="C10" s="329"/>
      <c r="D10" s="330"/>
      <c r="E10" s="329"/>
      <c r="F10" s="329"/>
      <c r="G10" s="331"/>
      <c r="H10" s="331"/>
      <c r="I10" s="331"/>
      <c r="J10" s="331"/>
      <c r="K10" s="763"/>
    </row>
    <row r="11" spans="1:11" ht="38.25">
      <c r="A11" s="73">
        <v>4</v>
      </c>
      <c r="B11" s="705" t="s">
        <v>828</v>
      </c>
      <c r="C11" s="329"/>
      <c r="D11" s="330"/>
      <c r="E11" s="329"/>
      <c r="F11" s="329"/>
      <c r="G11" s="331"/>
      <c r="H11" s="331"/>
      <c r="I11" s="331"/>
      <c r="J11" s="331"/>
      <c r="K11" s="763"/>
    </row>
    <row r="12" spans="1:11" ht="12.75">
      <c r="A12" s="73">
        <v>5</v>
      </c>
      <c r="B12" s="705" t="s">
        <v>829</v>
      </c>
      <c r="C12" s="329"/>
      <c r="D12" s="330"/>
      <c r="E12" s="329"/>
      <c r="F12" s="329"/>
      <c r="G12" s="331"/>
      <c r="H12" s="331"/>
      <c r="I12" s="331"/>
      <c r="J12" s="331"/>
      <c r="K12" s="763"/>
    </row>
    <row r="13" spans="1:11" ht="25.5">
      <c r="A13" s="73">
        <v>6</v>
      </c>
      <c r="B13" s="705" t="s">
        <v>830</v>
      </c>
      <c r="C13" s="329"/>
      <c r="D13" s="330"/>
      <c r="E13" s="329"/>
      <c r="F13" s="329"/>
      <c r="G13" s="331"/>
      <c r="H13" s="331"/>
      <c r="I13" s="331"/>
      <c r="J13" s="331"/>
      <c r="K13" s="763"/>
    </row>
    <row r="14" spans="1:11" ht="63.75">
      <c r="A14" s="706">
        <v>7</v>
      </c>
      <c r="B14" s="707" t="s">
        <v>831</v>
      </c>
      <c r="C14" s="708">
        <f>C15+C16</f>
        <v>0</v>
      </c>
      <c r="D14" s="708">
        <f>D15+D16</f>
        <v>0</v>
      </c>
      <c r="E14" s="708"/>
      <c r="F14" s="708"/>
      <c r="G14" s="709"/>
      <c r="H14" s="709"/>
      <c r="I14" s="709"/>
      <c r="J14" s="709"/>
      <c r="K14" s="728"/>
    </row>
    <row r="15" spans="1:11" ht="63.75">
      <c r="A15" s="73">
        <v>8</v>
      </c>
      <c r="B15" s="705" t="s">
        <v>832</v>
      </c>
      <c r="C15" s="329"/>
      <c r="D15" s="330"/>
      <c r="E15" s="329"/>
      <c r="F15" s="329"/>
      <c r="G15" s="331"/>
      <c r="H15" s="331"/>
      <c r="I15" s="331"/>
      <c r="J15" s="331"/>
      <c r="K15" s="763"/>
    </row>
    <row r="16" spans="1:11" ht="63.75">
      <c r="A16" s="73">
        <v>9</v>
      </c>
      <c r="B16" s="705" t="s">
        <v>833</v>
      </c>
      <c r="C16" s="329"/>
      <c r="D16" s="330"/>
      <c r="E16" s="329"/>
      <c r="F16" s="329"/>
      <c r="G16" s="331"/>
      <c r="H16" s="331"/>
      <c r="I16" s="331"/>
      <c r="J16" s="331"/>
      <c r="K16" s="763"/>
    </row>
    <row r="17" spans="1:11" ht="12.75">
      <c r="A17" s="73">
        <v>10</v>
      </c>
      <c r="B17" s="705" t="s">
        <v>834</v>
      </c>
      <c r="C17" s="329"/>
      <c r="D17" s="330"/>
      <c r="E17" s="329"/>
      <c r="F17" s="329"/>
      <c r="G17" s="331"/>
      <c r="H17" s="331"/>
      <c r="I17" s="331"/>
      <c r="J17" s="331"/>
      <c r="K17" s="763"/>
    </row>
    <row r="18" spans="1:11" ht="12.75">
      <c r="A18" s="856" t="s">
        <v>238</v>
      </c>
      <c r="B18" s="856"/>
      <c r="C18" s="336">
        <f>C8+C12+C13+C14+C17</f>
        <v>0</v>
      </c>
      <c r="D18" s="336">
        <f>D8+D12+D13+D14+D17</f>
        <v>0</v>
      </c>
      <c r="E18" s="336"/>
      <c r="F18" s="336"/>
      <c r="G18" s="337"/>
      <c r="H18" s="337"/>
      <c r="I18" s="337"/>
      <c r="J18" s="337"/>
      <c r="K18" s="727"/>
    </row>
    <row r="20" spans="2:4" ht="12.75">
      <c r="B20" s="97" t="s">
        <v>154</v>
      </c>
      <c r="C20" s="97"/>
      <c r="D20" s="97"/>
    </row>
  </sheetData>
  <sheetProtection sheet="1" objects="1" scenarios="1"/>
  <mergeCells count="11">
    <mergeCell ref="K5:K6"/>
    <mergeCell ref="G5:G6"/>
    <mergeCell ref="H5:H6"/>
    <mergeCell ref="I5:I6"/>
    <mergeCell ref="J5:J6"/>
    <mergeCell ref="A18:B18"/>
    <mergeCell ref="E5:F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nasanalieva</dc:creator>
  <cp:keywords/>
  <dc:description/>
  <cp:lastModifiedBy>atolomushev</cp:lastModifiedBy>
  <cp:lastPrinted>2015-06-01T08:14:49Z</cp:lastPrinted>
  <dcterms:created xsi:type="dcterms:W3CDTF">2011-12-01T04:21:07Z</dcterms:created>
  <dcterms:modified xsi:type="dcterms:W3CDTF">2018-09-18T03:14:01Z</dcterms:modified>
  <cp:category/>
  <cp:version/>
  <cp:contentType/>
  <cp:contentStatus/>
</cp:coreProperties>
</file>