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<sst xmlns="http://schemas.openxmlformats.org/spreadsheetml/2006/main" count="532" uniqueCount="116">
  <si>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</si>
  <si>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</si>
  <si>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</si>
  <si>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</si>
  <si>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</si>
  <si>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</si>
  <si>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</si>
  <si>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</si>
  <si>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</si>
  <si>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</si>
  <si>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</si>
  <si>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</si>
  <si>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</si>
  <si>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</si>
  <si>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</si>
  <si>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</si>
  <si>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</si>
  <si>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</si>
  <si>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</si>
  <si>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</si>
  <si>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</si>
  <si>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</si>
  <si>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</si>
  <si>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</si>
  <si>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</si>
  <si>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</si>
  <si>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</si>
  <si>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</si>
  <si>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</si>
  <si>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</si>
  <si>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</si>
  <si>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</si>
  <si>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</si>
  <si>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</si>
  <si>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</si>
  <si>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</si>
  <si>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</si>
  <si>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</si>
  <si>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</si>
  <si>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</si>
  <si>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</si>
  <si>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</si>
  <si>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</si>
  <si>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</si>
  <si>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</si>
  <si>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</si>
  <si>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</si>
  <si>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</si>
  <si>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</si>
  <si>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</si>
  <si>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</si>
  <si>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</si>
  <si>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</si>
  <si>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</si>
  <si>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</si>
  <si>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</si>
  <si>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</si>
  <si>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</si>
  <si>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</si>
  <si>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</si>
  <si>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</si>
  <si>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</si>
  <si>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</si>
  <si>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</si>
  <si>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</si>
  <si>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</si>
  <si>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</si>
  <si>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</si>
  <si>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</si>
  <si>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</si>
  <si>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</si>
  <si>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</si>
  <si>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</si>
  <si>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</si>
  <si>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</si>
  <si>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</si>
  <si>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</si>
  <si>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</si>
  <si>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</si>
  <si>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</si>
  <si>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</si>
  <si>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</si>
  <si>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</si>
  <si>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</si>
  <si>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</si>
  <si>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</si>
  <si>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</si>
  <si>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</si>
  <si>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</si>
  <si>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</si>
  <si>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</si>
  <si>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</si>
  <si>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</si>
  <si>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</si>
  <si>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</si>
  <si>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</si>
  <si>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</si>
  <si>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</si>
  <si>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</si>
  <si>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</si>
  <si>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</si>
  <si>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</si>
  <si>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</si>
  <si>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</si>
  <si>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</si>
  <si>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</si>
  <si>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</si>
  <si>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</si>
  <si>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</si>
  <si>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</si>
  <si>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Июль 2012</t>
  </si>
  <si>
    <t>янв.-июл.12</t>
  </si>
  <si>
    <t>янв.-июл.11</t>
  </si>
  <si>
    <t>янв.- июл.12</t>
  </si>
  <si>
    <t>янв.-июль 11</t>
  </si>
  <si>
    <t>янв.-июль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</si>
</sst>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2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156"/>
        <c:crosses val="autoZero"/>
        <c:auto val="0"/>
        <c:lblOffset val="100"/>
        <c:tickLblSkip val="1"/>
        <c:noMultiLvlLbl val="0"/>
      </c:catAx>
      <c:valAx>
        <c:axId val="5931915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717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6593791"/>
        <c:axId val="166909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6000697"/>
        <c:axId val="9788546"/>
      </c:lineChart>
      <c:catAx>
        <c:axId val="465937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690936"/>
        <c:crosses val="autoZero"/>
        <c:auto val="0"/>
        <c:lblOffset val="100"/>
        <c:tickLblSkip val="5"/>
        <c:noMultiLvlLbl val="0"/>
      </c:catAx>
      <c:valAx>
        <c:axId val="166909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At val="1"/>
        <c:crossBetween val="between"/>
        <c:dispUnits/>
        <c:majorUnit val="2000"/>
        <c:minorUnit val="100"/>
      </c:valAx>
      <c:catAx>
        <c:axId val="16000697"/>
        <c:scaling>
          <c:orientation val="minMax"/>
        </c:scaling>
        <c:axPos val="b"/>
        <c:delete val="1"/>
        <c:majorTickMark val="out"/>
        <c:minorTickMark val="none"/>
        <c:tickLblPos val="nextTo"/>
        <c:crossAx val="9788546"/>
        <c:crossesAt val="39"/>
        <c:auto val="0"/>
        <c:lblOffset val="100"/>
        <c:tickLblSkip val="1"/>
        <c:noMultiLvlLbl val="0"/>
      </c:catAx>
      <c:valAx>
        <c:axId val="978854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69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988051"/>
        <c:axId val="5467473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988051"/>
        <c:axId val="5467473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10541"/>
        <c:axId val="66577142"/>
      </c:line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74732"/>
        <c:crosses val="autoZero"/>
        <c:auto val="0"/>
        <c:lblOffset val="100"/>
        <c:tickLblSkip val="1"/>
        <c:noMultiLvlLbl val="0"/>
      </c:catAx>
      <c:valAx>
        <c:axId val="546747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88051"/>
        <c:crossesAt val="1"/>
        <c:crossBetween val="between"/>
        <c:dispUnits/>
        <c:majorUnit val="1"/>
      </c:valAx>
      <c:catAx>
        <c:axId val="22310541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7142"/>
        <c:crosses val="autoZero"/>
        <c:auto val="0"/>
        <c:lblOffset val="100"/>
        <c:tickLblSkip val="1"/>
        <c:noMultiLvlLbl val="0"/>
      </c:catAx>
      <c:valAx>
        <c:axId val="665771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054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2323367"/>
        <c:axId val="2403939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39392"/>
        <c:crosses val="autoZero"/>
        <c:auto val="1"/>
        <c:lblOffset val="100"/>
        <c:tickLblSkip val="1"/>
        <c:noMultiLvlLbl val="0"/>
      </c:catAx>
      <c:valAx>
        <c:axId val="240393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33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4110357"/>
        <c:axId val="4012230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110357"/>
        <c:axId val="40122302"/>
      </c:lineChart>
      <c:catAx>
        <c:axId val="641103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103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556399"/>
        <c:axId val="2868100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02409"/>
        <c:axId val="41459634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56399"/>
        <c:crossesAt val="1"/>
        <c:crossBetween val="between"/>
        <c:dispUnits/>
        <c:majorUnit val="400"/>
      </c:valAx>
      <c:catAx>
        <c:axId val="56802409"/>
        <c:scaling>
          <c:orientation val="minMax"/>
        </c:scaling>
        <c:axPos val="b"/>
        <c:delete val="1"/>
        <c:majorTickMark val="out"/>
        <c:minorTickMark val="none"/>
        <c:tickLblPos val="nextTo"/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0240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592387"/>
        <c:axId val="27871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923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084477"/>
        <c:axId val="2443370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844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576727"/>
        <c:axId val="329728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76727"/>
        <c:axId val="32972816"/>
      </c:lineChart>
      <c:catAx>
        <c:axId val="185767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767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319889"/>
        <c:axId val="535524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19889"/>
        <c:axId val="53552410"/>
      </c:lineChart>
      <c:catAx>
        <c:axId val="283198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198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209643"/>
        <c:axId val="4277792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096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56997"/>
        <c:axId val="42459790"/>
      </c:lineChart>
      <c:catAx>
        <c:axId val="4945699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9790"/>
        <c:crosses val="autoZero"/>
        <c:auto val="0"/>
        <c:lblOffset val="100"/>
        <c:tickLblSkip val="1"/>
        <c:noMultiLvlLbl val="0"/>
      </c:catAx>
      <c:valAx>
        <c:axId val="4245979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699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001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788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6" sqref="K26"/>
    </sheetView>
  </sheetViews>
  <sheetFormatPr defaultColWidth="8.00390625" defaultRowHeight="12.75"/>
  <cols>
    <col min="1" max="1" width="24.625" style="19" customWidth="1"/>
    <col min="2" max="5" width="10.625" style="19" customWidth="1"/>
    <col min="6" max="8" width="10.625" style="20" customWidth="1"/>
    <col min="9" max="9" width="10.625" style="21" customWidth="1"/>
    <col min="10" max="15" width="10.625" style="19" customWidth="1"/>
    <col min="16" max="19" width="9.625" style="19" customWidth="1"/>
    <col min="20" max="21" width="8.50390625" style="19" bestFit="1" customWidth="1"/>
    <col min="22" max="16384" width="8.00390625" style="19" customWidth="1"/>
  </cols>
  <sheetData>
    <row r="1" spans="1:19" ht="15">
      <c r="A1" s="143" t="s">
        <v>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2"/>
      <c r="M1" s="52"/>
      <c r="N1" s="52"/>
      <c r="O1" s="52"/>
      <c r="P1" s="52"/>
      <c r="Q1" s="52"/>
      <c r="R1" s="52"/>
      <c r="S1" s="52"/>
    </row>
    <row r="2" spans="1:19" ht="15">
      <c r="A2" s="144" t="s">
        <v>110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87"/>
      <c r="M2" s="87"/>
      <c r="N2" s="87"/>
      <c r="O2" s="87"/>
      <c r="P2" s="87"/>
      <c r="Q2" s="87"/>
      <c r="R2" s="87"/>
      <c r="S2" s="87"/>
    </row>
    <row r="3" spans="1:19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0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54">
        <v>40969</v>
      </c>
      <c r="G6" s="54">
        <v>41000</v>
      </c>
      <c r="H6" s="54">
        <v>41030</v>
      </c>
      <c r="I6" s="54">
        <v>41061</v>
      </c>
      <c r="J6" s="54">
        <v>41091</v>
      </c>
    </row>
    <row r="7" spans="1:10" ht="26.25" customHeight="1">
      <c r="A7" s="29" t="s">
        <v>85</v>
      </c>
      <c r="B7" s="110">
        <v>-0.5</v>
      </c>
      <c r="C7" s="110">
        <v>5.7</v>
      </c>
      <c r="D7" s="110">
        <v>-12.5</v>
      </c>
      <c r="E7" s="110">
        <v>-10.5</v>
      </c>
      <c r="F7" s="110">
        <v>-6.8</v>
      </c>
      <c r="G7" s="110">
        <v>-6.8</v>
      </c>
      <c r="H7" s="110">
        <v>-6.4</v>
      </c>
      <c r="I7" s="110">
        <f>94.4-100</f>
        <v>-5.599999999999994</v>
      </c>
      <c r="J7" s="110">
        <v>-5</v>
      </c>
    </row>
    <row r="8" spans="1:10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>
        <v>100.63834225623557</v>
      </c>
      <c r="H8" s="72">
        <v>101.3</v>
      </c>
      <c r="I8" s="72">
        <v>100.9</v>
      </c>
      <c r="J8" s="72">
        <v>101.1</v>
      </c>
    </row>
    <row r="9" spans="1:10" ht="26.25" customHeight="1">
      <c r="A9" s="29" t="s">
        <v>87</v>
      </c>
      <c r="B9" s="73" t="s">
        <v>1</v>
      </c>
      <c r="C9" s="73" t="s">
        <v>1</v>
      </c>
      <c r="D9" s="73">
        <v>100.7966558735278</v>
      </c>
      <c r="E9" s="72">
        <v>100.02790338230324</v>
      </c>
      <c r="F9" s="72">
        <v>100.02392047816863</v>
      </c>
      <c r="G9" s="72">
        <v>99.76369843746839</v>
      </c>
      <c r="H9" s="72">
        <v>100.69616213323869</v>
      </c>
      <c r="I9" s="72">
        <v>99.6</v>
      </c>
      <c r="J9" s="72">
        <v>100.14848440586768</v>
      </c>
    </row>
    <row r="10" spans="1:10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>
        <v>9.07</v>
      </c>
      <c r="H10" s="72">
        <v>8.04</v>
      </c>
      <c r="I10" s="72">
        <v>6.77</v>
      </c>
      <c r="J10" s="72">
        <v>5.69</v>
      </c>
    </row>
    <row r="11" spans="1:10" ht="26.25" customHeight="1">
      <c r="A11" s="29" t="s">
        <v>9</v>
      </c>
      <c r="B11" s="112">
        <v>47.0992</v>
      </c>
      <c r="C11" s="112">
        <v>46.4847</v>
      </c>
      <c r="D11" s="112">
        <v>46.7757</v>
      </c>
      <c r="E11" s="112">
        <v>46.49</v>
      </c>
      <c r="F11" s="111">
        <v>46.8275</v>
      </c>
      <c r="G11" s="111">
        <v>46.8494</v>
      </c>
      <c r="H11" s="111">
        <v>46.9352</v>
      </c>
      <c r="I11" s="111">
        <v>47.2445</v>
      </c>
      <c r="J11" s="111">
        <v>47.1487</v>
      </c>
    </row>
    <row r="12" spans="1:10" s="25" customFormat="1" ht="26.25" customHeight="1">
      <c r="A12" s="29" t="s">
        <v>88</v>
      </c>
      <c r="B12" s="113">
        <v>6.82101166432685</v>
      </c>
      <c r="C12" s="113">
        <f>C11/B11*100-100</f>
        <v>-1.3046930733430884</v>
      </c>
      <c r="D12" s="113">
        <f>D11/C11*100-100</f>
        <v>0.6260124298963063</v>
      </c>
      <c r="E12" s="113">
        <f>E11/C11*100-100</f>
        <v>0.011401600956901348</v>
      </c>
      <c r="F12" s="113">
        <f>F11/C11*100-100</f>
        <v>0.7374469449087542</v>
      </c>
      <c r="G12" s="113">
        <f>G11/C11*100-100</f>
        <v>0.7845592205607517</v>
      </c>
      <c r="H12" s="113">
        <f>H11/C11*100-100</f>
        <v>0.9691360813343124</v>
      </c>
      <c r="I12" s="113">
        <f>I11/C11*100-100</f>
        <v>1.6345163032137577</v>
      </c>
      <c r="J12" s="113">
        <f>J11/C11*100-100</f>
        <v>1.4284269878045848</v>
      </c>
    </row>
    <row r="13" spans="1:10" s="25" customFormat="1" ht="26.25" customHeight="1">
      <c r="A13" s="29" t="s">
        <v>89</v>
      </c>
      <c r="B13" s="113" t="s">
        <v>1</v>
      </c>
      <c r="C13" s="113" t="s">
        <v>1</v>
      </c>
      <c r="D13" s="113">
        <f aca="true" t="shared" si="0" ref="D13:J13">D11/C11*100-100</f>
        <v>0.6260124298963063</v>
      </c>
      <c r="E13" s="113">
        <f t="shared" si="0"/>
        <v>-0.6107872249907444</v>
      </c>
      <c r="F13" s="113">
        <f t="shared" si="0"/>
        <v>0.7259625725962451</v>
      </c>
      <c r="G13" s="113">
        <f t="shared" si="0"/>
        <v>0.04676739095617677</v>
      </c>
      <c r="H13" s="113">
        <f t="shared" si="0"/>
        <v>0.18314001886896847</v>
      </c>
      <c r="I13" s="113">
        <f t="shared" si="0"/>
        <v>0.6589936763878654</v>
      </c>
      <c r="J13" s="113">
        <f t="shared" si="0"/>
        <v>-0.2027749261818883</v>
      </c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20.25">
      <c r="A17" s="55"/>
      <c r="B17" s="58" t="s">
        <v>102</v>
      </c>
      <c r="C17" s="54">
        <v>40695</v>
      </c>
      <c r="D17" s="54">
        <v>40725</v>
      </c>
      <c r="E17" s="58" t="s">
        <v>109</v>
      </c>
      <c r="F17" s="54">
        <v>41061</v>
      </c>
      <c r="G17" s="54">
        <v>41091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45543.8184</v>
      </c>
      <c r="D18" s="73">
        <v>47424.1088</v>
      </c>
      <c r="E18" s="73">
        <v>49866.9363</v>
      </c>
      <c r="F18" s="73">
        <v>51379.5827</v>
      </c>
      <c r="G18" s="73">
        <v>52916.0596</v>
      </c>
      <c r="H18" s="76">
        <f>G18-F18</f>
        <v>1536.4769000000015</v>
      </c>
      <c r="I18" s="76">
        <f>G18-E18</f>
        <v>3049.1232999999993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49972.533200000005</v>
      </c>
      <c r="D19" s="73">
        <v>52887.2353</v>
      </c>
      <c r="E19" s="73">
        <v>54803.2258</v>
      </c>
      <c r="F19" s="73">
        <v>56695.9391</v>
      </c>
      <c r="G19" s="73">
        <v>58507.9245</v>
      </c>
      <c r="H19" s="76">
        <f>G19-F19</f>
        <v>1811.9853999999978</v>
      </c>
      <c r="I19" s="76">
        <f>G19-E19</f>
        <v>3704.698700000001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73063.94148331</v>
      </c>
      <c r="D20" s="73">
        <v>76083.78664145</v>
      </c>
      <c r="E20" s="73">
        <v>79527.79675902</v>
      </c>
      <c r="F20" s="73">
        <v>88367.90428469</v>
      </c>
      <c r="G20" s="73">
        <v>91461.81371827</v>
      </c>
      <c r="H20" s="76">
        <f>G20-F20</f>
        <v>3093.9094335800037</v>
      </c>
      <c r="I20" s="76">
        <f>G20-E20</f>
        <v>11934.016959250002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2">
        <v>26.97872998891444</v>
      </c>
      <c r="C21" s="102">
        <v>27.419402099311135</v>
      </c>
      <c r="D21" s="102">
        <v>27.419402099311135</v>
      </c>
      <c r="E21" s="102">
        <v>26.536328288267796</v>
      </c>
      <c r="F21" s="102">
        <v>28.297851412189285</v>
      </c>
      <c r="G21" s="102">
        <v>28.575377091324878</v>
      </c>
      <c r="H21" s="94"/>
      <c r="I21" s="94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2"/>
      <c r="C22" s="102"/>
      <c r="D22" s="102"/>
      <c r="E22" s="102"/>
      <c r="F22" s="102"/>
      <c r="G22" s="102"/>
      <c r="H22" s="102"/>
      <c r="I22" s="102"/>
      <c r="J22" s="99"/>
      <c r="K22" s="99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45" t="s">
        <v>84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08"/>
      <c r="F24" s="107"/>
      <c r="G24" s="107"/>
      <c r="I24" s="116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20.25">
      <c r="A27" s="55"/>
      <c r="B27" s="54" t="s">
        <v>102</v>
      </c>
      <c r="C27" s="54">
        <v>40695</v>
      </c>
      <c r="D27" s="54">
        <v>40725</v>
      </c>
      <c r="E27" s="54" t="s">
        <v>109</v>
      </c>
      <c r="F27" s="54">
        <v>41061</v>
      </c>
      <c r="G27" s="54">
        <v>41091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98">
        <v>1718.87464639865</v>
      </c>
      <c r="C28" s="98">
        <v>1911.353072684422</v>
      </c>
      <c r="D28" s="98">
        <v>1962.17644535927</v>
      </c>
      <c r="E28" s="98">
        <v>1834.50460655215</v>
      </c>
      <c r="F28" s="98">
        <v>1915.26500663892</v>
      </c>
      <c r="G28" s="98">
        <v>1918.7836121249986</v>
      </c>
      <c r="H28" s="76">
        <f>G28-F28</f>
        <v>3.5186054860785134</v>
      </c>
      <c r="I28" s="76">
        <f>G28-E28</f>
        <v>84.27900557284852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20.25">
      <c r="A32" s="60"/>
      <c r="B32" s="58" t="s">
        <v>102</v>
      </c>
      <c r="C32" s="54">
        <v>40695</v>
      </c>
      <c r="D32" s="54">
        <v>40725</v>
      </c>
      <c r="E32" s="58" t="s">
        <v>109</v>
      </c>
      <c r="F32" s="54">
        <v>41061</v>
      </c>
      <c r="G32" s="54">
        <v>41091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09">
        <v>47.0992</v>
      </c>
      <c r="C33" s="109">
        <v>45.2067</v>
      </c>
      <c r="D33" s="109">
        <v>44.5952</v>
      </c>
      <c r="E33" s="109">
        <v>46.4847</v>
      </c>
      <c r="F33" s="109">
        <v>47.2445</v>
      </c>
      <c r="G33" s="109">
        <v>47.1487</v>
      </c>
      <c r="H33" s="115">
        <f>G33/F33-1</f>
        <v>-0.002027749261818923</v>
      </c>
      <c r="I33" s="115">
        <f>G33/E33-1</f>
        <v>0.014284269878045874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09">
        <v>47.1244</v>
      </c>
      <c r="C34" s="109">
        <v>45.284</v>
      </c>
      <c r="D34" s="109">
        <v>44.5952</v>
      </c>
      <c r="E34" s="109">
        <v>46.4847</v>
      </c>
      <c r="F34" s="109">
        <v>47.2445</v>
      </c>
      <c r="G34" s="109">
        <v>47.1489</v>
      </c>
      <c r="H34" s="115">
        <f>G34/F34-1</f>
        <v>-0.0020235159648214207</v>
      </c>
      <c r="I34" s="115">
        <f>G34/E34-1</f>
        <v>0.014288572368972963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09">
        <v>1.3377</v>
      </c>
      <c r="C35" s="109">
        <v>1.4504</v>
      </c>
      <c r="D35" s="109">
        <v>1.4395</v>
      </c>
      <c r="E35" s="109">
        <v>1.2945</v>
      </c>
      <c r="F35" s="109">
        <v>1.2658</v>
      </c>
      <c r="G35" s="109">
        <v>1.2303</v>
      </c>
      <c r="H35" s="115">
        <f>G35/F35-1</f>
        <v>-0.028045504819086853</v>
      </c>
      <c r="I35" s="115">
        <f>G35/E35-1</f>
        <v>-0.04959443800695251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09"/>
      <c r="C36" s="109"/>
      <c r="D36" s="109"/>
      <c r="E36" s="109"/>
      <c r="F36" s="109"/>
      <c r="G36" s="109"/>
      <c r="H36" s="115"/>
      <c r="I36" s="115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09">
        <v>47.216142031924576</v>
      </c>
      <c r="C37" s="109">
        <v>45.281139226186724</v>
      </c>
      <c r="D37" s="109">
        <v>44.336830763791255</v>
      </c>
      <c r="E37" s="109">
        <v>46.697159628858174</v>
      </c>
      <c r="F37" s="109">
        <v>47.2591</v>
      </c>
      <c r="G37" s="109">
        <v>47.0783</v>
      </c>
      <c r="H37" s="115">
        <f>G37/F37-1</f>
        <v>-0.0038257182214641583</v>
      </c>
      <c r="I37" s="115">
        <f>G37/E37-1</f>
        <v>0.008161960474064589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09">
        <v>62.36941516819572</v>
      </c>
      <c r="C38" s="109">
        <v>65.46817991526439</v>
      </c>
      <c r="D38" s="109">
        <v>64.13471764533675</v>
      </c>
      <c r="E38" s="109">
        <v>59.8</v>
      </c>
      <c r="F38" s="109">
        <v>59.388753606661666</v>
      </c>
      <c r="G38" s="109">
        <v>57.8582</v>
      </c>
      <c r="H38" s="115">
        <f>G38/F38-1</f>
        <v>-0.025771775188257018</v>
      </c>
      <c r="I38" s="115">
        <f>G38/E38-1</f>
        <v>-0.032471571906354524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09">
        <v>1.5242227325786626</v>
      </c>
      <c r="C39" s="109">
        <v>1.6199152906959209</v>
      </c>
      <c r="D39" s="109">
        <v>1.5844059870101692</v>
      </c>
      <c r="E39" s="109">
        <v>1.435</v>
      </c>
      <c r="F39" s="109">
        <v>1.42</v>
      </c>
      <c r="G39" s="109">
        <v>1.4474</v>
      </c>
      <c r="H39" s="115">
        <f>G39/F39-1</f>
        <v>0.019295774647887454</v>
      </c>
      <c r="I39" s="115">
        <f>G39/E39-1</f>
        <v>0.008641114982578468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09">
        <v>0.31701147829690257</v>
      </c>
      <c r="C40" s="109">
        <v>0.30904362168473654</v>
      </c>
      <c r="D40" s="109">
        <v>0.3023667526137777</v>
      </c>
      <c r="E40" s="109">
        <v>0.308</v>
      </c>
      <c r="F40" s="109">
        <v>0.3154541000535856</v>
      </c>
      <c r="G40" s="109">
        <v>0.3152</v>
      </c>
      <c r="H40" s="115">
        <f>G40/F40-1</f>
        <v>-0.0008055056299551833</v>
      </c>
      <c r="I40" s="115">
        <f>G40/E40-1</f>
        <v>0.023376623376623273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14"/>
      <c r="D42" s="114"/>
      <c r="E42" s="114"/>
    </row>
    <row r="43" spans="3:5" ht="15">
      <c r="C43" s="114"/>
      <c r="D43" s="114"/>
      <c r="E43" s="114"/>
    </row>
    <row r="44" spans="3:5" ht="15">
      <c r="C44" s="114"/>
      <c r="D44" s="114"/>
      <c r="E44" s="114"/>
    </row>
    <row r="45" spans="3:5" ht="15">
      <c r="C45" s="114"/>
      <c r="D45" s="114"/>
      <c r="E45" s="114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53" sqref="J53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112</v>
      </c>
      <c r="D3" s="54" t="s">
        <v>111</v>
      </c>
      <c r="E3" s="54">
        <v>41061</v>
      </c>
      <c r="F3" s="54">
        <v>41091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184.975</v>
      </c>
      <c r="D4" s="75">
        <f>D6+D7</f>
        <v>47.849999999999994</v>
      </c>
      <c r="E4" s="75">
        <f>E6+E7</f>
        <v>8</v>
      </c>
      <c r="F4" s="75">
        <f>F6+F7</f>
        <v>0</v>
      </c>
      <c r="G4" s="76">
        <f>F4-E4</f>
        <v>-8</v>
      </c>
      <c r="H4" s="76">
        <f>D4-C4</f>
        <v>-137.125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-14.400000000000006</v>
      </c>
      <c r="D5" s="72">
        <f>D6-D7</f>
        <v>-38.25</v>
      </c>
      <c r="E5" s="72">
        <f>E6-E7</f>
        <v>-8</v>
      </c>
      <c r="F5" s="72">
        <f>F6-F7</f>
        <v>0</v>
      </c>
      <c r="G5" s="76">
        <f>F5-E5</f>
        <v>8</v>
      </c>
      <c r="H5" s="76">
        <f>D5-C5</f>
        <v>-23.849999999999994</v>
      </c>
      <c r="I5" s="72"/>
      <c r="J5" s="101"/>
    </row>
    <row r="6" spans="1:9" ht="13.5" customHeight="1">
      <c r="A6" s="51" t="s">
        <v>23</v>
      </c>
      <c r="B6" s="73">
        <v>120.45</v>
      </c>
      <c r="C6" s="73">
        <v>83.55</v>
      </c>
      <c r="D6" s="73">
        <v>4.8</v>
      </c>
      <c r="E6" s="73">
        <v>0</v>
      </c>
      <c r="F6" s="73">
        <v>0</v>
      </c>
      <c r="G6" s="76">
        <f>F6-E6</f>
        <v>0</v>
      </c>
      <c r="H6" s="76">
        <f>D6-C6</f>
        <v>-78.75</v>
      </c>
      <c r="I6" s="97"/>
    </row>
    <row r="7" spans="1:9" ht="13.5" customHeight="1">
      <c r="A7" s="51" t="s">
        <v>24</v>
      </c>
      <c r="B7" s="73">
        <v>281.15000000000003</v>
      </c>
      <c r="C7" s="73">
        <v>97.95</v>
      </c>
      <c r="D7" s="73">
        <v>43.05</v>
      </c>
      <c r="E7" s="73">
        <v>8</v>
      </c>
      <c r="F7" s="73">
        <v>0</v>
      </c>
      <c r="G7" s="76">
        <f>F7-E7</f>
        <v>-8</v>
      </c>
      <c r="H7" s="76">
        <f>D7-C7</f>
        <v>-54.900000000000006</v>
      </c>
      <c r="I7" s="97"/>
    </row>
    <row r="8" spans="1:10" ht="13.5" customHeight="1">
      <c r="A8" s="46" t="s">
        <v>40</v>
      </c>
      <c r="B8" s="97">
        <v>3.475</v>
      </c>
      <c r="C8" s="97">
        <v>3.475</v>
      </c>
      <c r="D8" s="97" t="s">
        <v>1</v>
      </c>
      <c r="E8" s="97" t="s">
        <v>1</v>
      </c>
      <c r="F8" s="97" t="s">
        <v>1</v>
      </c>
      <c r="G8" s="97" t="s">
        <v>1</v>
      </c>
      <c r="H8" s="76">
        <f>-C8</f>
        <v>-3.475</v>
      </c>
      <c r="I8" s="97"/>
      <c r="J8" s="97"/>
    </row>
    <row r="9" spans="3:4" ht="15" customHeight="1">
      <c r="C9" s="78"/>
      <c r="D9" s="78"/>
    </row>
    <row r="10" spans="1:2" s="9" customFormat="1" ht="15" customHeight="1">
      <c r="A10" s="103" t="s">
        <v>93</v>
      </c>
      <c r="B10" s="104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112</v>
      </c>
      <c r="D12" s="54" t="s">
        <v>113</v>
      </c>
      <c r="E12" s="54">
        <v>41061</v>
      </c>
      <c r="F12" s="54">
        <v>41091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</f>
        <v>5601.089</v>
      </c>
      <c r="D13" s="75">
        <f>+D14+D20+D22</f>
        <v>28339.82</v>
      </c>
      <c r="E13" s="75">
        <v>8460.42876178</v>
      </c>
      <c r="F13" s="75">
        <f>+F14+F20+F22</f>
        <v>9382.287</v>
      </c>
      <c r="G13" s="76">
        <f>F13-E13</f>
        <v>921.8582382200002</v>
      </c>
      <c r="H13" s="76">
        <f>D13-C13</f>
        <v>22738.731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1045.552</v>
      </c>
      <c r="D14" s="73">
        <v>5181.118</v>
      </c>
      <c r="E14" s="73">
        <v>727.39028178</v>
      </c>
      <c r="F14" s="73">
        <v>805.887</v>
      </c>
      <c r="G14" s="76">
        <f>F14-E14</f>
        <v>78.49671821999993</v>
      </c>
      <c r="H14" s="76">
        <f>D14-C14</f>
        <v>4135.566000000001</v>
      </c>
      <c r="I14" s="94"/>
      <c r="J14" s="9"/>
    </row>
    <row r="15" spans="1:10" ht="12.75" customHeight="1">
      <c r="A15" s="51" t="s">
        <v>23</v>
      </c>
      <c r="B15" s="97" t="s">
        <v>1</v>
      </c>
      <c r="C15" s="97" t="s">
        <v>1</v>
      </c>
      <c r="D15" s="97" t="s">
        <v>1</v>
      </c>
      <c r="E15" s="73" t="s">
        <v>1</v>
      </c>
      <c r="F15" s="73" t="s">
        <v>1</v>
      </c>
      <c r="G15" s="138" t="s">
        <v>1</v>
      </c>
      <c r="H15" s="138" t="s">
        <v>1</v>
      </c>
      <c r="I15" s="94"/>
      <c r="J15" s="9"/>
    </row>
    <row r="16" spans="1:10" ht="23.25" customHeight="1">
      <c r="A16" s="118" t="s">
        <v>100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139" t="s">
        <v>1</v>
      </c>
      <c r="H16" s="139" t="s">
        <v>1</v>
      </c>
      <c r="I16" s="94"/>
      <c r="J16" s="9"/>
    </row>
    <row r="17" spans="1:10" ht="12.75" customHeight="1">
      <c r="A17" s="51" t="s">
        <v>24</v>
      </c>
      <c r="B17" s="73">
        <v>2278.516524</v>
      </c>
      <c r="C17" s="97">
        <v>1045.552</v>
      </c>
      <c r="D17" s="97">
        <v>5181.118</v>
      </c>
      <c r="E17" s="97">
        <v>727.39028178</v>
      </c>
      <c r="F17" s="97">
        <v>805.887</v>
      </c>
      <c r="G17" s="76">
        <f>F17-E17</f>
        <v>78.49671821999993</v>
      </c>
      <c r="H17" s="76">
        <f>D17-C17</f>
        <v>4135.566000000001</v>
      </c>
      <c r="I17" s="94"/>
      <c r="J17" s="9"/>
    </row>
    <row r="18" spans="1:10" ht="12.75" customHeight="1">
      <c r="A18" s="120" t="s">
        <v>108</v>
      </c>
      <c r="B18" s="73">
        <v>870</v>
      </c>
      <c r="C18" s="97" t="s">
        <v>1</v>
      </c>
      <c r="D18" s="97" t="s">
        <v>1</v>
      </c>
      <c r="E18" s="97" t="s">
        <v>1</v>
      </c>
      <c r="F18" s="97" t="s">
        <v>1</v>
      </c>
      <c r="G18" s="75" t="s">
        <v>1</v>
      </c>
      <c r="H18" s="75" t="s">
        <v>1</v>
      </c>
      <c r="I18" s="94"/>
      <c r="J18" s="9"/>
    </row>
    <row r="19" spans="1:10" ht="12.75" customHeight="1">
      <c r="A19" s="46" t="s">
        <v>106</v>
      </c>
      <c r="B19" s="73">
        <v>129</v>
      </c>
      <c r="C19" s="97">
        <v>60</v>
      </c>
      <c r="D19" s="97">
        <v>90</v>
      </c>
      <c r="E19" s="97" t="s">
        <v>1</v>
      </c>
      <c r="F19" s="97" t="s">
        <v>1</v>
      </c>
      <c r="G19" s="75"/>
      <c r="H19" s="75">
        <f>+D19-C19</f>
        <v>30</v>
      </c>
      <c r="I19" s="94"/>
      <c r="J19" s="9"/>
    </row>
    <row r="20" spans="1:10" ht="12.75" customHeight="1">
      <c r="A20" s="46" t="s">
        <v>41</v>
      </c>
      <c r="B20" s="73">
        <v>4050.7</v>
      </c>
      <c r="C20" s="97">
        <v>3760.5</v>
      </c>
      <c r="D20" s="97">
        <v>927</v>
      </c>
      <c r="E20" s="97">
        <v>12</v>
      </c>
      <c r="F20" s="97">
        <v>34.5</v>
      </c>
      <c r="G20" s="76">
        <f>F20-E20</f>
        <v>22.5</v>
      </c>
      <c r="H20" s="76">
        <f>D20-C20</f>
        <v>-2833.5</v>
      </c>
      <c r="I20" s="74"/>
      <c r="J20" s="11"/>
    </row>
    <row r="21" spans="1:10" s="9" customFormat="1" ht="27" customHeight="1">
      <c r="A21" s="119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1" t="s">
        <v>1</v>
      </c>
      <c r="H21" s="71" t="s">
        <v>1</v>
      </c>
      <c r="J21" s="11"/>
    </row>
    <row r="22" spans="1:10" ht="25.5" customHeight="1">
      <c r="A22" s="46" t="s">
        <v>105</v>
      </c>
      <c r="B22" s="117">
        <v>1497.7</v>
      </c>
      <c r="C22" s="97">
        <v>795.037</v>
      </c>
      <c r="D22" s="97">
        <v>22231.702</v>
      </c>
      <c r="E22" s="73">
        <v>7721.03848</v>
      </c>
      <c r="F22" s="73">
        <v>8541.9</v>
      </c>
      <c r="G22" s="76">
        <f>+F22-E22</f>
        <v>820.8615199999995</v>
      </c>
      <c r="H22" s="76">
        <f>+D22-C22</f>
        <v>21436.665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06"/>
      <c r="J23" s="11"/>
    </row>
    <row r="24" spans="1:10" ht="26.25" customHeight="1">
      <c r="A24" s="46" t="s">
        <v>73</v>
      </c>
      <c r="B24" s="31">
        <v>13.61</v>
      </c>
      <c r="C24" s="31">
        <v>12.97</v>
      </c>
      <c r="D24" s="31">
        <v>5.69</v>
      </c>
      <c r="E24" s="31">
        <v>6.77</v>
      </c>
      <c r="F24" s="31">
        <v>5.69</v>
      </c>
      <c r="G24" s="76">
        <f>F24-E24</f>
        <v>-1.0799999999999992</v>
      </c>
      <c r="H24" s="76">
        <f>D24-C24</f>
        <v>-7.28</v>
      </c>
      <c r="I24" s="106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71" t="s">
        <v>1</v>
      </c>
      <c r="H25" s="7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8.89</v>
      </c>
      <c r="D26" s="31">
        <v>9.68</v>
      </c>
      <c r="E26" s="31">
        <v>8.967455573300388</v>
      </c>
      <c r="F26" s="31">
        <v>7.76</v>
      </c>
      <c r="G26" s="76">
        <f>F26-E26</f>
        <v>-1.207455573300388</v>
      </c>
      <c r="H26" s="76">
        <f>D26-C26</f>
        <v>0.7899999999999991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 t="s">
        <v>1</v>
      </c>
      <c r="G27" s="71" t="s">
        <v>1</v>
      </c>
      <c r="H27" s="71" t="s">
        <v>1</v>
      </c>
      <c r="I27" s="32"/>
      <c r="J27" s="11"/>
    </row>
    <row r="28" spans="1:10" ht="26.25" customHeight="1">
      <c r="A28" s="46" t="s">
        <v>74</v>
      </c>
      <c r="B28" s="31">
        <f>+B24*1.2</f>
        <v>16.331999999999997</v>
      </c>
      <c r="C28" s="31">
        <f>+C24*1.2</f>
        <v>15.564</v>
      </c>
      <c r="D28" s="31">
        <f>+D24*1.2</f>
        <v>6.828</v>
      </c>
      <c r="E28" s="31">
        <v>8.123999999999999</v>
      </c>
      <c r="F28" s="31">
        <f>+F24*1.2</f>
        <v>6.828</v>
      </c>
      <c r="G28" s="76">
        <f>F28-E28</f>
        <v>-1.2959999999999985</v>
      </c>
      <c r="H28" s="76">
        <f>D28-C28</f>
        <v>-8.736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1" t="s">
        <v>1</v>
      </c>
      <c r="H29" s="7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112</v>
      </c>
      <c r="D34" s="54" t="s">
        <v>113</v>
      </c>
      <c r="E34" s="54">
        <v>41061</v>
      </c>
      <c r="F34" s="54">
        <v>41091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1">
        <v>31100</v>
      </c>
      <c r="C35" s="131">
        <f>SUM(C36:C38)</f>
        <v>16750</v>
      </c>
      <c r="D35" s="131">
        <f>SUM(D36:D38)</f>
        <v>18600</v>
      </c>
      <c r="E35" s="131">
        <f>SUM(E36:E38)</f>
        <v>2200</v>
      </c>
      <c r="F35" s="131">
        <f>SUM(F36:F38)</f>
        <v>2400</v>
      </c>
      <c r="G35" s="76">
        <f>F35-E35</f>
        <v>200</v>
      </c>
      <c r="H35" s="76">
        <f>D35-C35</f>
        <v>1850</v>
      </c>
      <c r="I35" s="9"/>
    </row>
    <row r="36" spans="1:11" ht="12.75" customHeight="1">
      <c r="A36" s="50" t="s">
        <v>31</v>
      </c>
      <c r="B36" s="127">
        <v>5300</v>
      </c>
      <c r="C36" s="127">
        <v>3150</v>
      </c>
      <c r="D36" s="127">
        <v>1550</v>
      </c>
      <c r="E36" s="127" t="s">
        <v>1</v>
      </c>
      <c r="F36" s="127" t="s">
        <v>1</v>
      </c>
      <c r="G36" s="76" t="s">
        <v>1</v>
      </c>
      <c r="H36" s="76">
        <f>D36-C36</f>
        <v>-1600</v>
      </c>
      <c r="I36" s="9"/>
      <c r="K36" s="95"/>
    </row>
    <row r="37" spans="1:11" ht="12.75" customHeight="1">
      <c r="A37" s="50" t="s">
        <v>32</v>
      </c>
      <c r="B37" s="127">
        <v>9900</v>
      </c>
      <c r="C37" s="127">
        <v>5500</v>
      </c>
      <c r="D37" s="127">
        <v>2950</v>
      </c>
      <c r="E37" s="127">
        <v>200</v>
      </c>
      <c r="F37" s="127" t="s">
        <v>1</v>
      </c>
      <c r="G37" s="76">
        <f>-E37</f>
        <v>-200</v>
      </c>
      <c r="H37" s="76">
        <f>D37-C37</f>
        <v>-2550</v>
      </c>
      <c r="I37" s="9"/>
      <c r="K37" s="95"/>
    </row>
    <row r="38" spans="1:11" ht="12.75" customHeight="1">
      <c r="A38" s="50" t="s">
        <v>33</v>
      </c>
      <c r="B38" s="127">
        <v>15900</v>
      </c>
      <c r="C38" s="127">
        <v>8100</v>
      </c>
      <c r="D38" s="127">
        <v>14100</v>
      </c>
      <c r="E38" s="127">
        <v>2000</v>
      </c>
      <c r="F38" s="127">
        <v>2400</v>
      </c>
      <c r="G38" s="76">
        <f>F38-E38</f>
        <v>400</v>
      </c>
      <c r="H38" s="76">
        <f aca="true" t="shared" si="0" ref="H38:H58">D38-C38</f>
        <v>6000</v>
      </c>
      <c r="I38" s="9"/>
      <c r="K38" s="95"/>
    </row>
    <row r="39" spans="1:11" ht="12.75" customHeight="1" hidden="1">
      <c r="A39" s="50" t="s">
        <v>34</v>
      </c>
      <c r="B39" s="140"/>
      <c r="C39" s="141"/>
      <c r="D39" s="142"/>
      <c r="E39" s="127"/>
      <c r="F39" s="127"/>
      <c r="G39" s="76">
        <f>F39-E39</f>
        <v>0</v>
      </c>
      <c r="H39" s="76">
        <f t="shared" si="0"/>
        <v>0</v>
      </c>
      <c r="I39" s="9"/>
      <c r="K39" s="95"/>
    </row>
    <row r="40" spans="1:11" ht="12.75" customHeight="1" hidden="1">
      <c r="A40" s="50" t="s">
        <v>35</v>
      </c>
      <c r="B40" s="140"/>
      <c r="C40" s="142"/>
      <c r="D40" s="142"/>
      <c r="E40" s="140"/>
      <c r="F40" s="140"/>
      <c r="G40" s="76">
        <f>F40-E40</f>
        <v>0</v>
      </c>
      <c r="H40" s="76">
        <f t="shared" si="0"/>
        <v>0</v>
      </c>
      <c r="I40" s="9"/>
      <c r="K40" s="95"/>
    </row>
    <row r="41" spans="1:11" ht="12.75" customHeight="1">
      <c r="A41" s="8" t="s">
        <v>12</v>
      </c>
      <c r="B41" s="131">
        <v>27529.03</v>
      </c>
      <c r="C41" s="131">
        <f>SUM(C42:C44)</f>
        <v>14940.3</v>
      </c>
      <c r="D41" s="131">
        <f>SUM(D42:D44)</f>
        <v>24292.81</v>
      </c>
      <c r="E41" s="131">
        <f>SUM(E42:E44)</f>
        <v>3044.7599999999998</v>
      </c>
      <c r="F41" s="131">
        <f>SUM(F42:F44)</f>
        <v>3845.3</v>
      </c>
      <c r="G41" s="76">
        <f>F41-E41</f>
        <v>800.5400000000004</v>
      </c>
      <c r="H41" s="76">
        <f t="shared" si="0"/>
        <v>9352.510000000002</v>
      </c>
      <c r="I41" s="9"/>
      <c r="K41" s="95"/>
    </row>
    <row r="42" spans="1:11" ht="12.75" customHeight="1">
      <c r="A42" s="50" t="s">
        <v>31</v>
      </c>
      <c r="B42" s="127">
        <v>5590.05</v>
      </c>
      <c r="C42" s="127">
        <v>4014.8</v>
      </c>
      <c r="D42" s="127">
        <v>1471.65</v>
      </c>
      <c r="E42" s="127" t="s">
        <v>1</v>
      </c>
      <c r="F42" s="127" t="s">
        <v>1</v>
      </c>
      <c r="G42" s="76" t="s">
        <v>1</v>
      </c>
      <c r="H42" s="76">
        <f t="shared" si="0"/>
        <v>-2543.15</v>
      </c>
      <c r="I42" s="9"/>
      <c r="K42" s="95"/>
    </row>
    <row r="43" spans="1:11" ht="12.75" customHeight="1">
      <c r="A43" s="50" t="s">
        <v>32</v>
      </c>
      <c r="B43" s="127">
        <v>8578.5</v>
      </c>
      <c r="C43" s="127">
        <v>5271.7</v>
      </c>
      <c r="D43" s="127">
        <v>3012.82</v>
      </c>
      <c r="E43" s="127">
        <v>308.31</v>
      </c>
      <c r="F43" s="127" t="s">
        <v>1</v>
      </c>
      <c r="G43" s="76">
        <f>-E43</f>
        <v>-308.31</v>
      </c>
      <c r="H43" s="76">
        <f t="shared" si="0"/>
        <v>-2258.8799999999997</v>
      </c>
      <c r="I43" s="9"/>
      <c r="K43" s="95"/>
    </row>
    <row r="44" spans="1:11" ht="12.75" customHeight="1">
      <c r="A44" s="50" t="s">
        <v>33</v>
      </c>
      <c r="B44" s="127">
        <v>13360.48</v>
      </c>
      <c r="C44" s="127">
        <v>5653.8</v>
      </c>
      <c r="D44" s="127">
        <v>19808.34</v>
      </c>
      <c r="E44" s="127">
        <v>2736.45</v>
      </c>
      <c r="F44" s="127">
        <v>3845.3</v>
      </c>
      <c r="G44" s="76">
        <f>F44-E44</f>
        <v>1108.8500000000004</v>
      </c>
      <c r="H44" s="76">
        <f t="shared" si="0"/>
        <v>14154.54</v>
      </c>
      <c r="I44" s="9"/>
      <c r="K44" s="95"/>
    </row>
    <row r="45" spans="1:11" ht="12.75" customHeight="1" hidden="1">
      <c r="A45" s="50" t="s">
        <v>34</v>
      </c>
      <c r="B45" s="140"/>
      <c r="C45" s="142"/>
      <c r="D45" s="142"/>
      <c r="E45" s="140"/>
      <c r="F45" s="140"/>
      <c r="G45" s="76">
        <f>F45-E45</f>
        <v>0</v>
      </c>
      <c r="H45" s="76">
        <f t="shared" si="0"/>
        <v>0</v>
      </c>
      <c r="I45" s="9"/>
      <c r="J45" s="2">
        <v>7421</v>
      </c>
      <c r="K45" s="95"/>
    </row>
    <row r="46" spans="1:11" ht="12.75" customHeight="1" hidden="1">
      <c r="A46" s="50" t="s">
        <v>35</v>
      </c>
      <c r="B46" s="140"/>
      <c r="C46" s="142"/>
      <c r="D46" s="142"/>
      <c r="E46" s="140"/>
      <c r="F46" s="140"/>
      <c r="G46" s="76">
        <f>F46-E46</f>
        <v>0</v>
      </c>
      <c r="H46" s="76">
        <f t="shared" si="0"/>
        <v>0</v>
      </c>
      <c r="I46" s="9"/>
      <c r="K46" s="95"/>
    </row>
    <row r="47" spans="1:11" ht="12.75" customHeight="1">
      <c r="A47" s="8" t="s">
        <v>14</v>
      </c>
      <c r="B47" s="131">
        <v>22861.72</v>
      </c>
      <c r="C47" s="131">
        <f>SUM(C48:C50)</f>
        <v>11939.2</v>
      </c>
      <c r="D47" s="131">
        <f>SUM(D48:D50)</f>
        <v>17977.91</v>
      </c>
      <c r="E47" s="131">
        <f>SUM(E48:E50)</f>
        <v>2163.85</v>
      </c>
      <c r="F47" s="131">
        <f>SUM(F48:F50)</f>
        <v>2400</v>
      </c>
      <c r="G47" s="76">
        <f>F47-E47</f>
        <v>236.1500000000001</v>
      </c>
      <c r="H47" s="76">
        <f t="shared" si="0"/>
        <v>6038.709999999999</v>
      </c>
      <c r="K47" s="95"/>
    </row>
    <row r="48" spans="1:11" ht="12.75" customHeight="1">
      <c r="A48" s="50" t="s">
        <v>31</v>
      </c>
      <c r="B48" s="127">
        <v>3998.35</v>
      </c>
      <c r="C48" s="127">
        <v>2699.1</v>
      </c>
      <c r="D48" s="127">
        <v>1127.8</v>
      </c>
      <c r="E48" s="127" t="s">
        <v>1</v>
      </c>
      <c r="F48" s="127" t="s">
        <v>1</v>
      </c>
      <c r="G48" s="76" t="s">
        <v>1</v>
      </c>
      <c r="H48" s="76">
        <f t="shared" si="0"/>
        <v>-1571.3</v>
      </c>
      <c r="K48" s="95"/>
    </row>
    <row r="49" spans="1:11" ht="12.75" customHeight="1">
      <c r="A49" s="50" t="s">
        <v>32</v>
      </c>
      <c r="B49" s="127">
        <v>6974.2</v>
      </c>
      <c r="C49" s="127">
        <v>4017.4</v>
      </c>
      <c r="D49" s="127">
        <v>2217.81</v>
      </c>
      <c r="E49" s="127">
        <v>200</v>
      </c>
      <c r="F49" s="127" t="s">
        <v>1</v>
      </c>
      <c r="G49" s="76">
        <f>-E49</f>
        <v>-200</v>
      </c>
      <c r="H49" s="76">
        <f t="shared" si="0"/>
        <v>-1799.5900000000001</v>
      </c>
      <c r="K49" s="95"/>
    </row>
    <row r="50" spans="1:11" ht="12.75" customHeight="1">
      <c r="A50" s="50" t="s">
        <v>33</v>
      </c>
      <c r="B50" s="127">
        <v>11889.17</v>
      </c>
      <c r="C50" s="127">
        <v>5222.7</v>
      </c>
      <c r="D50" s="127">
        <v>14632.3</v>
      </c>
      <c r="E50" s="127">
        <v>1963.85</v>
      </c>
      <c r="F50" s="127">
        <v>2400</v>
      </c>
      <c r="G50" s="76">
        <f>F50-E50</f>
        <v>436.1500000000001</v>
      </c>
      <c r="H50" s="76">
        <f t="shared" si="0"/>
        <v>9409.599999999999</v>
      </c>
      <c r="K50" s="95"/>
    </row>
    <row r="51" spans="1:11" ht="12.75" customHeight="1" hidden="1">
      <c r="A51" s="50" t="s">
        <v>34</v>
      </c>
      <c r="B51" s="140"/>
      <c r="C51" s="142"/>
      <c r="D51" s="142"/>
      <c r="E51" s="140"/>
      <c r="F51" s="140"/>
      <c r="G51" s="76">
        <f>F51-E51</f>
        <v>0</v>
      </c>
      <c r="H51" s="76">
        <f t="shared" si="0"/>
        <v>0</v>
      </c>
      <c r="K51" s="95"/>
    </row>
    <row r="52" spans="1:11" ht="12.75" customHeight="1" hidden="1">
      <c r="A52" s="50" t="s">
        <v>35</v>
      </c>
      <c r="B52" s="140"/>
      <c r="C52" s="142"/>
      <c r="D52" s="142"/>
      <c r="E52" s="140"/>
      <c r="F52" s="140"/>
      <c r="G52" s="76">
        <f>F52-E52</f>
        <v>0</v>
      </c>
      <c r="H52" s="76">
        <f t="shared" si="0"/>
        <v>0</v>
      </c>
      <c r="K52" s="95"/>
    </row>
    <row r="53" spans="1:11" ht="23.25" customHeight="1">
      <c r="A53" s="8" t="s">
        <v>15</v>
      </c>
      <c r="B53" s="131">
        <v>9.18</v>
      </c>
      <c r="C53" s="131">
        <v>7.65</v>
      </c>
      <c r="D53" s="131">
        <v>8.12</v>
      </c>
      <c r="E53" s="131">
        <v>6.68</v>
      </c>
      <c r="F53" s="131">
        <v>5.6</v>
      </c>
      <c r="G53" s="76">
        <f>F53-E53</f>
        <v>-1.08</v>
      </c>
      <c r="H53" s="76">
        <f t="shared" si="0"/>
        <v>0.46999999999999886</v>
      </c>
      <c r="J53" s="67"/>
      <c r="K53" s="95"/>
    </row>
    <row r="54" spans="1:11" ht="12" customHeight="1">
      <c r="A54" s="50" t="s">
        <v>31</v>
      </c>
      <c r="B54" s="127">
        <v>6.24</v>
      </c>
      <c r="C54" s="140">
        <v>5.61</v>
      </c>
      <c r="D54" s="140">
        <v>5.740466554965989</v>
      </c>
      <c r="E54" s="127" t="s">
        <v>1</v>
      </c>
      <c r="F54" s="127" t="s">
        <v>1</v>
      </c>
      <c r="G54" s="76" t="s">
        <v>1</v>
      </c>
      <c r="H54" s="76">
        <f t="shared" si="0"/>
        <v>0.1304665549659889</v>
      </c>
      <c r="J54" s="67"/>
      <c r="K54" s="95"/>
    </row>
    <row r="55" spans="1:11" ht="12" customHeight="1">
      <c r="A55" s="50" t="s">
        <v>32</v>
      </c>
      <c r="B55" s="127">
        <v>7.66</v>
      </c>
      <c r="C55" s="140">
        <v>7.07</v>
      </c>
      <c r="D55" s="140">
        <v>6.9</v>
      </c>
      <c r="E55" s="140">
        <v>5.91</v>
      </c>
      <c r="F55" s="127" t="s">
        <v>1</v>
      </c>
      <c r="G55" s="76">
        <f>-E55</f>
        <v>-5.91</v>
      </c>
      <c r="H55" s="76">
        <f t="shared" si="0"/>
        <v>-0.16999999999999993</v>
      </c>
      <c r="J55" s="67"/>
      <c r="K55" s="95"/>
    </row>
    <row r="56" spans="1:11" ht="12" customHeight="1">
      <c r="A56" s="50" t="s">
        <v>33</v>
      </c>
      <c r="B56" s="127">
        <v>10.89</v>
      </c>
      <c r="C56" s="127">
        <v>9.05</v>
      </c>
      <c r="D56" s="127">
        <v>8.73</v>
      </c>
      <c r="E56" s="127">
        <v>6.76</v>
      </c>
      <c r="F56" s="127">
        <v>5.6</v>
      </c>
      <c r="G56" s="76">
        <f>F56-E56</f>
        <v>-1.1600000000000001</v>
      </c>
      <c r="H56" s="76">
        <f t="shared" si="0"/>
        <v>-0.3200000000000003</v>
      </c>
      <c r="J56" s="67"/>
      <c r="K56" s="95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 t="shared" si="0"/>
        <v>0</v>
      </c>
      <c r="J57" s="67"/>
      <c r="K57" s="95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 t="shared" si="0"/>
        <v>0</v>
      </c>
    </row>
    <row r="59" ht="13.5" customHeight="1">
      <c r="E59" s="9"/>
    </row>
    <row r="60" ht="13.5" customHeight="1"/>
    <row r="61" ht="13.5" customHeight="1"/>
    <row r="64" ht="9.75">
      <c r="B64" s="96"/>
    </row>
    <row r="65" ht="9.75">
      <c r="B65" s="96"/>
    </row>
    <row r="66" ht="9.75">
      <c r="B66" s="96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50" sqref="J50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112</v>
      </c>
      <c r="D3" s="54" t="s">
        <v>113</v>
      </c>
      <c r="E3" s="54">
        <v>41061</v>
      </c>
      <c r="F3" s="54">
        <v>41091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131">
        <v>4685</v>
      </c>
      <c r="C4" s="131">
        <f>SUM(C5:C7)</f>
        <v>3085</v>
      </c>
      <c r="D4" s="131">
        <f>SUM(D5:D7)</f>
        <v>2847</v>
      </c>
      <c r="E4" s="131">
        <f>SUM(E5:E7)</f>
        <v>353</v>
      </c>
      <c r="F4" s="131">
        <f>SUM(F5:F7)</f>
        <v>378</v>
      </c>
      <c r="G4" s="76">
        <f>F4-E4</f>
        <v>25</v>
      </c>
      <c r="H4" s="76">
        <f>+D4-C4</f>
        <v>-238</v>
      </c>
      <c r="I4"/>
      <c r="J4" s="9"/>
      <c r="M4" s="96"/>
      <c r="N4" s="96"/>
      <c r="O4" s="96"/>
    </row>
    <row r="5" spans="1:15" ht="12.75" customHeight="1">
      <c r="A5" s="66" t="s">
        <v>10</v>
      </c>
      <c r="B5" s="127">
        <v>705</v>
      </c>
      <c r="C5" s="127">
        <v>510</v>
      </c>
      <c r="D5" s="127">
        <v>353</v>
      </c>
      <c r="E5" s="127">
        <v>40</v>
      </c>
      <c r="F5" s="127">
        <v>29</v>
      </c>
      <c r="G5" s="76">
        <f aca="true" t="shared" si="0" ref="G5:G21">F5-E5</f>
        <v>-11</v>
      </c>
      <c r="H5" s="76">
        <f aca="true" t="shared" si="1" ref="H5:H25">+D5-C5</f>
        <v>-157</v>
      </c>
      <c r="I5"/>
      <c r="J5" s="132"/>
      <c r="M5" s="96"/>
      <c r="N5" s="96"/>
      <c r="O5" s="96"/>
    </row>
    <row r="6" spans="1:15" ht="12.75" customHeight="1">
      <c r="A6" s="66" t="s">
        <v>36</v>
      </c>
      <c r="B6" s="127">
        <v>1045</v>
      </c>
      <c r="C6" s="127">
        <v>665</v>
      </c>
      <c r="D6" s="127">
        <v>668</v>
      </c>
      <c r="E6" s="127">
        <v>89</v>
      </c>
      <c r="F6" s="127">
        <v>125</v>
      </c>
      <c r="G6" s="76">
        <f t="shared" si="0"/>
        <v>36</v>
      </c>
      <c r="H6" s="76">
        <f t="shared" si="1"/>
        <v>3</v>
      </c>
      <c r="I6"/>
      <c r="J6" s="132"/>
      <c r="M6" s="96"/>
      <c r="N6" s="96"/>
      <c r="O6" s="96"/>
    </row>
    <row r="7" spans="1:15" ht="12.75" customHeight="1">
      <c r="A7" s="66" t="s">
        <v>11</v>
      </c>
      <c r="B7" s="127">
        <v>2935</v>
      </c>
      <c r="C7" s="127">
        <v>1910</v>
      </c>
      <c r="D7" s="127">
        <v>1826</v>
      </c>
      <c r="E7" s="127">
        <v>224</v>
      </c>
      <c r="F7" s="127">
        <v>224</v>
      </c>
      <c r="G7" s="76">
        <f t="shared" si="0"/>
        <v>0</v>
      </c>
      <c r="H7" s="76">
        <f t="shared" si="1"/>
        <v>-84</v>
      </c>
      <c r="I7"/>
      <c r="J7" s="132"/>
      <c r="M7" s="96"/>
      <c r="N7" s="96"/>
      <c r="O7" s="96"/>
    </row>
    <row r="8" spans="1:15" ht="13.5" customHeight="1" hidden="1">
      <c r="A8" s="66" t="s">
        <v>37</v>
      </c>
      <c r="B8" s="141"/>
      <c r="C8" s="141"/>
      <c r="D8" s="141"/>
      <c r="E8" s="127"/>
      <c r="F8" s="127"/>
      <c r="G8" s="76">
        <f t="shared" si="0"/>
        <v>0</v>
      </c>
      <c r="H8" s="76">
        <f t="shared" si="1"/>
        <v>0</v>
      </c>
      <c r="I8"/>
      <c r="J8" s="132"/>
      <c r="M8" s="96"/>
      <c r="N8" s="96"/>
      <c r="O8" s="96"/>
    </row>
    <row r="9" spans="1:15" ht="12.75" customHeight="1" hidden="1">
      <c r="A9" s="66" t="s">
        <v>38</v>
      </c>
      <c r="B9" s="141"/>
      <c r="C9" s="141"/>
      <c r="D9" s="141"/>
      <c r="E9" s="127"/>
      <c r="F9" s="127"/>
      <c r="G9" s="76">
        <f t="shared" si="0"/>
        <v>0</v>
      </c>
      <c r="H9" s="76">
        <f t="shared" si="1"/>
        <v>0</v>
      </c>
      <c r="I9"/>
      <c r="J9" s="132"/>
      <c r="M9" s="96"/>
      <c r="N9" s="96"/>
      <c r="O9" s="96"/>
    </row>
    <row r="10" spans="1:15" ht="12.75" customHeight="1">
      <c r="A10" s="65" t="s">
        <v>68</v>
      </c>
      <c r="B10" s="131">
        <v>5672.698</v>
      </c>
      <c r="C10" s="131">
        <f>SUM(C11:C13)</f>
        <v>3199.6679999999997</v>
      </c>
      <c r="D10" s="131">
        <f>SUM(D11:D13)</f>
        <v>5736.289</v>
      </c>
      <c r="E10" s="131">
        <f>SUM(E11:E13)</f>
        <v>392.57500000000005</v>
      </c>
      <c r="F10" s="131">
        <f>SUM(F11:F13)</f>
        <v>733.556</v>
      </c>
      <c r="G10" s="76">
        <f t="shared" si="0"/>
        <v>340.981</v>
      </c>
      <c r="H10" s="76">
        <f t="shared" si="1"/>
        <v>2536.621</v>
      </c>
      <c r="I10"/>
      <c r="M10" s="96"/>
      <c r="N10" s="96"/>
      <c r="O10" s="96"/>
    </row>
    <row r="11" spans="1:15" ht="12.75" customHeight="1">
      <c r="A11" s="66" t="s">
        <v>10</v>
      </c>
      <c r="B11" s="127">
        <v>277.49</v>
      </c>
      <c r="C11" s="127">
        <v>177.2</v>
      </c>
      <c r="D11" s="127">
        <v>280.104</v>
      </c>
      <c r="E11" s="127">
        <v>19.585</v>
      </c>
      <c r="F11" s="127">
        <v>34.95</v>
      </c>
      <c r="G11" s="76">
        <f t="shared" si="0"/>
        <v>15.365000000000002</v>
      </c>
      <c r="H11" s="76">
        <f t="shared" si="1"/>
        <v>102.904</v>
      </c>
      <c r="I11"/>
      <c r="J11" s="9"/>
      <c r="M11" s="96"/>
      <c r="N11" s="96"/>
      <c r="O11" s="96"/>
    </row>
    <row r="12" spans="1:15" ht="12.75" customHeight="1">
      <c r="A12" s="66" t="s">
        <v>36</v>
      </c>
      <c r="B12" s="127">
        <v>1258.517</v>
      </c>
      <c r="C12" s="127">
        <v>794.397</v>
      </c>
      <c r="D12" s="127">
        <v>1660.652</v>
      </c>
      <c r="E12" s="127">
        <v>92.37</v>
      </c>
      <c r="F12" s="127">
        <v>219.43</v>
      </c>
      <c r="G12" s="76">
        <f t="shared" si="0"/>
        <v>127.06</v>
      </c>
      <c r="H12" s="76">
        <f t="shared" si="1"/>
        <v>866.255</v>
      </c>
      <c r="I12"/>
      <c r="J12" s="9"/>
      <c r="M12" s="96"/>
      <c r="N12" s="96"/>
      <c r="O12" s="96"/>
    </row>
    <row r="13" spans="1:15" ht="12.75" customHeight="1">
      <c r="A13" s="66" t="s">
        <v>11</v>
      </c>
      <c r="B13" s="127">
        <v>4136.691</v>
      </c>
      <c r="C13" s="127">
        <v>2228.071</v>
      </c>
      <c r="D13" s="127">
        <v>3795.533</v>
      </c>
      <c r="E13" s="127">
        <v>280.62</v>
      </c>
      <c r="F13" s="127">
        <v>479.176</v>
      </c>
      <c r="G13" s="76">
        <f t="shared" si="0"/>
        <v>198.55599999999998</v>
      </c>
      <c r="H13" s="76">
        <f t="shared" si="1"/>
        <v>1567.462</v>
      </c>
      <c r="I13"/>
      <c r="J13" s="9"/>
      <c r="M13" s="96"/>
      <c r="N13" s="96"/>
      <c r="O13" s="96"/>
    </row>
    <row r="14" spans="1:15" ht="12.75" customHeight="1" hidden="1">
      <c r="A14" s="66" t="s">
        <v>37</v>
      </c>
      <c r="B14" s="141"/>
      <c r="C14" s="141"/>
      <c r="D14" s="141"/>
      <c r="E14" s="127"/>
      <c r="F14" s="127"/>
      <c r="G14" s="76">
        <f t="shared" si="0"/>
        <v>0</v>
      </c>
      <c r="H14" s="76">
        <f t="shared" si="1"/>
        <v>0</v>
      </c>
      <c r="I14"/>
      <c r="J14" s="9"/>
      <c r="M14" s="96"/>
      <c r="N14" s="96"/>
      <c r="O14" s="96"/>
    </row>
    <row r="15" spans="1:15" ht="12.75" customHeight="1" hidden="1">
      <c r="A15" s="66" t="s">
        <v>38</v>
      </c>
      <c r="B15" s="141"/>
      <c r="C15" s="141"/>
      <c r="D15" s="141"/>
      <c r="E15" s="127"/>
      <c r="F15" s="127"/>
      <c r="G15" s="76">
        <f t="shared" si="0"/>
        <v>0</v>
      </c>
      <c r="H15" s="76">
        <f t="shared" si="1"/>
        <v>0</v>
      </c>
      <c r="I15"/>
      <c r="J15" s="9"/>
      <c r="M15" s="96"/>
      <c r="N15" s="96"/>
      <c r="O15" s="96"/>
    </row>
    <row r="16" spans="1:15" ht="12.75" customHeight="1">
      <c r="A16" s="65" t="s">
        <v>69</v>
      </c>
      <c r="B16" s="131">
        <v>4081.91</v>
      </c>
      <c r="C16" s="131">
        <f>SUM(C17:C19)</f>
        <v>1938.0410000000002</v>
      </c>
      <c r="D16" s="131">
        <f>SUM(D17:D19)</f>
        <v>2735.81</v>
      </c>
      <c r="E16" s="131">
        <f>SUM(E17:E19)</f>
        <v>339.46000000000004</v>
      </c>
      <c r="F16" s="131">
        <f>SUM(F17:F19)</f>
        <v>352.6</v>
      </c>
      <c r="G16" s="76">
        <f>F16-E16</f>
        <v>13.139999999999986</v>
      </c>
      <c r="H16" s="76">
        <f t="shared" si="1"/>
        <v>797.7689999999998</v>
      </c>
      <c r="I16"/>
      <c r="M16" s="96"/>
      <c r="N16" s="96"/>
      <c r="O16" s="96"/>
    </row>
    <row r="17" spans="1:15" ht="12.75" customHeight="1">
      <c r="A17" s="66" t="s">
        <v>10</v>
      </c>
      <c r="B17" s="127">
        <v>99.79</v>
      </c>
      <c r="C17" s="127">
        <v>40.98</v>
      </c>
      <c r="D17" s="127">
        <v>150.4</v>
      </c>
      <c r="E17" s="127">
        <v>19.1</v>
      </c>
      <c r="F17" s="127">
        <v>20</v>
      </c>
      <c r="G17" s="76">
        <f>F17</f>
        <v>20</v>
      </c>
      <c r="H17" s="76">
        <f t="shared" si="1"/>
        <v>109.42000000000002</v>
      </c>
      <c r="I17"/>
      <c r="M17" s="96"/>
      <c r="N17" s="96"/>
      <c r="O17" s="96"/>
    </row>
    <row r="18" spans="1:15" ht="12.75" customHeight="1">
      <c r="A18" s="66" t="s">
        <v>36</v>
      </c>
      <c r="B18" s="127">
        <v>851.672</v>
      </c>
      <c r="C18" s="127">
        <v>560.33</v>
      </c>
      <c r="D18" s="127">
        <v>605.21</v>
      </c>
      <c r="E18" s="127">
        <v>68.61</v>
      </c>
      <c r="F18" s="127">
        <v>122.6</v>
      </c>
      <c r="G18" s="76">
        <f>F18-E18</f>
        <v>53.989999999999995</v>
      </c>
      <c r="H18" s="76">
        <f t="shared" si="1"/>
        <v>44.879999999999995</v>
      </c>
      <c r="I18"/>
      <c r="M18" s="96"/>
      <c r="N18" s="96"/>
      <c r="O18" s="96"/>
    </row>
    <row r="19" spans="1:15" ht="12.75" customHeight="1">
      <c r="A19" s="66" t="s">
        <v>11</v>
      </c>
      <c r="B19" s="127">
        <v>3130.448</v>
      </c>
      <c r="C19" s="127">
        <v>1336.731</v>
      </c>
      <c r="D19" s="127">
        <v>1980.2</v>
      </c>
      <c r="E19" s="127">
        <v>251.75</v>
      </c>
      <c r="F19" s="127">
        <v>210</v>
      </c>
      <c r="G19" s="76">
        <f>F19-E19</f>
        <v>-41.75</v>
      </c>
      <c r="H19" s="76">
        <f t="shared" si="1"/>
        <v>643.469</v>
      </c>
      <c r="I19"/>
      <c r="M19" s="96"/>
      <c r="N19" s="96"/>
      <c r="O19" s="96"/>
    </row>
    <row r="20" spans="1:15" ht="12.75" customHeight="1" hidden="1">
      <c r="A20" s="66" t="s">
        <v>37</v>
      </c>
      <c r="B20" s="141"/>
      <c r="C20" s="141"/>
      <c r="D20" s="141"/>
      <c r="E20" s="127"/>
      <c r="F20" s="127"/>
      <c r="G20" s="76">
        <f t="shared" si="0"/>
        <v>0</v>
      </c>
      <c r="H20" s="76">
        <f t="shared" si="1"/>
        <v>0</v>
      </c>
      <c r="I20"/>
      <c r="M20" s="96"/>
      <c r="N20" s="96"/>
      <c r="O20" s="96"/>
    </row>
    <row r="21" spans="1:15" ht="12.75" customHeight="1" hidden="1">
      <c r="A21" s="66" t="s">
        <v>38</v>
      </c>
      <c r="B21" s="141"/>
      <c r="C21" s="141"/>
      <c r="D21" s="141"/>
      <c r="E21" s="127"/>
      <c r="F21" s="127"/>
      <c r="G21" s="76">
        <f t="shared" si="0"/>
        <v>0</v>
      </c>
      <c r="H21" s="76">
        <f t="shared" si="1"/>
        <v>0</v>
      </c>
      <c r="I21"/>
      <c r="M21" s="96"/>
      <c r="N21" s="96"/>
      <c r="O21" s="96"/>
    </row>
    <row r="22" spans="1:15" ht="12.75" customHeight="1">
      <c r="A22" s="65" t="s">
        <v>67</v>
      </c>
      <c r="B22" s="131">
        <v>15.59</v>
      </c>
      <c r="C22" s="131">
        <v>16.24</v>
      </c>
      <c r="D22" s="131">
        <v>10.66</v>
      </c>
      <c r="E22" s="131">
        <v>9.39</v>
      </c>
      <c r="F22" s="131">
        <v>8.52</v>
      </c>
      <c r="G22" s="76">
        <f>F22-E22</f>
        <v>-0.870000000000001</v>
      </c>
      <c r="H22" s="76">
        <f t="shared" si="1"/>
        <v>-5.579999999999998</v>
      </c>
      <c r="I22"/>
      <c r="J22" s="67"/>
      <c r="K22" s="67"/>
      <c r="L22" s="67"/>
      <c r="M22" s="96"/>
      <c r="N22" s="96"/>
      <c r="O22" s="96"/>
    </row>
    <row r="23" spans="1:15" ht="12.75" customHeight="1">
      <c r="A23" s="66" t="s">
        <v>10</v>
      </c>
      <c r="B23" s="127">
        <v>8.05</v>
      </c>
      <c r="C23" s="127">
        <v>8.55</v>
      </c>
      <c r="D23" s="127">
        <v>6.5</v>
      </c>
      <c r="E23" s="127">
        <v>6.636982742727556</v>
      </c>
      <c r="F23" s="127">
        <v>6.3</v>
      </c>
      <c r="G23" s="76">
        <f>F23</f>
        <v>6.3</v>
      </c>
      <c r="H23" s="76">
        <f t="shared" si="1"/>
        <v>-2.0500000000000007</v>
      </c>
      <c r="I23"/>
      <c r="J23" s="67"/>
      <c r="K23" s="67"/>
      <c r="L23" s="67"/>
      <c r="M23" s="96"/>
      <c r="N23" s="96"/>
      <c r="O23" s="96"/>
    </row>
    <row r="24" spans="1:15" ht="12.75" customHeight="1">
      <c r="A24" s="66" t="s">
        <v>36</v>
      </c>
      <c r="B24" s="127">
        <v>12.97</v>
      </c>
      <c r="C24" s="127">
        <v>12.67</v>
      </c>
      <c r="D24" s="127">
        <v>9.52</v>
      </c>
      <c r="E24" s="127">
        <v>7.84</v>
      </c>
      <c r="F24" s="127">
        <v>7.3</v>
      </c>
      <c r="G24" s="76">
        <f>F24-E24</f>
        <v>-0.54</v>
      </c>
      <c r="H24" s="76">
        <f t="shared" si="1"/>
        <v>-3.1500000000000004</v>
      </c>
      <c r="I24"/>
      <c r="J24" s="67"/>
      <c r="K24" s="67"/>
      <c r="L24" s="67"/>
      <c r="M24" s="96"/>
      <c r="N24" s="96"/>
      <c r="O24" s="96"/>
    </row>
    <row r="25" spans="1:15" ht="12.75" customHeight="1">
      <c r="A25" s="66" t="s">
        <v>11</v>
      </c>
      <c r="B25" s="127">
        <v>16.92</v>
      </c>
      <c r="C25" s="127">
        <v>17.91</v>
      </c>
      <c r="D25" s="127">
        <v>11.49</v>
      </c>
      <c r="E25" s="127">
        <v>10.02</v>
      </c>
      <c r="F25" s="127">
        <v>9.44</v>
      </c>
      <c r="G25" s="76">
        <f>F25-E25</f>
        <v>-0.5800000000000001</v>
      </c>
      <c r="H25" s="76">
        <f t="shared" si="1"/>
        <v>-6.42</v>
      </c>
      <c r="I25"/>
      <c r="J25" s="67"/>
      <c r="K25" s="67"/>
      <c r="L25" s="67"/>
      <c r="M25" s="96"/>
      <c r="N25" s="96"/>
      <c r="O25" s="96"/>
    </row>
    <row r="26" spans="1:15" ht="12.75" customHeight="1" hidden="1">
      <c r="A26" s="66" t="s">
        <v>37</v>
      </c>
      <c r="B26" s="92">
        <v>0</v>
      </c>
      <c r="C26" s="90">
        <v>0</v>
      </c>
      <c r="D26" s="92">
        <v>0</v>
      </c>
      <c r="E26" s="92">
        <v>0</v>
      </c>
      <c r="F26" s="92">
        <v>0</v>
      </c>
      <c r="G26" s="76">
        <f>F26-E26</f>
        <v>0</v>
      </c>
      <c r="H26" s="76">
        <f>+D26-C26</f>
        <v>0</v>
      </c>
      <c r="I26"/>
      <c r="M26" s="96"/>
      <c r="N26" s="96"/>
      <c r="O26" s="96"/>
    </row>
    <row r="27" spans="1:15" ht="12.75" customHeight="1" hidden="1">
      <c r="A27" s="66" t="s">
        <v>38</v>
      </c>
      <c r="B27" s="92">
        <v>0</v>
      </c>
      <c r="C27" s="90">
        <v>0</v>
      </c>
      <c r="D27" s="92">
        <v>0</v>
      </c>
      <c r="E27" s="92">
        <v>0</v>
      </c>
      <c r="F27" s="92">
        <v>0</v>
      </c>
      <c r="G27" s="76">
        <f>F27-E27</f>
        <v>0</v>
      </c>
      <c r="H27" s="76">
        <f>+D27-C27</f>
        <v>0</v>
      </c>
      <c r="I27"/>
      <c r="M27" s="96"/>
      <c r="N27" s="96"/>
      <c r="O27" s="96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114</v>
      </c>
      <c r="D31" s="54" t="s">
        <v>115</v>
      </c>
      <c r="E31" s="54">
        <v>41061</v>
      </c>
      <c r="F31" s="54">
        <v>41091</v>
      </c>
      <c r="G31" s="59" t="s">
        <v>2</v>
      </c>
      <c r="H31" s="59" t="s">
        <v>3</v>
      </c>
      <c r="I31"/>
    </row>
    <row r="32" spans="1:13" ht="12.75" customHeight="1">
      <c r="A32" s="128" t="s">
        <v>42</v>
      </c>
      <c r="B32" s="71">
        <v>9.404438768528964</v>
      </c>
      <c r="C32" s="71">
        <v>8.692732035428444</v>
      </c>
      <c r="D32" s="71">
        <v>8.831668643240194</v>
      </c>
      <c r="E32" s="71">
        <v>8.183188341684293</v>
      </c>
      <c r="F32" s="71">
        <v>7.82465957279949</v>
      </c>
      <c r="G32" s="76">
        <f>F32-E32</f>
        <v>-0.3585287688848027</v>
      </c>
      <c r="H32" s="76">
        <f>+D32-C32</f>
        <v>0.13893660781175043</v>
      </c>
      <c r="I32" s="67"/>
      <c r="J32" s="71"/>
      <c r="L32" s="71"/>
      <c r="M32" s="123"/>
    </row>
    <row r="33" spans="1:14" ht="12.75" customHeight="1">
      <c r="A33" s="63" t="s">
        <v>26</v>
      </c>
      <c r="B33" s="121">
        <v>8.993765324157467</v>
      </c>
      <c r="C33" s="121">
        <v>6.8</v>
      </c>
      <c r="D33" s="31">
        <v>8.997083783327144</v>
      </c>
      <c r="E33" s="31">
        <v>8.159277779265393</v>
      </c>
      <c r="F33" s="31" t="s">
        <v>1</v>
      </c>
      <c r="G33" s="76">
        <f>-E33</f>
        <v>-8.159277779265393</v>
      </c>
      <c r="H33" s="76">
        <f>+D33-C33</f>
        <v>2.1970837833271437</v>
      </c>
      <c r="I33" s="67"/>
      <c r="J33" s="31"/>
      <c r="L33" s="31"/>
      <c r="M33" s="123"/>
      <c r="N33" s="123"/>
    </row>
    <row r="34" spans="1:13" ht="12.75" customHeight="1">
      <c r="A34" s="63" t="s">
        <v>27</v>
      </c>
      <c r="B34" s="31">
        <v>9.366284854061487</v>
      </c>
      <c r="C34" s="31">
        <v>8.60757477106308</v>
      </c>
      <c r="D34" s="31">
        <v>8.833425035102549</v>
      </c>
      <c r="E34" s="31">
        <v>8.212197977581978</v>
      </c>
      <c r="F34" s="31">
        <v>7.82465957279949</v>
      </c>
      <c r="G34" s="76">
        <f>F34-E34</f>
        <v>-0.3875384047824877</v>
      </c>
      <c r="H34" s="76">
        <f>+D34-C34</f>
        <v>0.22585026403946884</v>
      </c>
      <c r="I34" s="67"/>
      <c r="J34" s="31"/>
      <c r="L34" s="31"/>
      <c r="M34" s="123"/>
    </row>
    <row r="35" spans="1:13" ht="12.75" customHeight="1">
      <c r="A35" s="63" t="s">
        <v>28</v>
      </c>
      <c r="B35" s="31">
        <v>9.478366434104279</v>
      </c>
      <c r="C35" s="31">
        <v>9.20033936182601</v>
      </c>
      <c r="D35" s="121">
        <v>9.5</v>
      </c>
      <c r="E35" s="31">
        <v>8</v>
      </c>
      <c r="F35" s="31" t="s">
        <v>1</v>
      </c>
      <c r="G35" s="76">
        <f>-E35</f>
        <v>-8</v>
      </c>
      <c r="H35" s="76">
        <f>+D35-C35</f>
        <v>0.29966063817398947</v>
      </c>
      <c r="I35" s="67"/>
      <c r="J35" s="121"/>
      <c r="L35" s="121"/>
      <c r="M35" s="123"/>
    </row>
    <row r="36" spans="1:13" ht="12.75" customHeight="1">
      <c r="A36" s="63" t="s">
        <v>29</v>
      </c>
      <c r="B36" s="31">
        <v>12</v>
      </c>
      <c r="C36" s="31">
        <v>12</v>
      </c>
      <c r="D36" s="122" t="s">
        <v>1</v>
      </c>
      <c r="E36" s="122" t="s">
        <v>1</v>
      </c>
      <c r="F36" s="122" t="s">
        <v>1</v>
      </c>
      <c r="G36" s="76" t="s">
        <v>1</v>
      </c>
      <c r="H36" s="76">
        <f>-C36</f>
        <v>-12</v>
      </c>
      <c r="I36" s="67"/>
      <c r="J36" s="121"/>
      <c r="L36" s="121"/>
      <c r="M36" s="123"/>
    </row>
    <row r="37" spans="1:13" ht="12.75" customHeight="1">
      <c r="A37" s="63" t="s">
        <v>30</v>
      </c>
      <c r="B37" s="122" t="s">
        <v>1</v>
      </c>
      <c r="C37" s="122" t="s">
        <v>1</v>
      </c>
      <c r="D37" s="122" t="s">
        <v>1</v>
      </c>
      <c r="E37" s="122" t="s">
        <v>1</v>
      </c>
      <c r="F37" s="122" t="s">
        <v>1</v>
      </c>
      <c r="G37" s="76" t="s">
        <v>1</v>
      </c>
      <c r="H37" s="76" t="s">
        <v>1</v>
      </c>
      <c r="I37" s="122"/>
      <c r="J37" s="122"/>
      <c r="K37" s="122"/>
      <c r="L37" s="123"/>
      <c r="M37" s="123"/>
    </row>
    <row r="38" spans="1:13" ht="12.75" customHeight="1">
      <c r="A38" s="63" t="s">
        <v>70</v>
      </c>
      <c r="B38" s="122" t="s">
        <v>1</v>
      </c>
      <c r="C38" s="122" t="s">
        <v>1</v>
      </c>
      <c r="D38" s="122" t="s">
        <v>1</v>
      </c>
      <c r="E38" s="122" t="s">
        <v>1</v>
      </c>
      <c r="F38" s="122" t="s">
        <v>1</v>
      </c>
      <c r="G38" s="76" t="s">
        <v>1</v>
      </c>
      <c r="H38" s="76" t="s">
        <v>1</v>
      </c>
      <c r="I38" s="122"/>
      <c r="J38" s="122"/>
      <c r="K38" s="122"/>
      <c r="L38" s="123"/>
      <c r="M38" s="123"/>
    </row>
    <row r="39" spans="1:13" ht="12.75" customHeight="1">
      <c r="A39" s="63" t="s">
        <v>71</v>
      </c>
      <c r="B39" s="122" t="s">
        <v>1</v>
      </c>
      <c r="C39" s="122" t="s">
        <v>1</v>
      </c>
      <c r="D39" s="122" t="s">
        <v>1</v>
      </c>
      <c r="E39" s="122" t="s">
        <v>1</v>
      </c>
      <c r="F39" s="122" t="s">
        <v>1</v>
      </c>
      <c r="G39" s="76" t="s">
        <v>1</v>
      </c>
      <c r="H39" s="76" t="s">
        <v>1</v>
      </c>
      <c r="I39" s="122"/>
      <c r="J39" s="122"/>
      <c r="K39" s="122"/>
      <c r="L39" s="123"/>
      <c r="M39" s="123"/>
    </row>
    <row r="40" spans="1:13" ht="12.75" customHeight="1">
      <c r="A40" s="63" t="s">
        <v>72</v>
      </c>
      <c r="B40" s="122" t="s">
        <v>1</v>
      </c>
      <c r="C40" s="122" t="s">
        <v>1</v>
      </c>
      <c r="D40" s="122" t="s">
        <v>1</v>
      </c>
      <c r="E40" s="122" t="s">
        <v>1</v>
      </c>
      <c r="F40" s="122" t="s">
        <v>1</v>
      </c>
      <c r="G40" s="76" t="s">
        <v>1</v>
      </c>
      <c r="H40" s="76" t="s">
        <v>1</v>
      </c>
      <c r="I40" s="122"/>
      <c r="J40" s="122"/>
      <c r="K40" s="122"/>
      <c r="L40" s="123"/>
      <c r="M40" s="123"/>
    </row>
    <row r="41" spans="1:13" ht="12.75" customHeight="1">
      <c r="A41" s="128" t="s">
        <v>75</v>
      </c>
      <c r="B41" s="71">
        <v>9.116030303030303</v>
      </c>
      <c r="C41" s="71">
        <v>8.571666666666667</v>
      </c>
      <c r="D41" s="100">
        <v>7.687570621468926</v>
      </c>
      <c r="E41" s="100">
        <v>8</v>
      </c>
      <c r="F41" s="100">
        <v>7.8333333333333295</v>
      </c>
      <c r="G41" s="76">
        <f>F41-E41</f>
        <v>-0.16666666666667052</v>
      </c>
      <c r="H41" s="76">
        <f>+D41-C41</f>
        <v>-0.8840960451977411</v>
      </c>
      <c r="I41" s="123"/>
      <c r="J41" s="123"/>
      <c r="K41" s="123"/>
      <c r="L41" s="123"/>
      <c r="M41" s="123"/>
    </row>
    <row r="42" spans="1:13" ht="12.75" customHeight="1">
      <c r="A42" s="63" t="s">
        <v>26</v>
      </c>
      <c r="B42" s="31">
        <v>10.290697674418604</v>
      </c>
      <c r="C42" s="31">
        <v>10.290697674418604</v>
      </c>
      <c r="D42" s="31">
        <v>5.5</v>
      </c>
      <c r="E42" s="31" t="s">
        <v>1</v>
      </c>
      <c r="F42" s="31" t="s">
        <v>1</v>
      </c>
      <c r="G42" s="76" t="s">
        <v>1</v>
      </c>
      <c r="H42" s="76">
        <f>+D42-C42</f>
        <v>-4.790697674418604</v>
      </c>
      <c r="I42" s="123"/>
      <c r="J42" s="123"/>
      <c r="K42" s="123"/>
      <c r="L42" s="123"/>
      <c r="M42" s="123"/>
    </row>
    <row r="43" spans="1:13" ht="12.75" customHeight="1">
      <c r="A43" s="63" t="s">
        <v>27</v>
      </c>
      <c r="B43" s="31">
        <v>9.535406548197246</v>
      </c>
      <c r="C43" s="31">
        <v>8.646396396396396</v>
      </c>
      <c r="D43" s="31">
        <v>7.189473684210526</v>
      </c>
      <c r="E43" s="31">
        <v>8</v>
      </c>
      <c r="F43" s="31">
        <v>7.75</v>
      </c>
      <c r="G43" s="76">
        <f>F43-E43</f>
        <v>-0.25</v>
      </c>
      <c r="H43" s="76">
        <f>+D43-C43</f>
        <v>-1.4569227121858699</v>
      </c>
      <c r="I43" s="31"/>
      <c r="J43" s="124"/>
      <c r="K43" s="31"/>
      <c r="L43" s="123"/>
      <c r="M43" s="123"/>
    </row>
    <row r="44" spans="1:13" ht="12.75" customHeight="1">
      <c r="A44" s="63" t="s">
        <v>28</v>
      </c>
      <c r="B44" s="31">
        <v>9.771428571428572</v>
      </c>
      <c r="C44" s="121">
        <v>9.4</v>
      </c>
      <c r="D44" s="31">
        <v>8</v>
      </c>
      <c r="E44" s="31" t="s">
        <v>1</v>
      </c>
      <c r="F44" s="31">
        <v>8</v>
      </c>
      <c r="G44" s="76">
        <f>F44</f>
        <v>8</v>
      </c>
      <c r="H44" s="76">
        <f>+D44-C44</f>
        <v>-1.4000000000000004</v>
      </c>
      <c r="I44" s="31"/>
      <c r="J44" s="125"/>
      <c r="K44" s="31"/>
      <c r="L44" s="123"/>
      <c r="M44" s="123"/>
    </row>
    <row r="45" spans="1:13" ht="12.75" customHeight="1">
      <c r="A45" s="63" t="s">
        <v>29</v>
      </c>
      <c r="B45" s="31">
        <v>7</v>
      </c>
      <c r="C45" s="121">
        <v>9</v>
      </c>
      <c r="D45" s="121" t="s">
        <v>1</v>
      </c>
      <c r="E45" s="121" t="s">
        <v>1</v>
      </c>
      <c r="F45" s="121" t="s">
        <v>1</v>
      </c>
      <c r="G45" s="76" t="s">
        <v>1</v>
      </c>
      <c r="H45" s="76">
        <f>-C45</f>
        <v>-9</v>
      </c>
      <c r="I45" s="31"/>
      <c r="J45" s="126"/>
      <c r="K45" s="121"/>
      <c r="L45" s="123"/>
      <c r="M45" s="123"/>
    </row>
    <row r="46" spans="1:13" ht="12.75" customHeight="1">
      <c r="A46" s="63" t="s">
        <v>30</v>
      </c>
      <c r="B46" s="31">
        <v>10</v>
      </c>
      <c r="C46" s="121">
        <v>10</v>
      </c>
      <c r="D46" s="121" t="s">
        <v>1</v>
      </c>
      <c r="E46" s="121" t="s">
        <v>1</v>
      </c>
      <c r="F46" s="121" t="s">
        <v>1</v>
      </c>
      <c r="G46" s="76" t="s">
        <v>1</v>
      </c>
      <c r="H46" s="76">
        <f>-C46</f>
        <v>-10</v>
      </c>
      <c r="I46" s="121"/>
      <c r="J46" s="126"/>
      <c r="K46" s="121"/>
      <c r="L46" s="123"/>
      <c r="M46" s="123"/>
    </row>
    <row r="47" spans="1:13" ht="12.75" customHeight="1">
      <c r="A47" s="63" t="s">
        <v>70</v>
      </c>
      <c r="B47" s="31" t="s">
        <v>1</v>
      </c>
      <c r="C47" s="122" t="s">
        <v>1</v>
      </c>
      <c r="D47" s="121" t="s">
        <v>1</v>
      </c>
      <c r="E47" s="121" t="s">
        <v>1</v>
      </c>
      <c r="F47" s="121" t="s">
        <v>1</v>
      </c>
      <c r="G47" s="76" t="s">
        <v>1</v>
      </c>
      <c r="H47" s="76" t="s">
        <v>1</v>
      </c>
      <c r="I47" s="122"/>
      <c r="J47" s="122"/>
      <c r="K47" s="122"/>
      <c r="L47" s="123"/>
      <c r="M47" s="123"/>
    </row>
    <row r="48" spans="1:13" ht="12.75" customHeight="1">
      <c r="A48" s="63" t="s">
        <v>71</v>
      </c>
      <c r="B48" s="31" t="s">
        <v>1</v>
      </c>
      <c r="C48" s="122" t="s">
        <v>1</v>
      </c>
      <c r="D48" s="121" t="s">
        <v>1</v>
      </c>
      <c r="E48" s="121" t="s">
        <v>1</v>
      </c>
      <c r="F48" s="121" t="s">
        <v>1</v>
      </c>
      <c r="G48" s="76" t="s">
        <v>1</v>
      </c>
      <c r="H48" s="76" t="s">
        <v>1</v>
      </c>
      <c r="I48" s="122"/>
      <c r="J48" s="122"/>
      <c r="K48" s="122"/>
      <c r="L48" s="123"/>
      <c r="M48" s="123"/>
    </row>
    <row r="49" spans="1:13" ht="12.75" customHeight="1">
      <c r="A49" s="63" t="s">
        <v>72</v>
      </c>
      <c r="B49" s="31" t="s">
        <v>1</v>
      </c>
      <c r="C49" s="122" t="s">
        <v>1</v>
      </c>
      <c r="D49" s="121" t="s">
        <v>1</v>
      </c>
      <c r="E49" s="121" t="s">
        <v>1</v>
      </c>
      <c r="F49" s="121" t="s">
        <v>1</v>
      </c>
      <c r="G49" s="76" t="s">
        <v>1</v>
      </c>
      <c r="H49" s="76" t="s">
        <v>1</v>
      </c>
      <c r="I49" s="122"/>
      <c r="J49" s="122"/>
      <c r="K49" s="122"/>
      <c r="L49" s="123"/>
      <c r="M49" s="123"/>
    </row>
    <row r="50" spans="1:13" ht="12.75" customHeight="1">
      <c r="A50" s="128" t="s">
        <v>76</v>
      </c>
      <c r="B50" s="129">
        <v>3.5</v>
      </c>
      <c r="C50" s="129">
        <v>3</v>
      </c>
      <c r="D50" s="100">
        <v>0.6194853974844732</v>
      </c>
      <c r="E50" s="100">
        <v>0.4707865730389251</v>
      </c>
      <c r="F50" s="100">
        <v>0</v>
      </c>
      <c r="G50" s="76">
        <f>F50-E50</f>
        <v>-0.4707865730389251</v>
      </c>
      <c r="H50" s="76">
        <f>+D50-C50</f>
        <v>-2.380514602515527</v>
      </c>
      <c r="I50" s="100"/>
      <c r="J50" s="100"/>
      <c r="K50" s="100"/>
      <c r="L50" s="123"/>
      <c r="M50" s="123"/>
    </row>
    <row r="51" spans="1:13" ht="12.75" customHeight="1">
      <c r="A51" s="63" t="s">
        <v>26</v>
      </c>
      <c r="B51" s="31">
        <v>3</v>
      </c>
      <c r="C51" s="31" t="s">
        <v>1</v>
      </c>
      <c r="D51" s="137">
        <v>3</v>
      </c>
      <c r="E51" s="121">
        <v>3</v>
      </c>
      <c r="F51" s="121" t="s">
        <v>1</v>
      </c>
      <c r="G51" s="76">
        <f>-E51</f>
        <v>-3</v>
      </c>
      <c r="H51" s="76">
        <f>D51</f>
        <v>3</v>
      </c>
      <c r="I51" s="122"/>
      <c r="J51" s="122"/>
      <c r="K51" s="122"/>
      <c r="L51" s="123"/>
      <c r="M51" s="123"/>
    </row>
    <row r="52" spans="1:13" ht="12.75" customHeight="1">
      <c r="A52" s="63" t="s">
        <v>27</v>
      </c>
      <c r="B52" s="130">
        <v>1</v>
      </c>
      <c r="C52" s="130">
        <v>1</v>
      </c>
      <c r="D52" s="31">
        <v>0.06649237538424442</v>
      </c>
      <c r="E52" s="130">
        <v>0.3324618769212224</v>
      </c>
      <c r="F52" s="130">
        <v>0</v>
      </c>
      <c r="G52" s="76">
        <f>F52-E52</f>
        <v>-0.3324618769212224</v>
      </c>
      <c r="H52" s="76">
        <f>D52-C52</f>
        <v>-0.9335076246157555</v>
      </c>
      <c r="I52" s="31"/>
      <c r="J52" s="31"/>
      <c r="K52" s="31"/>
      <c r="L52" s="123"/>
      <c r="M52" s="123"/>
    </row>
    <row r="53" spans="1:13" ht="12.75" customHeight="1">
      <c r="A53" s="63" t="s">
        <v>28</v>
      </c>
      <c r="B53" s="130" t="s">
        <v>1</v>
      </c>
      <c r="C53" s="130" t="s">
        <v>1</v>
      </c>
      <c r="D53" s="137">
        <v>0</v>
      </c>
      <c r="E53" s="130" t="s">
        <v>1</v>
      </c>
      <c r="F53" s="130" t="s">
        <v>1</v>
      </c>
      <c r="G53" s="76" t="s">
        <v>1</v>
      </c>
      <c r="H53" s="76" t="s">
        <v>1</v>
      </c>
      <c r="I53" s="122"/>
      <c r="J53" s="122"/>
      <c r="K53" s="122"/>
      <c r="L53" s="123"/>
      <c r="M53" s="123"/>
    </row>
    <row r="54" spans="1:13" ht="12.75" customHeight="1">
      <c r="A54" s="63" t="s">
        <v>29</v>
      </c>
      <c r="B54" s="130" t="s">
        <v>1</v>
      </c>
      <c r="C54" s="130" t="s">
        <v>1</v>
      </c>
      <c r="D54" s="137">
        <v>0</v>
      </c>
      <c r="E54" s="130" t="s">
        <v>1</v>
      </c>
      <c r="F54" s="130" t="s">
        <v>1</v>
      </c>
      <c r="G54" s="76" t="s">
        <v>1</v>
      </c>
      <c r="H54" s="76" t="s">
        <v>1</v>
      </c>
      <c r="I54" s="122"/>
      <c r="J54" s="122"/>
      <c r="K54" s="122"/>
      <c r="L54" s="123"/>
      <c r="M54" s="123"/>
    </row>
    <row r="55" spans="1:13" ht="12.75" customHeight="1">
      <c r="A55" s="63" t="s">
        <v>30</v>
      </c>
      <c r="B55" s="130">
        <v>5</v>
      </c>
      <c r="C55" s="130" t="s">
        <v>1</v>
      </c>
      <c r="D55" s="121" t="s">
        <v>1</v>
      </c>
      <c r="E55" s="121" t="s">
        <v>1</v>
      </c>
      <c r="F55" s="121" t="s">
        <v>1</v>
      </c>
      <c r="G55" s="76" t="s">
        <v>1</v>
      </c>
      <c r="H55" s="76" t="s">
        <v>1</v>
      </c>
      <c r="I55" s="122"/>
      <c r="J55" s="122"/>
      <c r="K55" s="122"/>
      <c r="L55" s="123"/>
      <c r="M55" s="123"/>
    </row>
    <row r="56" spans="1:13" ht="12.75" customHeight="1">
      <c r="A56" s="63" t="s">
        <v>70</v>
      </c>
      <c r="B56" s="31" t="s">
        <v>1</v>
      </c>
      <c r="C56" s="31" t="s">
        <v>1</v>
      </c>
      <c r="D56" s="122" t="s">
        <v>1</v>
      </c>
      <c r="E56" s="122" t="s">
        <v>1</v>
      </c>
      <c r="F56" s="122" t="s">
        <v>1</v>
      </c>
      <c r="G56" s="76" t="s">
        <v>1</v>
      </c>
      <c r="H56" s="76" t="s">
        <v>1</v>
      </c>
      <c r="I56" s="122"/>
      <c r="J56" s="122"/>
      <c r="K56" s="122"/>
      <c r="L56" s="123"/>
      <c r="M56" s="123"/>
    </row>
    <row r="57" spans="1:13" ht="12.75" customHeight="1">
      <c r="A57" s="63" t="s">
        <v>71</v>
      </c>
      <c r="B57" s="31">
        <v>5</v>
      </c>
      <c r="C57" s="31">
        <v>5</v>
      </c>
      <c r="D57" s="121" t="s">
        <v>1</v>
      </c>
      <c r="E57" s="121" t="s">
        <v>1</v>
      </c>
      <c r="F57" s="121" t="s">
        <v>1</v>
      </c>
      <c r="G57" s="76" t="s">
        <v>1</v>
      </c>
      <c r="H57" s="76">
        <f>-C57</f>
        <v>-5</v>
      </c>
      <c r="I57" s="121"/>
      <c r="J57" s="121"/>
      <c r="K57" s="121"/>
      <c r="L57" s="123"/>
      <c r="M57" s="123"/>
    </row>
    <row r="58" spans="1:13" ht="12.75" customHeight="1">
      <c r="A58" s="63" t="s">
        <v>72</v>
      </c>
      <c r="B58" s="31" t="s">
        <v>1</v>
      </c>
      <c r="C58" s="31" t="s">
        <v>1</v>
      </c>
      <c r="D58" s="122" t="s">
        <v>1</v>
      </c>
      <c r="E58" s="122" t="s">
        <v>1</v>
      </c>
      <c r="F58" s="122" t="s">
        <v>1</v>
      </c>
      <c r="G58" s="76" t="s">
        <v>1</v>
      </c>
      <c r="H58" s="76" t="s">
        <v>1</v>
      </c>
      <c r="I58" s="122"/>
      <c r="J58" s="122"/>
      <c r="K58" s="122"/>
      <c r="L58" s="123"/>
      <c r="M58" s="12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28" sqref="K28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3" width="11.50390625" style="2" bestFit="1" customWidth="1"/>
    <col min="14" max="14" width="10.5039062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114</v>
      </c>
      <c r="D3" s="54" t="s">
        <v>115</v>
      </c>
      <c r="E3" s="54">
        <v>41061</v>
      </c>
      <c r="F3" s="54">
        <v>41091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3309.8548</v>
      </c>
      <c r="D4" s="17">
        <v>4517.6272</v>
      </c>
      <c r="E4" s="17">
        <v>1036.5593</v>
      </c>
      <c r="F4" s="17">
        <v>444.3662</v>
      </c>
      <c r="G4" s="76">
        <f>F4-E4</f>
        <v>-592.1931</v>
      </c>
      <c r="H4" s="76">
        <f>+D4-C4</f>
        <v>1207.7723999999998</v>
      </c>
      <c r="I4" s="12"/>
    </row>
    <row r="5" spans="1:11" ht="12.75" customHeight="1">
      <c r="A5" s="70" t="s">
        <v>45</v>
      </c>
      <c r="B5" s="131">
        <v>5116.773</v>
      </c>
      <c r="C5" s="131">
        <v>2663.4959</v>
      </c>
      <c r="D5" s="131">
        <v>3421.2645999999995</v>
      </c>
      <c r="E5" s="131">
        <v>820.5645</v>
      </c>
      <c r="F5" s="131">
        <v>261.3995</v>
      </c>
      <c r="G5" s="76">
        <f>F5-E5</f>
        <v>-559.165</v>
      </c>
      <c r="H5" s="76">
        <f>+D5-C5</f>
        <v>757.7686999999996</v>
      </c>
      <c r="I5" s="12"/>
      <c r="J5" s="133"/>
      <c r="K5" s="133"/>
    </row>
    <row r="6" spans="1:11" ht="12.75" customHeight="1">
      <c r="A6" s="34" t="s">
        <v>26</v>
      </c>
      <c r="B6" s="127">
        <v>322.7308</v>
      </c>
      <c r="C6" s="127">
        <v>70.99</v>
      </c>
      <c r="D6" s="77">
        <v>867.9841000000001</v>
      </c>
      <c r="E6" s="77">
        <v>231.5414</v>
      </c>
      <c r="F6" s="77" t="s">
        <v>1</v>
      </c>
      <c r="G6" s="76">
        <f>-E6</f>
        <v>-231.5414</v>
      </c>
      <c r="H6" s="76">
        <f>+D6-C6</f>
        <v>796.9941000000001</v>
      </c>
      <c r="I6" s="12"/>
      <c r="J6" s="133"/>
      <c r="K6" s="133"/>
    </row>
    <row r="7" spans="1:11" ht="12.75" customHeight="1">
      <c r="A7" s="34" t="s">
        <v>27</v>
      </c>
      <c r="B7" s="127">
        <v>4172.7801</v>
      </c>
      <c r="C7" s="127">
        <v>2134.4549</v>
      </c>
      <c r="D7" s="127">
        <v>2473.853</v>
      </c>
      <c r="E7" s="127">
        <v>534.5878</v>
      </c>
      <c r="F7" s="127">
        <v>261.3995</v>
      </c>
      <c r="G7" s="76">
        <f>F7-E7</f>
        <v>-273.1883</v>
      </c>
      <c r="H7" s="76">
        <f>+D7-C7</f>
        <v>339.3980999999999</v>
      </c>
      <c r="I7" s="12"/>
      <c r="J7" s="133"/>
      <c r="K7" s="133"/>
    </row>
    <row r="8" spans="1:11" ht="12.75" customHeight="1">
      <c r="A8" s="34" t="s">
        <v>28</v>
      </c>
      <c r="B8" s="127">
        <v>581.396</v>
      </c>
      <c r="C8" s="127">
        <v>418.1849</v>
      </c>
      <c r="D8" s="127">
        <v>79.4275</v>
      </c>
      <c r="E8" s="127">
        <v>54.4353</v>
      </c>
      <c r="F8" s="127" t="s">
        <v>1</v>
      </c>
      <c r="G8" s="76">
        <f>-E8</f>
        <v>-54.4353</v>
      </c>
      <c r="H8" s="76">
        <f>+D8-C8</f>
        <v>-338.7574</v>
      </c>
      <c r="I8" s="12"/>
      <c r="J8" s="133"/>
      <c r="K8" s="133"/>
    </row>
    <row r="9" spans="1:11" ht="12.75" customHeight="1">
      <c r="A9" s="34" t="s">
        <v>29</v>
      </c>
      <c r="B9" s="127">
        <v>39.8661</v>
      </c>
      <c r="C9" s="127">
        <v>39.8661</v>
      </c>
      <c r="D9" s="127" t="s">
        <v>1</v>
      </c>
      <c r="E9" s="127" t="s">
        <v>1</v>
      </c>
      <c r="F9" s="127" t="s">
        <v>1</v>
      </c>
      <c r="G9" s="76" t="s">
        <v>1</v>
      </c>
      <c r="H9" s="76">
        <f>-C9</f>
        <v>-39.8661</v>
      </c>
      <c r="I9" s="12"/>
      <c r="J9" s="133"/>
      <c r="K9" s="133"/>
    </row>
    <row r="10" spans="1:11" ht="12.75" customHeight="1">
      <c r="A10" s="34" t="s">
        <v>30</v>
      </c>
      <c r="B10" s="127" t="s">
        <v>1</v>
      </c>
      <c r="C10" s="127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33"/>
      <c r="K10" s="133"/>
    </row>
    <row r="11" spans="1:11" ht="12.75" customHeight="1">
      <c r="A11" s="34" t="s">
        <v>70</v>
      </c>
      <c r="B11" s="127" t="s">
        <v>1</v>
      </c>
      <c r="C11" s="127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33"/>
      <c r="K11" s="133"/>
    </row>
    <row r="12" spans="1:11" ht="12.75" customHeight="1">
      <c r="A12" s="34" t="s">
        <v>71</v>
      </c>
      <c r="B12" s="127" t="s">
        <v>1</v>
      </c>
      <c r="C12" s="127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33"/>
      <c r="K12" s="133"/>
    </row>
    <row r="13" spans="1:11" ht="12.75" customHeight="1">
      <c r="A13" s="34" t="s">
        <v>72</v>
      </c>
      <c r="B13" s="127" t="s">
        <v>1</v>
      </c>
      <c r="C13" s="127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33"/>
      <c r="K13" s="133"/>
    </row>
    <row r="14" spans="1:11" ht="12.75" customHeight="1">
      <c r="A14" s="70" t="s">
        <v>16</v>
      </c>
      <c r="B14" s="131">
        <v>905</v>
      </c>
      <c r="C14" s="135">
        <v>599.8</v>
      </c>
      <c r="D14" s="135">
        <v>637</v>
      </c>
      <c r="E14" s="135">
        <v>160</v>
      </c>
      <c r="F14" s="135">
        <v>150</v>
      </c>
      <c r="G14" s="76">
        <f>F14-E14</f>
        <v>-10</v>
      </c>
      <c r="H14" s="76">
        <f>+D14-C14</f>
        <v>37.200000000000045</v>
      </c>
      <c r="I14" s="12"/>
      <c r="J14" s="133"/>
      <c r="K14" s="133"/>
    </row>
    <row r="15" spans="1:11" ht="12.75" customHeight="1">
      <c r="A15" s="34" t="s">
        <v>26</v>
      </c>
      <c r="B15" s="127">
        <v>126</v>
      </c>
      <c r="C15" s="136">
        <v>126</v>
      </c>
      <c r="D15" s="127">
        <v>175</v>
      </c>
      <c r="E15" s="127" t="s">
        <v>1</v>
      </c>
      <c r="F15" s="127" t="s">
        <v>1</v>
      </c>
      <c r="G15" s="76" t="s">
        <v>1</v>
      </c>
      <c r="H15" s="76">
        <f>+D15-C15</f>
        <v>49</v>
      </c>
      <c r="I15" s="12"/>
      <c r="J15" s="133"/>
      <c r="K15" s="133"/>
    </row>
    <row r="16" spans="1:11" ht="12.75" customHeight="1">
      <c r="A16" s="34" t="s">
        <v>27</v>
      </c>
      <c r="B16" s="127">
        <v>584.3</v>
      </c>
      <c r="C16" s="136">
        <v>389.7</v>
      </c>
      <c r="D16" s="127">
        <v>412</v>
      </c>
      <c r="E16" s="127">
        <v>160</v>
      </c>
      <c r="F16" s="127">
        <v>100</v>
      </c>
      <c r="G16" s="76">
        <f>F16-E16</f>
        <v>-60</v>
      </c>
      <c r="H16" s="76">
        <f>+D16-C16</f>
        <v>22.30000000000001</v>
      </c>
      <c r="I16" s="12"/>
      <c r="J16" s="133"/>
      <c r="K16" s="133"/>
    </row>
    <row r="17" spans="1:11" ht="12.75" customHeight="1">
      <c r="A17" s="34" t="s">
        <v>28</v>
      </c>
      <c r="B17" s="127">
        <v>151.05</v>
      </c>
      <c r="C17" s="136">
        <v>60.05</v>
      </c>
      <c r="D17" s="127">
        <v>50</v>
      </c>
      <c r="E17" s="127" t="s">
        <v>1</v>
      </c>
      <c r="F17" s="127">
        <v>50</v>
      </c>
      <c r="G17" s="76">
        <f>F17</f>
        <v>50</v>
      </c>
      <c r="H17" s="76">
        <f>+D17-C17</f>
        <v>-10.049999999999997</v>
      </c>
      <c r="I17" s="12"/>
      <c r="J17" s="133"/>
      <c r="K17" s="133"/>
    </row>
    <row r="18" spans="1:11" ht="12.75" customHeight="1">
      <c r="A18" s="34" t="s">
        <v>29</v>
      </c>
      <c r="B18" s="127">
        <v>28.6</v>
      </c>
      <c r="C18" s="136">
        <v>9</v>
      </c>
      <c r="D18" s="127" t="s">
        <v>1</v>
      </c>
      <c r="E18" s="127" t="s">
        <v>1</v>
      </c>
      <c r="F18" s="127" t="s">
        <v>1</v>
      </c>
      <c r="G18" s="76" t="s">
        <v>1</v>
      </c>
      <c r="H18" s="76">
        <f>-C18</f>
        <v>-9</v>
      </c>
      <c r="I18" s="12"/>
      <c r="J18" s="133"/>
      <c r="K18" s="133"/>
    </row>
    <row r="19" spans="1:11" ht="12.75" customHeight="1">
      <c r="A19" s="34" t="s">
        <v>30</v>
      </c>
      <c r="B19" s="127">
        <v>15.05</v>
      </c>
      <c r="C19" s="127">
        <v>15.05</v>
      </c>
      <c r="D19" s="127" t="s">
        <v>1</v>
      </c>
      <c r="E19" s="127" t="s">
        <v>1</v>
      </c>
      <c r="F19" s="127" t="s">
        <v>1</v>
      </c>
      <c r="G19" s="76" t="s">
        <v>1</v>
      </c>
      <c r="H19" s="76">
        <f>-C19</f>
        <v>-15.05</v>
      </c>
      <c r="I19" s="12"/>
      <c r="J19" s="133"/>
      <c r="K19" s="133"/>
    </row>
    <row r="20" spans="1:11" ht="12.75" customHeight="1">
      <c r="A20" s="34" t="s">
        <v>70</v>
      </c>
      <c r="B20" s="127" t="s">
        <v>1</v>
      </c>
      <c r="C20" s="136" t="s">
        <v>1</v>
      </c>
      <c r="D20" s="127" t="s">
        <v>1</v>
      </c>
      <c r="E20" s="127" t="s">
        <v>1</v>
      </c>
      <c r="F20" s="127" t="s">
        <v>1</v>
      </c>
      <c r="G20" s="76" t="s">
        <v>1</v>
      </c>
      <c r="H20" s="76" t="s">
        <v>1</v>
      </c>
      <c r="I20" s="12"/>
      <c r="J20" s="133"/>
      <c r="K20" s="133"/>
    </row>
    <row r="21" spans="1:11" ht="12.75" customHeight="1">
      <c r="A21" s="34" t="s">
        <v>71</v>
      </c>
      <c r="B21" s="127" t="s">
        <v>1</v>
      </c>
      <c r="C21" s="136" t="s">
        <v>1</v>
      </c>
      <c r="D21" s="127" t="s">
        <v>1</v>
      </c>
      <c r="E21" s="127" t="s">
        <v>1</v>
      </c>
      <c r="F21" s="127" t="s">
        <v>1</v>
      </c>
      <c r="G21" s="76" t="s">
        <v>1</v>
      </c>
      <c r="H21" s="76" t="s">
        <v>1</v>
      </c>
      <c r="I21" s="12"/>
      <c r="J21" s="133"/>
      <c r="K21" s="133"/>
    </row>
    <row r="22" spans="1:11" ht="12.75" customHeight="1">
      <c r="A22" s="34" t="s">
        <v>72</v>
      </c>
      <c r="B22" s="127" t="s">
        <v>1</v>
      </c>
      <c r="C22" s="136" t="s">
        <v>1</v>
      </c>
      <c r="D22" s="127" t="s">
        <v>1</v>
      </c>
      <c r="E22" s="127" t="s">
        <v>1</v>
      </c>
      <c r="F22" s="127" t="s">
        <v>1</v>
      </c>
      <c r="G22" s="76" t="s">
        <v>1</v>
      </c>
      <c r="H22" s="76" t="s">
        <v>1</v>
      </c>
      <c r="I22" s="12"/>
      <c r="J22" s="133"/>
      <c r="K22" s="133"/>
    </row>
    <row r="23" spans="1:11" ht="12.75" customHeight="1">
      <c r="A23" s="70" t="s">
        <v>17</v>
      </c>
      <c r="B23" s="135">
        <v>69.1229</v>
      </c>
      <c r="C23" s="135">
        <v>46.5589</v>
      </c>
      <c r="D23" s="135">
        <v>319.36260000000004</v>
      </c>
      <c r="E23" s="135">
        <v>55.9948</v>
      </c>
      <c r="F23" s="135">
        <v>32.9667</v>
      </c>
      <c r="G23" s="76">
        <f>F23-E23</f>
        <v>-23.028099999999995</v>
      </c>
      <c r="H23" s="76">
        <f>+D23-C23</f>
        <v>272.80370000000005</v>
      </c>
      <c r="I23" s="125"/>
      <c r="J23" s="133"/>
      <c r="K23" s="133"/>
    </row>
    <row r="24" spans="1:11" ht="12.75" customHeight="1">
      <c r="A24" s="34" t="s">
        <v>26</v>
      </c>
      <c r="B24" s="127">
        <v>4</v>
      </c>
      <c r="C24" s="136" t="s">
        <v>1</v>
      </c>
      <c r="D24" s="127">
        <v>15.555200000000001</v>
      </c>
      <c r="E24" s="127">
        <v>2.9036</v>
      </c>
      <c r="F24" s="127" t="s">
        <v>1</v>
      </c>
      <c r="G24" s="76">
        <f>-E24</f>
        <v>-2.9036</v>
      </c>
      <c r="H24" s="76">
        <f>D24</f>
        <v>15.555200000000001</v>
      </c>
      <c r="I24" s="125"/>
      <c r="J24" s="133"/>
      <c r="K24" s="133"/>
    </row>
    <row r="25" spans="1:11" ht="12.75" customHeight="1">
      <c r="A25" s="34" t="s">
        <v>27</v>
      </c>
      <c r="B25" s="127">
        <v>28.4445</v>
      </c>
      <c r="C25" s="136">
        <v>28.4445</v>
      </c>
      <c r="D25" s="127">
        <v>233.6523</v>
      </c>
      <c r="E25" s="127">
        <v>53.0912</v>
      </c>
      <c r="F25" s="127">
        <v>32.9667</v>
      </c>
      <c r="G25" s="76">
        <f>F25-E25</f>
        <v>-20.124499999999998</v>
      </c>
      <c r="H25" s="76">
        <f>D25-C25</f>
        <v>205.2078</v>
      </c>
      <c r="I25" s="125"/>
      <c r="J25" s="133"/>
      <c r="K25" s="133"/>
    </row>
    <row r="26" spans="1:11" ht="12.75" customHeight="1">
      <c r="A26" s="34" t="s">
        <v>28</v>
      </c>
      <c r="B26" s="127" t="s">
        <v>1</v>
      </c>
      <c r="C26" s="136" t="s">
        <v>1</v>
      </c>
      <c r="D26" s="127">
        <v>46.8051</v>
      </c>
      <c r="E26" s="127" t="s">
        <v>1</v>
      </c>
      <c r="F26" s="127" t="s">
        <v>1</v>
      </c>
      <c r="G26" s="76" t="s">
        <v>1</v>
      </c>
      <c r="H26" s="76">
        <f>D26</f>
        <v>46.8051</v>
      </c>
      <c r="I26" s="125"/>
      <c r="J26" s="133"/>
      <c r="K26" s="133"/>
    </row>
    <row r="27" spans="1:11" ht="12.75" customHeight="1">
      <c r="A27" s="34" t="s">
        <v>29</v>
      </c>
      <c r="B27" s="127" t="s">
        <v>1</v>
      </c>
      <c r="C27" s="136" t="s">
        <v>1</v>
      </c>
      <c r="D27" s="127">
        <v>23.35</v>
      </c>
      <c r="E27" s="127" t="s">
        <v>1</v>
      </c>
      <c r="F27" s="127" t="s">
        <v>1</v>
      </c>
      <c r="G27" s="76" t="s">
        <v>1</v>
      </c>
      <c r="H27" s="76">
        <f>D27</f>
        <v>23.35</v>
      </c>
      <c r="I27" s="125"/>
      <c r="J27" s="133"/>
      <c r="K27" s="133"/>
    </row>
    <row r="28" spans="1:11" ht="12.75" customHeight="1">
      <c r="A28" s="34" t="s">
        <v>30</v>
      </c>
      <c r="B28" s="127">
        <v>18.564</v>
      </c>
      <c r="C28" s="136" t="s">
        <v>1</v>
      </c>
      <c r="D28" s="127" t="s">
        <v>1</v>
      </c>
      <c r="E28" s="127" t="s">
        <v>1</v>
      </c>
      <c r="F28" s="127" t="s">
        <v>1</v>
      </c>
      <c r="G28" s="76" t="s">
        <v>1</v>
      </c>
      <c r="H28" s="76" t="s">
        <v>1</v>
      </c>
      <c r="I28" s="125"/>
      <c r="J28" s="133"/>
      <c r="K28" s="133"/>
    </row>
    <row r="29" spans="1:11" ht="12.75" customHeight="1">
      <c r="A29" s="34" t="s">
        <v>70</v>
      </c>
      <c r="B29" s="127" t="s">
        <v>1</v>
      </c>
      <c r="C29" s="136" t="s">
        <v>1</v>
      </c>
      <c r="D29" s="127" t="s">
        <v>1</v>
      </c>
      <c r="E29" s="127" t="s">
        <v>1</v>
      </c>
      <c r="F29" s="127" t="s">
        <v>1</v>
      </c>
      <c r="G29" s="76" t="s">
        <v>1</v>
      </c>
      <c r="H29" s="76" t="s">
        <v>1</v>
      </c>
      <c r="I29" s="125"/>
      <c r="J29" s="133"/>
      <c r="K29" s="133"/>
    </row>
    <row r="30" spans="1:11" ht="12.75" customHeight="1">
      <c r="A30" s="34" t="s">
        <v>71</v>
      </c>
      <c r="B30" s="127">
        <v>18.1144</v>
      </c>
      <c r="C30" s="136">
        <v>18.1144</v>
      </c>
      <c r="D30" s="127" t="s">
        <v>1</v>
      </c>
      <c r="E30" s="127" t="s">
        <v>1</v>
      </c>
      <c r="F30" s="127" t="s">
        <v>1</v>
      </c>
      <c r="G30" s="76" t="s">
        <v>1</v>
      </c>
      <c r="H30" s="76">
        <f>-C30</f>
        <v>-18.1144</v>
      </c>
      <c r="I30" s="125"/>
      <c r="J30" s="133"/>
      <c r="K30" s="133"/>
    </row>
    <row r="31" spans="1:11" ht="12.75" customHeight="1">
      <c r="A31" s="34" t="s">
        <v>72</v>
      </c>
      <c r="B31" s="127" t="s">
        <v>1</v>
      </c>
      <c r="C31" s="136" t="s">
        <v>1</v>
      </c>
      <c r="D31" s="127" t="s">
        <v>1</v>
      </c>
      <c r="E31" s="127" t="s">
        <v>1</v>
      </c>
      <c r="F31" s="127" t="s">
        <v>1</v>
      </c>
      <c r="G31" s="76" t="s">
        <v>1</v>
      </c>
      <c r="H31" s="76" t="s">
        <v>1</v>
      </c>
      <c r="I31" s="125"/>
      <c r="J31" s="133"/>
      <c r="K31" s="133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40695</v>
      </c>
      <c r="D35" s="54">
        <v>40725</v>
      </c>
      <c r="E35" s="54" t="s">
        <v>109</v>
      </c>
      <c r="F35" s="54">
        <v>41061</v>
      </c>
      <c r="G35" s="54">
        <v>41091</v>
      </c>
      <c r="H35" s="59" t="s">
        <v>2</v>
      </c>
      <c r="I35" s="59" t="s">
        <v>46</v>
      </c>
    </row>
    <row r="36" spans="1:13" ht="12.75" customHeight="1">
      <c r="A36" s="43" t="s">
        <v>103</v>
      </c>
      <c r="B36" s="17">
        <v>34065.042</v>
      </c>
      <c r="C36" s="17">
        <v>36381.078</v>
      </c>
      <c r="D36" s="17">
        <v>37602.964</v>
      </c>
      <c r="E36" s="17">
        <v>38675.282</v>
      </c>
      <c r="F36" s="17">
        <v>46817.581</v>
      </c>
      <c r="G36" s="17">
        <v>48640.718</v>
      </c>
      <c r="H36" s="16">
        <f>G36/F36-1</f>
        <v>0.03894129002521507</v>
      </c>
      <c r="I36" s="16">
        <f>G36/E36-1</f>
        <v>0.25766938169966025</v>
      </c>
      <c r="J36" s="12"/>
      <c r="K36" s="81"/>
      <c r="L36" s="81"/>
      <c r="M36" s="81"/>
    </row>
    <row r="37" spans="1:13" ht="12.75" customHeight="1">
      <c r="A37" s="63" t="s">
        <v>57</v>
      </c>
      <c r="B37" s="33">
        <v>16331.38</v>
      </c>
      <c r="C37" s="33">
        <v>16195.342</v>
      </c>
      <c r="D37" s="33">
        <v>16952.323</v>
      </c>
      <c r="E37" s="33">
        <v>16882.454</v>
      </c>
      <c r="F37" s="33">
        <v>21848.264</v>
      </c>
      <c r="G37" s="33">
        <v>23072.655</v>
      </c>
      <c r="H37" s="16">
        <f aca="true" t="shared" si="0" ref="H37:H49">G37/F37-1</f>
        <v>0.05604065384782975</v>
      </c>
      <c r="I37" s="16">
        <f aca="true" t="shared" si="1" ref="I37:I49">G37/E37-1</f>
        <v>0.3666647633098836</v>
      </c>
      <c r="J37" s="12"/>
      <c r="K37" s="81"/>
      <c r="L37" s="81"/>
      <c r="M37" s="81"/>
    </row>
    <row r="38" spans="1:13" ht="12.75" customHeight="1">
      <c r="A38" s="63" t="s">
        <v>58</v>
      </c>
      <c r="B38" s="33">
        <v>11233.951</v>
      </c>
      <c r="C38" s="33">
        <v>13204.343</v>
      </c>
      <c r="D38" s="33">
        <v>13559.698</v>
      </c>
      <c r="E38" s="33">
        <v>15214.801</v>
      </c>
      <c r="F38" s="33">
        <v>17701.576</v>
      </c>
      <c r="G38" s="33">
        <v>18412.407</v>
      </c>
      <c r="H38" s="16">
        <f t="shared" si="0"/>
        <v>0.04015636799796796</v>
      </c>
      <c r="I38" s="16">
        <f t="shared" si="1"/>
        <v>0.21016416843046448</v>
      </c>
      <c r="J38" s="12"/>
      <c r="K38" s="12"/>
      <c r="L38" s="81"/>
      <c r="M38" s="81"/>
    </row>
    <row r="39" spans="1:13" ht="12.75" customHeight="1">
      <c r="A39" s="63" t="s">
        <v>59</v>
      </c>
      <c r="B39" s="33">
        <v>4695.701</v>
      </c>
      <c r="C39" s="33">
        <v>4978.936</v>
      </c>
      <c r="D39" s="33">
        <v>4996.121</v>
      </c>
      <c r="E39" s="33">
        <v>4763.601</v>
      </c>
      <c r="F39" s="33">
        <v>5266.415</v>
      </c>
      <c r="G39" s="33">
        <v>5166.661</v>
      </c>
      <c r="H39" s="16">
        <f t="shared" si="0"/>
        <v>-0.01894153802919063</v>
      </c>
      <c r="I39" s="16">
        <f t="shared" si="1"/>
        <v>0.0846124601955538</v>
      </c>
      <c r="J39" s="12"/>
      <c r="K39" s="81"/>
      <c r="L39" s="81"/>
      <c r="M39" s="81"/>
    </row>
    <row r="40" spans="1:13" ht="12.75" customHeight="1">
      <c r="A40" s="63" t="s">
        <v>60</v>
      </c>
      <c r="B40" s="33">
        <v>1804.01</v>
      </c>
      <c r="C40" s="33">
        <v>2002.457</v>
      </c>
      <c r="D40" s="33">
        <v>2094.822</v>
      </c>
      <c r="E40" s="33">
        <v>1814.426</v>
      </c>
      <c r="F40" s="33">
        <v>2001.326</v>
      </c>
      <c r="G40" s="33">
        <v>1988.995</v>
      </c>
      <c r="H40" s="16">
        <f t="shared" si="0"/>
        <v>-0.006161414981867064</v>
      </c>
      <c r="I40" s="16">
        <f t="shared" si="1"/>
        <v>0.09621169449732303</v>
      </c>
      <c r="J40" s="12"/>
      <c r="K40" s="12"/>
      <c r="L40" s="81"/>
      <c r="M40" s="81"/>
    </row>
    <row r="41" spans="1:13" ht="12.75" customHeight="1">
      <c r="A41" s="64" t="s">
        <v>64</v>
      </c>
      <c r="B41" s="45">
        <v>16330.158</v>
      </c>
      <c r="C41" s="17">
        <v>17380.585</v>
      </c>
      <c r="D41" s="17">
        <v>18815.017</v>
      </c>
      <c r="E41" s="17">
        <v>19298.968</v>
      </c>
      <c r="F41" s="17">
        <v>23209.283</v>
      </c>
      <c r="G41" s="17">
        <v>24168.828</v>
      </c>
      <c r="H41" s="16">
        <f t="shared" si="0"/>
        <v>0.041343155667497467</v>
      </c>
      <c r="I41" s="16">
        <f t="shared" si="1"/>
        <v>0.2523378452153504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6785.87</v>
      </c>
      <c r="D42" s="33">
        <v>7814.57</v>
      </c>
      <c r="E42" s="33">
        <v>7373.288</v>
      </c>
      <c r="F42" s="33">
        <v>9881.891</v>
      </c>
      <c r="G42" s="33">
        <v>10452.703</v>
      </c>
      <c r="H42" s="16">
        <f t="shared" si="0"/>
        <v>0.05776343819214369</v>
      </c>
      <c r="I42" s="16">
        <f t="shared" si="1"/>
        <v>0.4176447468212283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5954.721</v>
      </c>
      <c r="D43" s="33">
        <v>6285.4</v>
      </c>
      <c r="E43" s="33">
        <v>7404.83</v>
      </c>
      <c r="F43" s="33">
        <v>8651.311</v>
      </c>
      <c r="G43" s="33">
        <v>9176.792</v>
      </c>
      <c r="H43" s="16">
        <f t="shared" si="0"/>
        <v>0.060740042751902035</v>
      </c>
      <c r="I43" s="16">
        <f t="shared" si="1"/>
        <v>0.23929813378565057</v>
      </c>
      <c r="J43" s="12"/>
      <c r="K43" s="12"/>
      <c r="L43" s="81"/>
      <c r="M43" s="12"/>
    </row>
    <row r="44" spans="1:15" ht="12.75" customHeight="1">
      <c r="A44" s="63" t="s">
        <v>59</v>
      </c>
      <c r="B44" s="33">
        <v>3943.059</v>
      </c>
      <c r="C44" s="33">
        <v>4401.54</v>
      </c>
      <c r="D44" s="33">
        <v>4388.847</v>
      </c>
      <c r="E44" s="33">
        <v>4349.468</v>
      </c>
      <c r="F44" s="33">
        <v>4465.332</v>
      </c>
      <c r="G44" s="33">
        <v>4334.9</v>
      </c>
      <c r="H44" s="16">
        <f t="shared" si="0"/>
        <v>-0.029209922128970667</v>
      </c>
      <c r="I44" s="16">
        <f t="shared" si="1"/>
        <v>-0.0033493751419714224</v>
      </c>
      <c r="J44" s="12"/>
      <c r="K44" s="12"/>
      <c r="L44" s="81"/>
      <c r="M44" s="12"/>
      <c r="N44" s="12"/>
      <c r="O44" s="12"/>
    </row>
    <row r="45" spans="1:15" ht="12.75" customHeight="1">
      <c r="A45" s="63" t="s">
        <v>60</v>
      </c>
      <c r="B45" s="33">
        <v>213.656</v>
      </c>
      <c r="C45" s="33">
        <v>238.454</v>
      </c>
      <c r="D45" s="33">
        <v>326.2</v>
      </c>
      <c r="E45" s="33">
        <v>171.382</v>
      </c>
      <c r="F45" s="33">
        <v>210.749</v>
      </c>
      <c r="G45" s="33">
        <v>204.433</v>
      </c>
      <c r="H45" s="16">
        <f t="shared" si="0"/>
        <v>-0.02996929997295361</v>
      </c>
      <c r="I45" s="16">
        <f t="shared" si="1"/>
        <v>0.1928498908870242</v>
      </c>
      <c r="J45" s="12"/>
      <c r="K45" s="12"/>
      <c r="L45" s="81"/>
      <c r="N45" s="12"/>
      <c r="O45" s="12"/>
    </row>
    <row r="46" spans="1:15" ht="12.75" customHeight="1">
      <c r="A46" s="64" t="s">
        <v>65</v>
      </c>
      <c r="B46" s="45">
        <v>17734.884000000002</v>
      </c>
      <c r="C46" s="45">
        <f aca="true" t="shared" si="2" ref="C46:D50">+C36-C41</f>
        <v>19000.493000000002</v>
      </c>
      <c r="D46" s="45">
        <f t="shared" si="2"/>
        <v>18787.947</v>
      </c>
      <c r="E46" s="45">
        <f aca="true" t="shared" si="3" ref="E46:G50">+E36-E41</f>
        <v>19376.314</v>
      </c>
      <c r="F46" s="45">
        <f>+F36-F41</f>
        <v>23608.298</v>
      </c>
      <c r="G46" s="45">
        <f t="shared" si="3"/>
        <v>24471.89</v>
      </c>
      <c r="H46" s="16">
        <f t="shared" si="0"/>
        <v>0.036580019449093726</v>
      </c>
      <c r="I46" s="16">
        <f t="shared" si="1"/>
        <v>0.26297963585850237</v>
      </c>
      <c r="J46" s="81"/>
      <c r="K46" s="12"/>
      <c r="L46" s="12"/>
      <c r="N46" s="12"/>
      <c r="O46" s="12"/>
    </row>
    <row r="47" spans="1:15" ht="12.75" customHeight="1">
      <c r="A47" s="63" t="s">
        <v>57</v>
      </c>
      <c r="B47" s="33">
        <v>9006.158</v>
      </c>
      <c r="C47" s="33">
        <f t="shared" si="2"/>
        <v>9409.472000000002</v>
      </c>
      <c r="D47" s="33">
        <f t="shared" si="2"/>
        <v>9137.753</v>
      </c>
      <c r="E47" s="33">
        <f t="shared" si="3"/>
        <v>9509.166000000001</v>
      </c>
      <c r="F47" s="33">
        <f>+F37-F42</f>
        <v>11966.373</v>
      </c>
      <c r="G47" s="33">
        <f t="shared" si="3"/>
        <v>12619.952</v>
      </c>
      <c r="H47" s="16">
        <f t="shared" si="0"/>
        <v>0.05461796987274248</v>
      </c>
      <c r="I47" s="16">
        <f t="shared" si="1"/>
        <v>0.3271355237672786</v>
      </c>
      <c r="J47" s="81"/>
      <c r="K47" s="12"/>
      <c r="L47" s="12"/>
      <c r="O47" s="12"/>
    </row>
    <row r="48" spans="1:15" ht="12.75" customHeight="1">
      <c r="A48" s="63" t="s">
        <v>58</v>
      </c>
      <c r="B48" s="33">
        <v>6385.73</v>
      </c>
      <c r="C48" s="33">
        <f t="shared" si="2"/>
        <v>7249.622000000001</v>
      </c>
      <c r="D48" s="33">
        <f t="shared" si="2"/>
        <v>7274.298000000001</v>
      </c>
      <c r="E48" s="33">
        <f t="shared" si="3"/>
        <v>7809.971</v>
      </c>
      <c r="F48" s="33">
        <f>+F38-F43</f>
        <v>9050.265000000001</v>
      </c>
      <c r="G48" s="33">
        <f t="shared" si="3"/>
        <v>9235.615</v>
      </c>
      <c r="H48" s="16">
        <f t="shared" si="0"/>
        <v>0.0204800632909643</v>
      </c>
      <c r="I48" s="16">
        <f t="shared" si="1"/>
        <v>0.1825415228814551</v>
      </c>
      <c r="J48" s="81"/>
      <c r="K48" s="12"/>
      <c r="L48" s="12"/>
      <c r="N48" s="12"/>
      <c r="O48" s="12"/>
    </row>
    <row r="49" spans="1:12" ht="12.75" customHeight="1">
      <c r="A49" s="63" t="s">
        <v>59</v>
      </c>
      <c r="B49" s="33">
        <v>752.6419999999998</v>
      </c>
      <c r="C49" s="33">
        <f t="shared" si="2"/>
        <v>577.3959999999997</v>
      </c>
      <c r="D49" s="33">
        <f t="shared" si="2"/>
        <v>607.2740000000003</v>
      </c>
      <c r="E49" s="33">
        <f t="shared" si="3"/>
        <v>414.1329999999998</v>
      </c>
      <c r="F49" s="33">
        <f>+F39-F44</f>
        <v>801.0829999999996</v>
      </c>
      <c r="G49" s="33">
        <f t="shared" si="3"/>
        <v>831.7610000000004</v>
      </c>
      <c r="H49" s="16">
        <f t="shared" si="0"/>
        <v>0.03829565725399342</v>
      </c>
      <c r="I49" s="16">
        <f t="shared" si="1"/>
        <v>1.0084393178037026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f t="shared" si="2"/>
        <v>1764.0030000000002</v>
      </c>
      <c r="D50" s="33">
        <f t="shared" si="2"/>
        <v>1768.622</v>
      </c>
      <c r="E50" s="33">
        <f t="shared" si="3"/>
        <v>1643.0439999999999</v>
      </c>
      <c r="F50" s="33">
        <f>+F40-F45</f>
        <v>1790.577</v>
      </c>
      <c r="G50" s="33">
        <f t="shared" si="3"/>
        <v>1784.562</v>
      </c>
      <c r="H50" s="16">
        <f>G50/F50-1</f>
        <v>-0.0033592523527332663</v>
      </c>
      <c r="I50" s="16">
        <f>G50/E50-1</f>
        <v>0.08613159477165566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40695</v>
      </c>
      <c r="D56" s="54">
        <v>40725</v>
      </c>
      <c r="E56" s="54" t="s">
        <v>109</v>
      </c>
      <c r="F56" s="54">
        <v>41061</v>
      </c>
      <c r="G56" s="54">
        <v>41091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28599.586</v>
      </c>
      <c r="D57" s="17">
        <v>28893.669</v>
      </c>
      <c r="E57" s="17">
        <v>31217.212</v>
      </c>
      <c r="F57" s="17">
        <v>34904.432</v>
      </c>
      <c r="G57" s="17">
        <v>35040.431</v>
      </c>
      <c r="H57" s="16">
        <f>G57/F57-1</f>
        <v>0.003896324684498298</v>
      </c>
      <c r="I57" s="16">
        <f>G57/E57-1</f>
        <v>0.1224715070647564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18444.4</v>
      </c>
      <c r="D58" s="33">
        <v>18565.068</v>
      </c>
      <c r="E58" s="33">
        <v>19864.556</v>
      </c>
      <c r="F58" s="33">
        <v>21944.683</v>
      </c>
      <c r="G58" s="33">
        <v>21767.42</v>
      </c>
      <c r="H58" s="16">
        <f aca="true" t="shared" si="4" ref="H58:H67">G58/F58-1</f>
        <v>-0.008077719782965342</v>
      </c>
      <c r="I58" s="16">
        <f aca="true" t="shared" si="5" ref="I58:I67">G58/E58-1</f>
        <v>0.09579192205453757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10118.841</v>
      </c>
      <c r="D59" s="33">
        <v>10292.928</v>
      </c>
      <c r="E59" s="33">
        <v>11314.636</v>
      </c>
      <c r="F59" s="33">
        <v>12885.383</v>
      </c>
      <c r="G59" s="33">
        <v>13198.169</v>
      </c>
      <c r="H59" s="16">
        <f t="shared" si="4"/>
        <v>0.02427448217876016</v>
      </c>
      <c r="I59" s="16">
        <f t="shared" si="5"/>
        <v>0.16646872245823907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36.345</v>
      </c>
      <c r="D60" s="33">
        <v>35.674</v>
      </c>
      <c r="E60" s="33">
        <v>38.021</v>
      </c>
      <c r="F60" s="33">
        <v>74.366</v>
      </c>
      <c r="G60" s="33">
        <v>74.842</v>
      </c>
      <c r="H60" s="16">
        <f t="shared" si="4"/>
        <v>0.006400774547508314</v>
      </c>
      <c r="I60" s="16">
        <f t="shared" si="5"/>
        <v>0.9684384945161884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13702.949</v>
      </c>
      <c r="D61" s="17">
        <v>13856.185</v>
      </c>
      <c r="E61" s="17">
        <v>13969.178</v>
      </c>
      <c r="F61" s="17">
        <v>15218.606</v>
      </c>
      <c r="G61" s="17">
        <v>15408.652</v>
      </c>
      <c r="H61" s="16">
        <f t="shared" si="4"/>
        <v>0.012487740335744402</v>
      </c>
      <c r="I61" s="16">
        <f t="shared" si="5"/>
        <v>0.10304643551682147</v>
      </c>
      <c r="J61" s="82"/>
      <c r="N61" s="9"/>
      <c r="P61" s="9"/>
    </row>
    <row r="62" spans="1:16" ht="12.75" customHeight="1">
      <c r="A62" s="63" t="s">
        <v>61</v>
      </c>
      <c r="B62" s="33">
        <v>7203.891</v>
      </c>
      <c r="C62" s="33">
        <v>8466.664</v>
      </c>
      <c r="D62" s="33">
        <v>8468.739</v>
      </c>
      <c r="E62" s="33">
        <v>7978.225</v>
      </c>
      <c r="F62" s="33">
        <v>8453.182</v>
      </c>
      <c r="G62" s="33">
        <v>8461.736</v>
      </c>
      <c r="H62" s="16">
        <f t="shared" si="4"/>
        <v>0.0010119266330714805</v>
      </c>
      <c r="I62" s="16">
        <f t="shared" si="5"/>
        <v>0.06060383105264644</v>
      </c>
      <c r="J62" s="82"/>
      <c r="K62" s="82"/>
      <c r="L62" s="9"/>
      <c r="M62" s="9"/>
      <c r="N62" s="9"/>
      <c r="P62" s="9"/>
    </row>
    <row r="63" spans="1:16" ht="12.75" customHeight="1">
      <c r="A63" s="63" t="s">
        <v>62</v>
      </c>
      <c r="B63" s="33">
        <v>4458.025</v>
      </c>
      <c r="C63" s="33">
        <v>5233.994</v>
      </c>
      <c r="D63" s="33">
        <v>5385.31</v>
      </c>
      <c r="E63" s="33">
        <v>5988.087</v>
      </c>
      <c r="F63" s="33">
        <v>6762.272</v>
      </c>
      <c r="G63" s="33">
        <v>6943.773</v>
      </c>
      <c r="H63" s="16">
        <f t="shared" si="4"/>
        <v>0.02684023949347214</v>
      </c>
      <c r="I63" s="16">
        <f t="shared" si="5"/>
        <v>0.15959788159390453</v>
      </c>
      <c r="J63" s="82"/>
      <c r="K63" s="82"/>
      <c r="L63" s="9"/>
      <c r="M63" s="9"/>
      <c r="N63" s="9"/>
      <c r="P63" s="9"/>
    </row>
    <row r="64" spans="1:16" ht="12.75" customHeight="1">
      <c r="A64" s="63" t="s">
        <v>63</v>
      </c>
      <c r="B64" s="33">
        <v>3.23</v>
      </c>
      <c r="C64" s="33">
        <v>2.293</v>
      </c>
      <c r="D64" s="33">
        <v>2.135</v>
      </c>
      <c r="E64" s="33">
        <v>2.867</v>
      </c>
      <c r="F64" s="33">
        <v>3.15</v>
      </c>
      <c r="G64" s="33">
        <v>3.141</v>
      </c>
      <c r="H64" s="16">
        <f t="shared" si="4"/>
        <v>-0.0028571428571427804</v>
      </c>
      <c r="I64" s="16">
        <f t="shared" si="5"/>
        <v>0.09557028252528776</v>
      </c>
      <c r="J64" s="82"/>
      <c r="K64" s="82"/>
      <c r="L64" s="9"/>
      <c r="M64" s="9"/>
      <c r="N64" s="9"/>
      <c r="P64" s="9"/>
    </row>
    <row r="65" spans="1:16" ht="12.75" customHeight="1">
      <c r="A65" s="64" t="s">
        <v>65</v>
      </c>
      <c r="B65" s="17">
        <v>14716.810000000001</v>
      </c>
      <c r="C65" s="17">
        <f>+C57-C61</f>
        <v>14896.636999999999</v>
      </c>
      <c r="D65" s="17">
        <f aca="true" t="shared" si="6" ref="D65:G68">+D57-D61</f>
        <v>15037.484000000002</v>
      </c>
      <c r="E65" s="17">
        <f t="shared" si="6"/>
        <v>17248.034</v>
      </c>
      <c r="F65" s="17">
        <f>+F57-F61</f>
        <v>19685.826</v>
      </c>
      <c r="G65" s="17">
        <f t="shared" si="6"/>
        <v>19631.778999999995</v>
      </c>
      <c r="H65" s="16">
        <f t="shared" si="4"/>
        <v>-0.0027454778885075415</v>
      </c>
      <c r="I65" s="16">
        <f t="shared" si="5"/>
        <v>0.13820386717697764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f>+C58-C62</f>
        <v>9977.736</v>
      </c>
      <c r="D66" s="33">
        <f t="shared" si="6"/>
        <v>10096.329</v>
      </c>
      <c r="E66" s="33">
        <f t="shared" si="6"/>
        <v>11886.331</v>
      </c>
      <c r="F66" s="33">
        <f>+F58-F62</f>
        <v>13491.501</v>
      </c>
      <c r="G66" s="33">
        <f t="shared" si="6"/>
        <v>13305.683999999997</v>
      </c>
      <c r="H66" s="16">
        <f t="shared" si="4"/>
        <v>-0.013772893023541455</v>
      </c>
      <c r="I66" s="16">
        <f t="shared" si="5"/>
        <v>0.11941052289390197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f>+C59-C63</f>
        <v>4884.847000000001</v>
      </c>
      <c r="D67" s="33">
        <f t="shared" si="6"/>
        <v>4907.6179999999995</v>
      </c>
      <c r="E67" s="33">
        <f t="shared" si="6"/>
        <v>5326.549</v>
      </c>
      <c r="F67" s="33">
        <f>+F59-F63</f>
        <v>6123.111</v>
      </c>
      <c r="G67" s="33">
        <f t="shared" si="6"/>
        <v>6254.396</v>
      </c>
      <c r="H67" s="16">
        <f t="shared" si="4"/>
        <v>0.021440898262337527</v>
      </c>
      <c r="I67" s="16">
        <f t="shared" si="5"/>
        <v>0.1741928967517241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f>+C60-C64</f>
        <v>34.052</v>
      </c>
      <c r="D68" s="33">
        <f t="shared" si="6"/>
        <v>33.539</v>
      </c>
      <c r="E68" s="33">
        <f t="shared" si="6"/>
        <v>35.154</v>
      </c>
      <c r="F68" s="33">
        <f>+F60-F64</f>
        <v>71.216</v>
      </c>
      <c r="G68" s="33">
        <f t="shared" si="6"/>
        <v>71.701</v>
      </c>
      <c r="H68" s="16">
        <f>G68/F68-1</f>
        <v>0.00681026735565049</v>
      </c>
      <c r="I68" s="16">
        <f>G68/E68-1</f>
        <v>1.0396256471525285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34"/>
      <c r="I69" s="86"/>
      <c r="J69"/>
      <c r="K69" s="9"/>
      <c r="L69" s="93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9.75">
      <c r="B71" s="12"/>
      <c r="C71" s="12"/>
      <c r="D71" s="12"/>
      <c r="E71" s="12"/>
      <c r="F71" s="12"/>
      <c r="G71" s="12"/>
      <c r="I71" s="17"/>
    </row>
    <row r="72" spans="2:9" ht="9.75">
      <c r="B72" s="17"/>
      <c r="C72" s="17"/>
      <c r="D72" s="17"/>
      <c r="E72" s="17"/>
      <c r="F72" s="17"/>
      <c r="G72" s="17"/>
      <c r="H72" s="17"/>
      <c r="I72" s="33"/>
    </row>
    <row r="73" spans="2:9" ht="9.75">
      <c r="B73" s="33"/>
      <c r="C73" s="17"/>
      <c r="D73" s="33"/>
      <c r="E73" s="33"/>
      <c r="F73" s="33"/>
      <c r="G73" s="33"/>
      <c r="H73" s="33"/>
      <c r="I73" s="33"/>
    </row>
    <row r="74" spans="2:9" ht="9.75">
      <c r="B74" s="33"/>
      <c r="C74" s="33"/>
      <c r="D74" s="33"/>
      <c r="E74" s="33"/>
      <c r="F74" s="33"/>
      <c r="G74" s="33"/>
      <c r="H74" s="33"/>
      <c r="I74" s="33"/>
    </row>
    <row r="75" spans="2:9" ht="9.75">
      <c r="B75" s="33"/>
      <c r="C75" s="33"/>
      <c r="D75" s="33"/>
      <c r="E75" s="33"/>
      <c r="F75" s="33"/>
      <c r="G75" s="33"/>
      <c r="H75" s="33"/>
      <c r="I75" s="17"/>
    </row>
    <row r="76" spans="2:9" ht="9.75">
      <c r="B76" s="17"/>
      <c r="C76" s="17"/>
      <c r="D76" s="17"/>
      <c r="E76" s="17"/>
      <c r="F76" s="17"/>
      <c r="G76" s="17"/>
      <c r="I76" s="33"/>
    </row>
    <row r="77" spans="2:9" ht="9.75">
      <c r="B77" s="33"/>
      <c r="C77" s="33"/>
      <c r="D77" s="33"/>
      <c r="E77" s="33"/>
      <c r="F77" s="33"/>
      <c r="G77" s="33"/>
      <c r="I77" s="33"/>
    </row>
    <row r="78" spans="2:9" ht="9.75">
      <c r="B78" s="33"/>
      <c r="C78" s="33"/>
      <c r="D78" s="33"/>
      <c r="E78" s="33"/>
      <c r="F78" s="33"/>
      <c r="G78" s="33"/>
      <c r="I78" s="33"/>
    </row>
    <row r="79" spans="2:9" ht="9.75">
      <c r="B79" s="33"/>
      <c r="C79" s="33"/>
      <c r="D79" s="33"/>
      <c r="E79" s="33"/>
      <c r="F79" s="33"/>
      <c r="G79" s="33"/>
      <c r="I79" s="17"/>
    </row>
    <row r="80" spans="2:9" ht="9.75">
      <c r="B80" s="17"/>
      <c r="C80" s="17"/>
      <c r="D80" s="17"/>
      <c r="E80" s="17"/>
      <c r="F80" s="17"/>
      <c r="G80" s="17"/>
      <c r="I80" s="33"/>
    </row>
    <row r="81" spans="2:9" ht="9.75">
      <c r="B81" s="33"/>
      <c r="C81" s="33"/>
      <c r="D81" s="33"/>
      <c r="E81" s="33"/>
      <c r="F81" s="33"/>
      <c r="G81" s="33"/>
      <c r="I81" s="33"/>
    </row>
    <row r="82" spans="2:9" ht="9.75">
      <c r="B82" s="33"/>
      <c r="C82" s="33"/>
      <c r="D82" s="33"/>
      <c r="E82" s="33"/>
      <c r="F82" s="33"/>
      <c r="G82" s="33"/>
      <c r="I82" s="33"/>
    </row>
    <row r="83" spans="2:9" ht="9.75">
      <c r="B83" s="33"/>
      <c r="C83" s="33"/>
      <c r="D83" s="33"/>
      <c r="E83" s="33"/>
      <c r="F83" s="33"/>
      <c r="G83" s="33"/>
      <c r="I83" s="17"/>
    </row>
    <row r="84" spans="2:9" ht="9.7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2012-08-07T04:40:48Z</cp:lastPrinted>
  <dcterms:created xsi:type="dcterms:W3CDTF">2008-11-05T07:26:31Z</dcterms:created>
  <dcterms:modified xsi:type="dcterms:W3CDTF">2012-09-11T04:24:52Z</dcterms:modified>
  <cp:category/>
  <cp:version/>
  <cp:contentType/>
  <cp:contentStatus/>
</cp:coreProperties>
</file>