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<sst xmlns="http://schemas.openxmlformats.org/spreadsheetml/2006/main" count="716" uniqueCount="120">
  <si>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</si>
  <si>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</si>
  <si>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</si>
  <si>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</si>
  <si>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</si>
  <si>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</si>
  <si>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</si>
  <si>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</si>
  <si>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</si>
  <si>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</si>
  <si>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</si>
  <si>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</si>
  <si>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</si>
  <si>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</si>
  <si>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</si>
  <si>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</si>
  <si>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</si>
  <si>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</si>
  <si>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</si>
  <si>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</si>
  <si>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</si>
  <si>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</si>
  <si>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</si>
  <si>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</si>
  <si>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</si>
  <si>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</si>
  <si>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</si>
  <si>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</si>
  <si>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</si>
  <si>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</si>
  <si>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</si>
  <si>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</si>
  <si>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</si>
  <si>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</si>
  <si>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</si>
  <si>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</si>
  <si>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</si>
  <si>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</si>
  <si>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</si>
  <si>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</si>
  <si>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</si>
  <si>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</si>
  <si>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</si>
  <si>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</si>
  <si>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</si>
  <si>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</si>
  <si>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</si>
  <si>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</si>
  <si>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</si>
  <si>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</si>
  <si>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</si>
  <si>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</si>
  <si>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</si>
  <si>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</si>
  <si>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</si>
  <si>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</si>
  <si>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</si>
  <si>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</si>
  <si>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</si>
  <si>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</si>
  <si>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</si>
  <si>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</si>
  <si>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</si>
  <si>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</si>
  <si>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</si>
  <si>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</si>
  <si>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</si>
  <si>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</si>
  <si>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</si>
  <si>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</si>
  <si>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</si>
  <si>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</si>
  <si>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</si>
  <si>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</si>
  <si>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</si>
  <si>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</si>
  <si>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</si>
  <si>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</si>
  <si>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</si>
  <si>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</si>
  <si>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</si>
  <si>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</si>
  <si>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</si>
  <si>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</si>
  <si>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</si>
  <si>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</si>
  <si>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</si>
  <si>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</si>
  <si>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</si>
  <si>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</si>
  <si>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</si>
  <si>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</si>
  <si>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</si>
  <si>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</si>
  <si>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</si>
  <si>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</si>
  <si>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</si>
  <si>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</si>
  <si>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</si>
  <si>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</si>
  <si>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</si>
  <si>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</si>
  <si>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</si>
  <si>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</si>
  <si>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</si>
  <si>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</si>
  <si>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</si>
  <si>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</si>
  <si>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</si>
  <si>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</si>
  <si>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</si>
  <si>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</si>
  <si>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</si>
  <si>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</si>
  <si>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</si>
  <si>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</si>
  <si>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</si>
  <si>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Март 2016</t>
  </si>
  <si>
    <t>янв.-мар.15</t>
  </si>
  <si>
    <t>янв.-мар.16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</si>
</sst>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4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1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624877"/>
        <c:axId val="6118843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624877"/>
        <c:axId val="61188438"/>
      </c:lineChart>
      <c:catAx>
        <c:axId val="366248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248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825031"/>
        <c:axId val="573164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825031"/>
        <c:axId val="57316416"/>
      </c:lineChart>
      <c:catAx>
        <c:axId val="138250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250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085697"/>
        <c:axId val="121180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085697"/>
        <c:axId val="12118090"/>
      </c:lineChart>
      <c:catAx>
        <c:axId val="460856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856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1953947"/>
        <c:axId val="42041204"/>
      </c:lineChart>
      <c:catAx>
        <c:axId val="4195394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 val="autoZero"/>
        <c:auto val="0"/>
        <c:lblOffset val="100"/>
        <c:tickLblSkip val="1"/>
        <c:noMultiLvlLbl val="0"/>
      </c:catAx>
      <c:valAx>
        <c:axId val="420412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2826517"/>
        <c:axId val="4989433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395823"/>
        <c:axId val="14909224"/>
      </c:lineChart>
      <c:catAx>
        <c:axId val="428265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894334"/>
        <c:crosses val="autoZero"/>
        <c:auto val="0"/>
        <c:lblOffset val="100"/>
        <c:tickLblSkip val="5"/>
        <c:noMultiLvlLbl val="0"/>
      </c:catAx>
      <c:valAx>
        <c:axId val="4989433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At val="1"/>
        <c:crossBetween val="between"/>
        <c:dispUnits/>
        <c:majorUnit val="2000"/>
        <c:minorUnit val="100"/>
      </c:valAx>
      <c:catAx>
        <c:axId val="46395823"/>
        <c:scaling>
          <c:orientation val="minMax"/>
        </c:scaling>
        <c:axPos val="b"/>
        <c:delete val="1"/>
        <c:majorTickMark val="out"/>
        <c:minorTickMark val="none"/>
        <c:tickLblPos val="none"/>
        <c:crossAx val="14909224"/>
        <c:crossesAt val="39"/>
        <c:auto val="0"/>
        <c:lblOffset val="100"/>
        <c:tickLblSkip val="1"/>
        <c:noMultiLvlLbl val="0"/>
      </c:catAx>
      <c:valAx>
        <c:axId val="1490922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7074153"/>
        <c:axId val="6679646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7074153"/>
        <c:axId val="6679646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64297283"/>
        <c:axId val="41804636"/>
      </c:line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96466"/>
        <c:crosses val="autoZero"/>
        <c:auto val="0"/>
        <c:lblOffset val="100"/>
        <c:tickLblSkip val="1"/>
        <c:noMultiLvlLbl val="0"/>
      </c:catAx>
      <c:valAx>
        <c:axId val="667964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74153"/>
        <c:crossesAt val="1"/>
        <c:crossBetween val="between"/>
        <c:dispUnits/>
        <c:majorUnit val="1"/>
      </c:valAx>
      <c:catAx>
        <c:axId val="64297283"/>
        <c:scaling>
          <c:orientation val="minMax"/>
        </c:scaling>
        <c:axPos val="b"/>
        <c:delete val="1"/>
        <c:majorTickMark val="out"/>
        <c:minorTickMark val="none"/>
        <c:tickLblPos val="none"/>
        <c:crossAx val="41804636"/>
        <c:crosses val="autoZero"/>
        <c:auto val="0"/>
        <c:lblOffset val="100"/>
        <c:tickLblSkip val="1"/>
        <c:noMultiLvlLbl val="0"/>
      </c:catAx>
      <c:valAx>
        <c:axId val="4180463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9728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697405"/>
        <c:axId val="3073232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697405"/>
        <c:axId val="30732326"/>
      </c:lineChart>
      <c:catAx>
        <c:axId val="406974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2326"/>
        <c:crosses val="autoZero"/>
        <c:auto val="1"/>
        <c:lblOffset val="100"/>
        <c:tickLblSkip val="1"/>
        <c:noMultiLvlLbl val="0"/>
      </c:catAx>
      <c:valAx>
        <c:axId val="3073232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974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6" sqref="J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4" t="s">
        <v>88</v>
      </c>
      <c r="B1" s="174"/>
      <c r="C1" s="174"/>
      <c r="D1" s="174"/>
      <c r="E1" s="174"/>
      <c r="F1" s="174"/>
      <c r="G1" s="174"/>
      <c r="H1" s="174"/>
      <c r="I1" s="174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5" t="s">
        <v>117</v>
      </c>
      <c r="B2" s="175"/>
      <c r="C2" s="175"/>
      <c r="D2" s="175"/>
      <c r="E2" s="175"/>
      <c r="F2" s="175"/>
      <c r="G2" s="175"/>
      <c r="H2" s="175"/>
      <c r="I2" s="175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87</v>
      </c>
      <c r="C6" s="163" t="s">
        <v>116</v>
      </c>
      <c r="D6" s="54">
        <v>42370</v>
      </c>
      <c r="E6" s="54">
        <v>42401</v>
      </c>
      <c r="F6" s="54">
        <v>42430</v>
      </c>
      <c r="G6" s="135"/>
    </row>
    <row r="7" spans="1:9" ht="26.25" customHeight="1">
      <c r="A7" s="29" t="s">
        <v>91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97">
        <v>-4.9</v>
      </c>
      <c r="G7" s="136"/>
      <c r="H7" s="19"/>
      <c r="I7" s="19"/>
    </row>
    <row r="8" spans="1:9" ht="26.25" customHeight="1">
      <c r="A8" s="29" t="s">
        <v>92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69">
        <v>98.8</v>
      </c>
      <c r="G8" s="137"/>
      <c r="H8" s="25"/>
      <c r="I8" s="25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69">
        <v>99.77223802685714</v>
      </c>
      <c r="F9" s="69">
        <v>99.1</v>
      </c>
      <c r="G9" s="137"/>
      <c r="H9" s="25"/>
      <c r="I9" s="25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138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3" t="s">
        <v>87</v>
      </c>
      <c r="C17" s="54">
        <v>42036</v>
      </c>
      <c r="D17" s="54">
        <v>42064</v>
      </c>
      <c r="E17" s="163" t="s">
        <v>116</v>
      </c>
      <c r="F17" s="54">
        <v>42401</v>
      </c>
      <c r="G17" s="54">
        <v>42430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50356.562</v>
      </c>
      <c r="D18" s="70">
        <v>49285.3688</v>
      </c>
      <c r="E18" s="70">
        <v>58398.0154</v>
      </c>
      <c r="F18" s="70">
        <v>53183.9024</v>
      </c>
      <c r="G18" s="70">
        <v>57494.583</v>
      </c>
      <c r="H18" s="72">
        <f>G18-F18</f>
        <v>4310.6806</v>
      </c>
      <c r="I18" s="72">
        <f>G18-E18</f>
        <v>-903.4323999999979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64471.9118</v>
      </c>
      <c r="C19" s="70">
        <v>57872.044200000004</v>
      </c>
      <c r="D19" s="70">
        <v>56435.9325</v>
      </c>
      <c r="E19" s="70">
        <v>67055.3192</v>
      </c>
      <c r="F19" s="70">
        <v>62009.34220000001</v>
      </c>
      <c r="G19" s="70">
        <v>66163.32979999999</v>
      </c>
      <c r="H19" s="72">
        <f>G19-F19</f>
        <v>4153.987599999986</v>
      </c>
      <c r="I19" s="72">
        <f>G19-E19</f>
        <v>-891.9894000000058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118990.40433592</v>
      </c>
      <c r="D20" s="70">
        <v>119752.38555687999</v>
      </c>
      <c r="E20" s="70">
        <v>143142.99196366</v>
      </c>
      <c r="F20" s="70">
        <v>132056.42850900997</v>
      </c>
      <c r="G20" s="70">
        <v>135446.22221464998</v>
      </c>
      <c r="H20" s="72">
        <f>G20-F20</f>
        <v>3389.7937056400115</v>
      </c>
      <c r="I20" s="72">
        <f>G20-E20</f>
        <v>-7696.769749010011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2">
        <v>30.65654847802937</v>
      </c>
      <c r="C21" s="92">
        <v>30.065436001848834</v>
      </c>
      <c r="D21" s="92">
        <v>29.842732753414452</v>
      </c>
      <c r="E21" s="92">
        <v>30.519838492107603</v>
      </c>
      <c r="F21" s="92">
        <v>31.194966432707123</v>
      </c>
      <c r="G21" s="92">
        <v>31.509176489332802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3" t="s">
        <v>87</v>
      </c>
      <c r="C27" s="54">
        <v>42036</v>
      </c>
      <c r="D27" s="54">
        <v>42064</v>
      </c>
      <c r="E27" s="163" t="s">
        <v>116</v>
      </c>
      <c r="F27" s="54">
        <v>42401</v>
      </c>
      <c r="G27" s="54">
        <v>42430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71">
        <v>1957.55597687923</v>
      </c>
      <c r="C28" s="171">
        <v>1822.10041862</v>
      </c>
      <c r="D28" s="171">
        <v>1748.54567033</v>
      </c>
      <c r="E28" s="171">
        <v>1778.26210273</v>
      </c>
      <c r="F28" s="171">
        <v>1794.14953402</v>
      </c>
      <c r="G28" s="171">
        <v>1945.46841523</v>
      </c>
      <c r="H28" s="72">
        <f>G28-F28</f>
        <v>151.31888120999997</v>
      </c>
      <c r="I28" s="72">
        <f>G28-E28</f>
        <v>167.20631249999997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3" t="s">
        <v>87</v>
      </c>
      <c r="C32" s="54">
        <v>42036</v>
      </c>
      <c r="D32" s="54">
        <v>42064</v>
      </c>
      <c r="E32" s="163" t="s">
        <v>116</v>
      </c>
      <c r="F32" s="54">
        <v>42401</v>
      </c>
      <c r="G32" s="54">
        <v>42430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6">
        <v>58.8865</v>
      </c>
      <c r="C33" s="96">
        <v>61.2914</v>
      </c>
      <c r="D33" s="96">
        <v>63.8736</v>
      </c>
      <c r="E33" s="96">
        <v>75.8993</v>
      </c>
      <c r="F33" s="98">
        <v>74.2525</v>
      </c>
      <c r="G33" s="98">
        <v>70.0158</v>
      </c>
      <c r="H33" s="72">
        <f>G33-F33</f>
        <v>-4.236699999999999</v>
      </c>
      <c r="I33" s="72">
        <f>G33-E33</f>
        <v>-5.883499999999998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6">
        <v>58.8956</v>
      </c>
      <c r="C34" s="96">
        <v>61.2914</v>
      </c>
      <c r="D34" s="96">
        <v>63.8889</v>
      </c>
      <c r="E34" s="96">
        <v>75.8969</v>
      </c>
      <c r="F34" s="96">
        <v>73.8888</v>
      </c>
      <c r="G34" s="96">
        <v>69.9992</v>
      </c>
      <c r="H34" s="72">
        <f>G34-F34</f>
        <v>-3.8896000000000015</v>
      </c>
      <c r="I34" s="72">
        <f>G34-E34</f>
        <v>-5.8977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6">
        <v>1.2097</v>
      </c>
      <c r="C35" s="96">
        <v>1.1193</v>
      </c>
      <c r="D35" s="96">
        <v>1.073</v>
      </c>
      <c r="E35" s="96">
        <v>1.086</v>
      </c>
      <c r="F35" s="96">
        <v>1.0871</v>
      </c>
      <c r="G35" s="96">
        <v>1.1378</v>
      </c>
      <c r="H35" s="72">
        <f>G35-F35</f>
        <v>0.05069999999999997</v>
      </c>
      <c r="I35" s="72">
        <f>G35-E35</f>
        <v>0.051799999999999846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6">
        <v>59.2205</v>
      </c>
      <c r="C37" s="96">
        <v>61.331</v>
      </c>
      <c r="D37" s="96">
        <v>64.0551</v>
      </c>
      <c r="E37" s="96">
        <v>75.9737</v>
      </c>
      <c r="F37" s="96">
        <v>73.5444</v>
      </c>
      <c r="G37" s="96">
        <v>69.01058478130928</v>
      </c>
      <c r="H37" s="72">
        <f>G37-F37</f>
        <v>-4.5338152186907195</v>
      </c>
      <c r="I37" s="72">
        <f>G37-E37</f>
        <v>-6.963115218690717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6">
        <v>71.5211</v>
      </c>
      <c r="C38" s="96">
        <v>69.0872</v>
      </c>
      <c r="D38" s="96">
        <v>69.4075</v>
      </c>
      <c r="E38" s="96">
        <v>82.8511</v>
      </c>
      <c r="F38" s="96">
        <v>80.8383</v>
      </c>
      <c r="G38" s="96">
        <v>78.44110146085998</v>
      </c>
      <c r="H38" s="72">
        <f>G38-F38</f>
        <v>-2.397198539140021</v>
      </c>
      <c r="I38" s="72">
        <f>G38-E38</f>
        <v>-4.40999853914002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6">
        <v>1.0176</v>
      </c>
      <c r="C39" s="96">
        <v>1.0045</v>
      </c>
      <c r="D39" s="96">
        <v>1.1143</v>
      </c>
      <c r="E39" s="96">
        <v>1.0381</v>
      </c>
      <c r="F39" s="96">
        <v>0.9743</v>
      </c>
      <c r="G39" s="96">
        <v>1.0205350901518038</v>
      </c>
      <c r="H39" s="72">
        <f>G39-F39</f>
        <v>0.046235090151803715</v>
      </c>
      <c r="I39" s="72">
        <f>G39-E39</f>
        <v>-0.017564909848196253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6">
        <v>0.3198</v>
      </c>
      <c r="C40" s="96">
        <v>0.33</v>
      </c>
      <c r="D40" s="96">
        <v>0.3438</v>
      </c>
      <c r="E40" s="96">
        <v>0.2241</v>
      </c>
      <c r="F40" s="96">
        <v>0.2123</v>
      </c>
      <c r="G40" s="96">
        <v>0.20555094809898605</v>
      </c>
      <c r="H40" s="72">
        <f>G40-F40</f>
        <v>-0.006749051901013936</v>
      </c>
      <c r="I40" s="72">
        <f>G40-E40</f>
        <v>-0.01854905190101394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F67" sqref="F6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  <c r="J3" s="128"/>
    </row>
    <row r="4" spans="1:12" ht="13.5" customHeight="1">
      <c r="A4" s="8" t="s">
        <v>73</v>
      </c>
      <c r="B4" s="161">
        <v>383.06</v>
      </c>
      <c r="C4" s="161">
        <v>160.87</v>
      </c>
      <c r="D4" s="161">
        <v>151.615</v>
      </c>
      <c r="E4" s="70">
        <v>0</v>
      </c>
      <c r="F4" s="70">
        <v>74.17</v>
      </c>
      <c r="G4" s="72">
        <f>F4-E4</f>
        <v>74.17</v>
      </c>
      <c r="H4" s="72">
        <f>D4-C4</f>
        <v>-9.254999999999995</v>
      </c>
      <c r="I4" s="71"/>
      <c r="K4" s="124"/>
      <c r="L4" s="124"/>
    </row>
    <row r="5" spans="1:12" ht="13.5" customHeight="1">
      <c r="A5" s="46" t="s">
        <v>74</v>
      </c>
      <c r="B5" s="69">
        <v>-295.16</v>
      </c>
      <c r="C5" s="69">
        <v>-160.87</v>
      </c>
      <c r="D5" s="69">
        <v>3.2749999999999915</v>
      </c>
      <c r="E5" s="69">
        <v>0</v>
      </c>
      <c r="F5" s="69">
        <v>74.17</v>
      </c>
      <c r="G5" s="72">
        <f>F5-E5</f>
        <v>74.17</v>
      </c>
      <c r="H5" s="72">
        <f>D5-C5</f>
        <v>164.14499999999998</v>
      </c>
      <c r="I5" s="69"/>
      <c r="J5" s="129"/>
      <c r="K5" s="124"/>
      <c r="L5" s="124"/>
    </row>
    <row r="6" spans="1:12" ht="13.5" customHeight="1">
      <c r="A6" s="51" t="s">
        <v>16</v>
      </c>
      <c r="B6" s="70">
        <v>43.95</v>
      </c>
      <c r="C6" s="70">
        <v>0</v>
      </c>
      <c r="D6" s="70">
        <v>74.17</v>
      </c>
      <c r="E6" s="70">
        <v>0</v>
      </c>
      <c r="F6" s="70">
        <v>74.17</v>
      </c>
      <c r="G6" s="72">
        <f>F6-E6</f>
        <v>74.17</v>
      </c>
      <c r="H6" s="72">
        <f>D6-C6</f>
        <v>74.17</v>
      </c>
      <c r="I6" s="89"/>
      <c r="K6" s="124"/>
      <c r="L6" s="124"/>
    </row>
    <row r="7" spans="1:12" ht="13.5" customHeight="1">
      <c r="A7" s="51" t="s">
        <v>17</v>
      </c>
      <c r="B7" s="70">
        <v>339.11</v>
      </c>
      <c r="C7" s="70">
        <v>160.87</v>
      </c>
      <c r="D7" s="70">
        <v>77.445</v>
      </c>
      <c r="E7" s="70">
        <v>0</v>
      </c>
      <c r="F7" s="70">
        <v>0</v>
      </c>
      <c r="G7" s="72">
        <f>F7-E7</f>
        <v>0</v>
      </c>
      <c r="H7" s="72">
        <f>D7-C7</f>
        <v>-83.42500000000001</v>
      </c>
      <c r="I7" s="89"/>
      <c r="K7" s="124"/>
      <c r="L7" s="124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116</v>
      </c>
      <c r="C12" s="54" t="s">
        <v>118</v>
      </c>
      <c r="D12" s="54" t="s">
        <v>119</v>
      </c>
      <c r="E12" s="54">
        <v>42401</v>
      </c>
      <c r="F12" s="54">
        <v>42430</v>
      </c>
      <c r="G12" s="57" t="s">
        <v>2</v>
      </c>
      <c r="H12" s="57" t="s">
        <v>3</v>
      </c>
      <c r="K12" s="124"/>
      <c r="L12" s="124"/>
    </row>
    <row r="13" spans="1:12" ht="12.75" customHeight="1">
      <c r="A13" s="8" t="s">
        <v>14</v>
      </c>
      <c r="B13" s="71">
        <v>353838.48099969</v>
      </c>
      <c r="C13" s="71">
        <v>82438.8</v>
      </c>
      <c r="D13" s="71">
        <f>D19+D20+D21</f>
        <v>223981.57463642</v>
      </c>
      <c r="E13" s="71">
        <f>E19+E21</f>
        <v>56223.21036369</v>
      </c>
      <c r="F13" s="71">
        <f>F19+F21+F20</f>
        <v>146200.46363637</v>
      </c>
      <c r="G13" s="72">
        <f>F13-E13</f>
        <v>89977.25327268</v>
      </c>
      <c r="H13" s="72">
        <f>+D13-C13</f>
        <v>141542.77463642</v>
      </c>
      <c r="I13" s="139"/>
      <c r="J13" s="9"/>
      <c r="K13" s="124"/>
      <c r="L13" s="124"/>
    </row>
    <row r="14" spans="1:10" ht="12.75" customHeight="1">
      <c r="A14" s="46" t="s">
        <v>33</v>
      </c>
      <c r="B14" s="70" t="s">
        <v>1</v>
      </c>
      <c r="C14" s="70" t="s">
        <v>1</v>
      </c>
      <c r="D14" s="70"/>
      <c r="E14" s="70" t="s">
        <v>1</v>
      </c>
      <c r="F14" s="70" t="s">
        <v>1</v>
      </c>
      <c r="G14" s="70" t="s">
        <v>1</v>
      </c>
      <c r="H14" s="70" t="s">
        <v>1</v>
      </c>
      <c r="I14" s="140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/>
      <c r="E15" s="70" t="s">
        <v>1</v>
      </c>
      <c r="F15" s="70" t="s">
        <v>1</v>
      </c>
      <c r="G15" s="70" t="s">
        <v>1</v>
      </c>
      <c r="H15" s="70" t="s">
        <v>1</v>
      </c>
      <c r="I15" s="140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/>
      <c r="E16" s="70" t="s">
        <v>1</v>
      </c>
      <c r="F16" s="70" t="s">
        <v>1</v>
      </c>
      <c r="G16" s="70" t="s">
        <v>1</v>
      </c>
      <c r="H16" s="70" t="s">
        <v>1</v>
      </c>
      <c r="I16" s="140"/>
      <c r="J16" s="9"/>
    </row>
    <row r="17" spans="1:10" ht="12.75" customHeight="1" hidden="1">
      <c r="A17" s="103" t="s">
        <v>65</v>
      </c>
      <c r="B17" s="89"/>
      <c r="C17" s="89"/>
      <c r="D17" s="89"/>
      <c r="E17" s="89"/>
      <c r="F17" s="89"/>
      <c r="G17" s="89"/>
      <c r="H17" s="89"/>
      <c r="I17" s="140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/>
      <c r="E18" s="89" t="s">
        <v>1</v>
      </c>
      <c r="F18" s="89" t="s">
        <v>1</v>
      </c>
      <c r="G18" s="89" t="s">
        <v>1</v>
      </c>
      <c r="H18" s="89" t="s">
        <v>1</v>
      </c>
      <c r="I18" s="140"/>
      <c r="J18" s="9"/>
    </row>
    <row r="19" spans="1:10" ht="12.75" customHeight="1">
      <c r="A19" s="46" t="s">
        <v>32</v>
      </c>
      <c r="B19" s="89">
        <v>26663.29290879</v>
      </c>
      <c r="C19" s="89">
        <v>12422.05</v>
      </c>
      <c r="D19" s="89">
        <v>2045.5746364200002</v>
      </c>
      <c r="E19" s="89">
        <v>1010.1103636900001</v>
      </c>
      <c r="F19" s="89">
        <v>686.36363637</v>
      </c>
      <c r="G19" s="72">
        <f aca="true" t="shared" si="0" ref="G19:G31">F19-E19</f>
        <v>-323.7467273200001</v>
      </c>
      <c r="H19" s="72">
        <f aca="true" t="shared" si="1" ref="H19:H31">+D19-C19</f>
        <v>-10376.475363579999</v>
      </c>
      <c r="I19" s="141"/>
      <c r="J19" s="11"/>
    </row>
    <row r="20" spans="1:10" ht="12.75" customHeight="1">
      <c r="A20" s="46" t="s">
        <v>68</v>
      </c>
      <c r="B20" s="89">
        <v>1475</v>
      </c>
      <c r="C20" s="89">
        <v>300</v>
      </c>
      <c r="D20" s="89">
        <v>1070</v>
      </c>
      <c r="E20" s="89" t="s">
        <v>1</v>
      </c>
      <c r="F20" s="89">
        <v>1070</v>
      </c>
      <c r="G20" s="72">
        <f>F20</f>
        <v>1070</v>
      </c>
      <c r="H20" s="72">
        <f>+D20-C20</f>
        <v>770</v>
      </c>
      <c r="I20" s="141"/>
      <c r="J20" s="9"/>
    </row>
    <row r="21" spans="1:10" ht="12.75" customHeight="1">
      <c r="A21" s="102" t="s">
        <v>70</v>
      </c>
      <c r="B21" s="89">
        <v>325560.83</v>
      </c>
      <c r="C21" s="89">
        <v>69716.75</v>
      </c>
      <c r="D21" s="89">
        <v>220866</v>
      </c>
      <c r="E21" s="89">
        <v>55213.1</v>
      </c>
      <c r="F21" s="89">
        <v>144444.1</v>
      </c>
      <c r="G21" s="72">
        <f t="shared" si="0"/>
        <v>89231</v>
      </c>
      <c r="H21" s="72">
        <f t="shared" si="1"/>
        <v>151149.25</v>
      </c>
      <c r="I21" s="140"/>
      <c r="J21" s="9"/>
    </row>
    <row r="22" spans="1:10" s="9" customFormat="1" ht="27" customHeight="1" hidden="1">
      <c r="A22" s="102" t="s">
        <v>61</v>
      </c>
      <c r="B22" s="172"/>
      <c r="C22" s="31"/>
      <c r="D22" s="31"/>
      <c r="E22" s="31"/>
      <c r="F22" s="31"/>
      <c r="G22" s="72">
        <f t="shared" si="0"/>
        <v>0</v>
      </c>
      <c r="H22" s="72">
        <f t="shared" si="1"/>
        <v>0</v>
      </c>
      <c r="I22" s="141"/>
      <c r="J22" s="11"/>
    </row>
    <row r="23" spans="1:10" ht="25.5" customHeight="1">
      <c r="A23" s="102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2"/>
      <c r="J23" s="11"/>
    </row>
    <row r="24" spans="1:10" ht="12.75" customHeight="1">
      <c r="A24" s="130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</v>
      </c>
      <c r="C25" s="31">
        <v>11</v>
      </c>
      <c r="D25" s="31">
        <v>8</v>
      </c>
      <c r="E25" s="31">
        <v>10</v>
      </c>
      <c r="F25" s="31">
        <v>8</v>
      </c>
      <c r="G25" s="72">
        <f t="shared" si="0"/>
        <v>-2</v>
      </c>
      <c r="H25" s="72">
        <f t="shared" si="1"/>
        <v>-3</v>
      </c>
      <c r="I25" s="143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3"/>
      <c r="J26" s="11"/>
    </row>
    <row r="27" spans="1:10" ht="12.75" customHeight="1">
      <c r="A27" s="102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4"/>
      <c r="J27" s="127"/>
    </row>
    <row r="28" spans="1:10" ht="12.75" customHeight="1" hidden="1">
      <c r="A28" s="102" t="s">
        <v>64</v>
      </c>
      <c r="B28" s="172"/>
      <c r="C28" s="31"/>
      <c r="D28" s="31"/>
      <c r="E28" s="31"/>
      <c r="F28" s="31"/>
      <c r="G28" s="72">
        <f t="shared" si="0"/>
        <v>0</v>
      </c>
      <c r="H28" s="72">
        <f t="shared" si="1"/>
        <v>0</v>
      </c>
      <c r="I28" s="144"/>
      <c r="J28" s="127"/>
    </row>
    <row r="29" spans="1:10" ht="26.25" customHeight="1">
      <c r="A29" s="102" t="s">
        <v>54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10</v>
      </c>
      <c r="G29" s="72">
        <f t="shared" si="0"/>
        <v>-2</v>
      </c>
      <c r="H29" s="72">
        <f t="shared" si="1"/>
        <v>0</v>
      </c>
      <c r="I29" s="144"/>
      <c r="J29" s="127"/>
    </row>
    <row r="30" spans="1:10" ht="12">
      <c r="A30" s="102" t="s">
        <v>67</v>
      </c>
      <c r="B30" s="31">
        <v>11.14</v>
      </c>
      <c r="C30" s="31">
        <v>11.125</v>
      </c>
      <c r="D30" s="31">
        <v>10.14018691588785</v>
      </c>
      <c r="E30" s="31" t="s">
        <v>1</v>
      </c>
      <c r="F30" s="31">
        <v>10.14018691588785</v>
      </c>
      <c r="G30" s="72">
        <f>F30</f>
        <v>10.14018691588785</v>
      </c>
      <c r="H30" s="72">
        <f>+D30-C30</f>
        <v>-0.9848130841121492</v>
      </c>
      <c r="I30" s="144"/>
      <c r="J30" s="9"/>
    </row>
    <row r="31" spans="1:10" ht="12">
      <c r="A31" s="102" t="s">
        <v>70</v>
      </c>
      <c r="B31" s="31">
        <v>3.7610647511288726</v>
      </c>
      <c r="C31" s="31">
        <v>5</v>
      </c>
      <c r="D31" s="31">
        <v>1.7850095642535764</v>
      </c>
      <c r="E31" s="31">
        <v>4</v>
      </c>
      <c r="F31" s="31">
        <v>1.7850095642535764</v>
      </c>
      <c r="G31" s="72">
        <f t="shared" si="0"/>
        <v>-2.2149904357464236</v>
      </c>
      <c r="H31" s="72">
        <f t="shared" si="1"/>
        <v>-3.2149904357464236</v>
      </c>
      <c r="I31" s="144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116</v>
      </c>
      <c r="C37" s="54" t="s">
        <v>118</v>
      </c>
      <c r="D37" s="54" t="s">
        <v>119</v>
      </c>
      <c r="E37" s="54">
        <v>42401</v>
      </c>
      <c r="F37" s="54">
        <v>42430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v>130500</v>
      </c>
      <c r="C38" s="111">
        <v>38500</v>
      </c>
      <c r="D38" s="111">
        <v>32000</v>
      </c>
      <c r="E38" s="111">
        <v>10000</v>
      </c>
      <c r="F38" s="111">
        <v>32000</v>
      </c>
      <c r="G38" s="72">
        <f>F38-E38</f>
        <v>22000</v>
      </c>
      <c r="H38" s="72">
        <f>D38-C38</f>
        <v>-6500</v>
      </c>
    </row>
    <row r="39" spans="1:8" ht="12.75" customHeight="1">
      <c r="A39" s="50" t="s">
        <v>23</v>
      </c>
      <c r="B39" s="108">
        <v>128500</v>
      </c>
      <c r="C39" s="108">
        <v>38500</v>
      </c>
      <c r="D39" s="108">
        <v>32000</v>
      </c>
      <c r="E39" s="108">
        <v>10000</v>
      </c>
      <c r="F39" s="108">
        <v>32000</v>
      </c>
      <c r="G39" s="72">
        <f aca="true" t="shared" si="2" ref="G39:G61">F39-E39</f>
        <v>22000</v>
      </c>
      <c r="H39" s="72">
        <f aca="true" t="shared" si="3" ref="H39:H61">D39-C39</f>
        <v>-6500</v>
      </c>
    </row>
    <row r="40" spans="1:11" ht="12.75" customHeight="1">
      <c r="A40" s="50" t="s">
        <v>24</v>
      </c>
      <c r="B40" s="108">
        <v>2000</v>
      </c>
      <c r="C40" s="108" t="s">
        <v>1</v>
      </c>
      <c r="D40" s="108" t="s">
        <v>1</v>
      </c>
      <c r="E40" s="108" t="s">
        <v>1</v>
      </c>
      <c r="F40" s="108" t="s">
        <v>1</v>
      </c>
      <c r="G40" s="72" t="s">
        <v>1</v>
      </c>
      <c r="H40" s="72" t="s">
        <v>1</v>
      </c>
      <c r="J40" s="87"/>
      <c r="K40" s="162"/>
    </row>
    <row r="41" spans="1:10" ht="12.75" customHeight="1">
      <c r="A41" s="50" t="s">
        <v>25</v>
      </c>
      <c r="B41" s="108" t="s">
        <v>1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27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</v>
      </c>
      <c r="B44" s="111">
        <v>69439.22</v>
      </c>
      <c r="C44" s="111">
        <v>17032.5</v>
      </c>
      <c r="D44" s="111">
        <v>46418.47</v>
      </c>
      <c r="E44" s="111">
        <v>8961.41</v>
      </c>
      <c r="F44" s="111">
        <v>27820.59</v>
      </c>
      <c r="G44" s="72">
        <f t="shared" si="2"/>
        <v>18859.18</v>
      </c>
      <c r="H44" s="72">
        <f>D44-C44</f>
        <v>29385.97</v>
      </c>
      <c r="J44" s="87"/>
    </row>
    <row r="45" spans="1:10" ht="12.75" customHeight="1">
      <c r="A45" s="50" t="s">
        <v>23</v>
      </c>
      <c r="B45" s="108">
        <v>68639.22</v>
      </c>
      <c r="C45" s="108">
        <v>17032.5</v>
      </c>
      <c r="D45" s="108">
        <v>46418.47</v>
      </c>
      <c r="E45" s="108">
        <v>8961.41</v>
      </c>
      <c r="F45" s="108">
        <v>10000</v>
      </c>
      <c r="G45" s="72">
        <f t="shared" si="2"/>
        <v>1038.5900000000001</v>
      </c>
      <c r="H45" s="72">
        <f t="shared" si="3"/>
        <v>29385.97</v>
      </c>
      <c r="J45" s="87"/>
    </row>
    <row r="46" spans="1:10" ht="12.75" customHeight="1">
      <c r="A46" s="50" t="s">
        <v>24</v>
      </c>
      <c r="B46" s="108">
        <v>800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108" t="s">
        <v>1</v>
      </c>
      <c r="J46" s="87"/>
    </row>
    <row r="47" spans="1:10" ht="12.75" customHeight="1">
      <c r="A47" s="50" t="s">
        <v>25</v>
      </c>
      <c r="B47" s="108" t="s">
        <v>1</v>
      </c>
      <c r="C47" s="108" t="s">
        <v>1</v>
      </c>
      <c r="D47" s="108" t="s">
        <v>1</v>
      </c>
      <c r="E47" s="108" t="s">
        <v>1</v>
      </c>
      <c r="F47" s="108" t="s">
        <v>1</v>
      </c>
      <c r="G47" s="108" t="s">
        <v>1</v>
      </c>
      <c r="H47" s="108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9</v>
      </c>
      <c r="B50" s="111">
        <v>67939.68</v>
      </c>
      <c r="C50" s="111">
        <v>17032.5</v>
      </c>
      <c r="D50" s="111">
        <v>46418.47</v>
      </c>
      <c r="E50" s="111">
        <v>7662.9</v>
      </c>
      <c r="F50" s="111">
        <v>10000</v>
      </c>
      <c r="G50" s="72">
        <f t="shared" si="2"/>
        <v>2337.1000000000004</v>
      </c>
      <c r="H50" s="72">
        <f t="shared" si="3"/>
        <v>29385.97</v>
      </c>
      <c r="I50" s="12"/>
      <c r="J50" s="87"/>
    </row>
    <row r="51" spans="1:10" ht="12.75" customHeight="1">
      <c r="A51" s="50" t="s">
        <v>23</v>
      </c>
      <c r="B51" s="108">
        <v>67139.68</v>
      </c>
      <c r="C51" s="108">
        <v>17032.5</v>
      </c>
      <c r="D51" s="108">
        <v>46418.47</v>
      </c>
      <c r="E51" s="108">
        <v>7662.9</v>
      </c>
      <c r="F51" s="108">
        <v>10000</v>
      </c>
      <c r="G51" s="72">
        <f t="shared" si="2"/>
        <v>2337.1000000000004</v>
      </c>
      <c r="H51" s="72">
        <f t="shared" si="3"/>
        <v>29385.97</v>
      </c>
      <c r="I51" s="12"/>
      <c r="J51" s="87"/>
    </row>
    <row r="52" spans="1:10" ht="12.75" customHeight="1">
      <c r="A52" s="50" t="s">
        <v>24</v>
      </c>
      <c r="B52" s="108">
        <v>800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J52" s="87"/>
    </row>
    <row r="53" spans="1:10" ht="12.75" customHeight="1">
      <c r="A53" s="50" t="s">
        <v>25</v>
      </c>
      <c r="B53" s="108" t="s">
        <v>1</v>
      </c>
      <c r="C53" s="108" t="s">
        <v>1</v>
      </c>
      <c r="D53" s="108" t="s">
        <v>1</v>
      </c>
      <c r="E53" s="108" t="s">
        <v>1</v>
      </c>
      <c r="F53" s="108" t="s">
        <v>1</v>
      </c>
      <c r="G53" s="108" t="s">
        <v>1</v>
      </c>
      <c r="H53" s="108" t="s">
        <v>1</v>
      </c>
      <c r="J53" s="87"/>
    </row>
    <row r="54" spans="1:10" ht="12.75" customHeight="1" hidden="1">
      <c r="A54" s="50" t="s">
        <v>26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27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10</v>
      </c>
      <c r="B56" s="164">
        <v>9.915861829975901</v>
      </c>
      <c r="C56" s="164">
        <v>10.88</v>
      </c>
      <c r="D56" s="164">
        <v>8.628276647551333</v>
      </c>
      <c r="E56" s="164">
        <v>9.972054659098875</v>
      </c>
      <c r="F56" s="164">
        <v>5.9110762714870635</v>
      </c>
      <c r="G56" s="72">
        <f t="shared" si="2"/>
        <v>-4.0609783876118115</v>
      </c>
      <c r="H56" s="72">
        <f t="shared" si="3"/>
        <v>-2.2517233524486677</v>
      </c>
      <c r="I56" s="65"/>
      <c r="J56" s="87"/>
    </row>
    <row r="57" spans="1:10" ht="12" customHeight="1">
      <c r="A57" s="50" t="s">
        <v>23</v>
      </c>
      <c r="B57" s="165">
        <v>9.917042933138283</v>
      </c>
      <c r="C57" s="165">
        <v>10.88</v>
      </c>
      <c r="D57" s="165">
        <v>8.628276647551333</v>
      </c>
      <c r="E57" s="165">
        <v>9.972054659098875</v>
      </c>
      <c r="F57" s="165">
        <v>5.9110762714870635</v>
      </c>
      <c r="G57" s="72">
        <f t="shared" si="2"/>
        <v>-4.0609783876118115</v>
      </c>
      <c r="H57" s="72">
        <f t="shared" si="3"/>
        <v>-2.2517233524486677</v>
      </c>
      <c r="I57" s="65"/>
      <c r="J57" s="87"/>
    </row>
    <row r="58" spans="1:10" ht="12" customHeight="1">
      <c r="A58" s="50" t="s">
        <v>24</v>
      </c>
      <c r="B58" s="165">
        <v>9.850159637749043</v>
      </c>
      <c r="C58" s="165" t="s">
        <v>1</v>
      </c>
      <c r="D58" s="165" t="s">
        <v>1</v>
      </c>
      <c r="E58" s="165" t="s">
        <v>1</v>
      </c>
      <c r="F58" s="165" t="s">
        <v>1</v>
      </c>
      <c r="G58" s="165" t="s">
        <v>1</v>
      </c>
      <c r="H58" s="165" t="s">
        <v>1</v>
      </c>
      <c r="I58" s="65"/>
      <c r="J58" s="87"/>
    </row>
    <row r="59" spans="1:10" ht="12" customHeight="1">
      <c r="A59" s="50" t="s">
        <v>25</v>
      </c>
      <c r="B59" s="165" t="s">
        <v>1</v>
      </c>
      <c r="C59" s="165" t="s">
        <v>1</v>
      </c>
      <c r="D59" s="165" t="s">
        <v>1</v>
      </c>
      <c r="E59" s="165" t="s">
        <v>1</v>
      </c>
      <c r="F59" s="165" t="s">
        <v>1</v>
      </c>
      <c r="G59" s="165" t="s">
        <v>1</v>
      </c>
      <c r="H59" s="165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v>6638.4</v>
      </c>
      <c r="C4" s="111">
        <v>1594.4</v>
      </c>
      <c r="D4" s="111">
        <f>D5+D6+D7</f>
        <v>1161</v>
      </c>
      <c r="E4" s="111">
        <f>E5+E6+E7</f>
        <v>377</v>
      </c>
      <c r="F4" s="111">
        <f>F5+F6+F7</f>
        <v>407</v>
      </c>
      <c r="G4" s="72">
        <f>F4-E4</f>
        <v>30</v>
      </c>
      <c r="H4" s="72">
        <f>+D4-C4</f>
        <v>-433.4000000000001</v>
      </c>
      <c r="K4" s="88"/>
      <c r="L4" s="88"/>
      <c r="M4" s="88"/>
    </row>
    <row r="5" spans="1:13" ht="12.75" customHeight="1">
      <c r="A5" s="64" t="s">
        <v>5</v>
      </c>
      <c r="B5" s="108">
        <v>393</v>
      </c>
      <c r="C5" s="108">
        <v>71</v>
      </c>
      <c r="D5" s="108">
        <v>51</v>
      </c>
      <c r="E5" s="108">
        <v>17</v>
      </c>
      <c r="F5" s="108">
        <v>17</v>
      </c>
      <c r="G5" s="72">
        <f aca="true" t="shared" si="0" ref="G5:G25">F5-E5</f>
        <v>0</v>
      </c>
      <c r="H5" s="72">
        <f aca="true" t="shared" si="1" ref="H5:H25">+D5-C5</f>
        <v>-20</v>
      </c>
      <c r="K5" s="88"/>
      <c r="L5" s="88"/>
      <c r="M5" s="88"/>
    </row>
    <row r="6" spans="1:13" ht="12.75" customHeight="1">
      <c r="A6" s="64" t="s">
        <v>28</v>
      </c>
      <c r="B6" s="108">
        <v>1508</v>
      </c>
      <c r="C6" s="108">
        <v>386</v>
      </c>
      <c r="D6" s="108">
        <v>210</v>
      </c>
      <c r="E6" s="108">
        <v>60</v>
      </c>
      <c r="F6" s="108">
        <v>90</v>
      </c>
      <c r="G6" s="72">
        <f t="shared" si="0"/>
        <v>30</v>
      </c>
      <c r="H6" s="72">
        <f t="shared" si="1"/>
        <v>-176</v>
      </c>
      <c r="K6" s="88"/>
      <c r="L6" s="88"/>
      <c r="M6" s="88"/>
    </row>
    <row r="7" spans="1:13" ht="12.75" customHeight="1">
      <c r="A7" s="64" t="s">
        <v>6</v>
      </c>
      <c r="B7" s="108">
        <v>4737.4</v>
      </c>
      <c r="C7" s="108">
        <v>1137.4</v>
      </c>
      <c r="D7" s="108">
        <v>900</v>
      </c>
      <c r="E7" s="108">
        <v>300</v>
      </c>
      <c r="F7" s="108">
        <v>300</v>
      </c>
      <c r="G7" s="72">
        <f t="shared" si="0"/>
        <v>0</v>
      </c>
      <c r="H7" s="72">
        <f t="shared" si="1"/>
        <v>-237.4000000000001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v>4806.174</v>
      </c>
      <c r="C10" s="111">
        <v>923.67</v>
      </c>
      <c r="D10" s="111">
        <f>D11+D12+D13</f>
        <v>1046.917</v>
      </c>
      <c r="E10" s="111">
        <f>E11+E13</f>
        <v>237.52</v>
      </c>
      <c r="F10" s="111">
        <f>F11+F12+F13</f>
        <v>653.6</v>
      </c>
      <c r="G10" s="72">
        <f t="shared" si="0"/>
        <v>416.08000000000004</v>
      </c>
      <c r="H10" s="72">
        <f t="shared" si="1"/>
        <v>123.24699999999996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35.55</v>
      </c>
      <c r="C11" s="108">
        <v>7.5</v>
      </c>
      <c r="D11" s="108">
        <v>30.5</v>
      </c>
      <c r="E11" s="108">
        <v>8.5</v>
      </c>
      <c r="F11" s="108">
        <v>22</v>
      </c>
      <c r="G11" s="72">
        <f t="shared" si="0"/>
        <v>13.5</v>
      </c>
      <c r="H11" s="72">
        <f t="shared" si="1"/>
        <v>23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1184.16</v>
      </c>
      <c r="C12" s="108">
        <v>254.3701</v>
      </c>
      <c r="D12" s="108">
        <v>223</v>
      </c>
      <c r="E12" s="108" t="s">
        <v>1</v>
      </c>
      <c r="F12" s="108">
        <v>163</v>
      </c>
      <c r="G12" s="72">
        <f>F12</f>
        <v>163</v>
      </c>
      <c r="H12" s="72">
        <f t="shared" si="1"/>
        <v>-31.370100000000008</v>
      </c>
      <c r="K12" s="88"/>
      <c r="L12" s="88"/>
      <c r="M12" s="88"/>
    </row>
    <row r="13" spans="1:13" ht="12.75" customHeight="1">
      <c r="A13" s="119" t="s">
        <v>6</v>
      </c>
      <c r="B13" s="108">
        <v>3586.464</v>
      </c>
      <c r="C13" s="108">
        <v>661.8</v>
      </c>
      <c r="D13" s="108">
        <v>793.417</v>
      </c>
      <c r="E13" s="108">
        <v>229.02</v>
      </c>
      <c r="F13" s="108">
        <v>468.6</v>
      </c>
      <c r="G13" s="72">
        <f t="shared" si="0"/>
        <v>239.58</v>
      </c>
      <c r="H13" s="72">
        <f t="shared" si="1"/>
        <v>131.61700000000008</v>
      </c>
      <c r="K13" s="88"/>
      <c r="L13" s="88"/>
      <c r="M13" s="88"/>
    </row>
    <row r="14" spans="1:13" ht="12.75" customHeight="1" hidden="1">
      <c r="A14" s="119" t="s">
        <v>29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30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v>3777.33</v>
      </c>
      <c r="C16" s="111">
        <v>671.77</v>
      </c>
      <c r="D16" s="111">
        <f>D17+D18+D19</f>
        <v>939.31</v>
      </c>
      <c r="E16" s="111">
        <f>E17+E19</f>
        <v>237.52</v>
      </c>
      <c r="F16" s="111">
        <f>F17+F18+F19</f>
        <v>546</v>
      </c>
      <c r="G16" s="72">
        <f t="shared" si="0"/>
        <v>308.48</v>
      </c>
      <c r="H16" s="72">
        <f t="shared" si="1"/>
        <v>267.53999999999996</v>
      </c>
      <c r="K16" s="88"/>
      <c r="L16" s="88"/>
      <c r="M16" s="88"/>
    </row>
    <row r="17" spans="1:13" ht="12.75" customHeight="1">
      <c r="A17" s="64" t="s">
        <v>5</v>
      </c>
      <c r="B17" s="108">
        <v>14</v>
      </c>
      <c r="C17" s="108">
        <v>4</v>
      </c>
      <c r="D17" s="108">
        <v>27</v>
      </c>
      <c r="E17" s="108">
        <v>8.5</v>
      </c>
      <c r="F17" s="108">
        <v>18.5</v>
      </c>
      <c r="G17" s="72">
        <f t="shared" si="0"/>
        <v>10</v>
      </c>
      <c r="H17" s="72">
        <f t="shared" si="1"/>
        <v>23</v>
      </c>
      <c r="K17" s="88"/>
      <c r="L17" s="88"/>
      <c r="M17" s="88"/>
    </row>
    <row r="18" spans="1:13" ht="12.75" customHeight="1">
      <c r="A18" s="64" t="s">
        <v>28</v>
      </c>
      <c r="B18" s="108">
        <v>878.87</v>
      </c>
      <c r="C18" s="108">
        <v>111</v>
      </c>
      <c r="D18" s="108">
        <v>220</v>
      </c>
      <c r="E18" s="108" t="s">
        <v>1</v>
      </c>
      <c r="F18" s="108">
        <v>160</v>
      </c>
      <c r="G18" s="72">
        <f>F18</f>
        <v>160</v>
      </c>
      <c r="H18" s="72">
        <f t="shared" si="1"/>
        <v>109</v>
      </c>
      <c r="I18" s="116"/>
      <c r="K18" s="88"/>
      <c r="L18" s="88"/>
      <c r="M18" s="88"/>
    </row>
    <row r="19" spans="1:13" ht="12.75" customHeight="1">
      <c r="A19" s="119" t="s">
        <v>6</v>
      </c>
      <c r="B19" s="108">
        <v>2884.46</v>
      </c>
      <c r="C19" s="108">
        <v>556.77</v>
      </c>
      <c r="D19" s="108">
        <v>692.31</v>
      </c>
      <c r="E19" s="108">
        <v>229.02</v>
      </c>
      <c r="F19" s="108">
        <v>367.5</v>
      </c>
      <c r="G19" s="72">
        <f t="shared" si="0"/>
        <v>138.48</v>
      </c>
      <c r="H19" s="72">
        <f t="shared" si="1"/>
        <v>135.53999999999996</v>
      </c>
      <c r="K19" s="88"/>
      <c r="L19" s="88"/>
      <c r="M19" s="88"/>
    </row>
    <row r="20" spans="1:13" ht="12.75" customHeight="1" hidden="1">
      <c r="A20" s="119" t="s">
        <v>29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30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4">
        <v>12.762447126132999</v>
      </c>
      <c r="C22" s="164">
        <v>12.06</v>
      </c>
      <c r="D22" s="164">
        <v>14.963479904258401</v>
      </c>
      <c r="E22" s="164">
        <v>15.942865863927247</v>
      </c>
      <c r="F22" s="164">
        <v>14.207448680351906</v>
      </c>
      <c r="G22" s="72">
        <f t="shared" si="0"/>
        <v>-1.7354171835753416</v>
      </c>
      <c r="H22" s="72">
        <f t="shared" si="1"/>
        <v>2.9034799042584005</v>
      </c>
      <c r="J22" s="65"/>
      <c r="K22" s="88"/>
      <c r="L22" s="88"/>
      <c r="M22" s="88"/>
    </row>
    <row r="23" spans="1:13" ht="12.75" customHeight="1">
      <c r="A23" s="64" t="s">
        <v>5</v>
      </c>
      <c r="B23" s="165">
        <v>8.065</v>
      </c>
      <c r="C23" s="165">
        <v>4.63</v>
      </c>
      <c r="D23" s="165">
        <v>5.37</v>
      </c>
      <c r="E23" s="165">
        <v>5</v>
      </c>
      <c r="F23" s="165">
        <v>5.74</v>
      </c>
      <c r="G23" s="72">
        <f t="shared" si="0"/>
        <v>0.7400000000000002</v>
      </c>
      <c r="H23" s="72">
        <f t="shared" si="1"/>
        <v>0.7400000000000002</v>
      </c>
      <c r="J23" s="65"/>
      <c r="K23" s="88"/>
      <c r="L23" s="88"/>
      <c r="M23" s="88"/>
    </row>
    <row r="24" spans="1:13" ht="12.75" customHeight="1">
      <c r="A24" s="64" t="s">
        <v>28</v>
      </c>
      <c r="B24" s="165">
        <v>12.084720693260245</v>
      </c>
      <c r="C24" s="165">
        <v>11.44</v>
      </c>
      <c r="D24" s="165">
        <v>13.25625</v>
      </c>
      <c r="E24" s="165" t="s">
        <v>1</v>
      </c>
      <c r="F24" s="165">
        <v>12.479166666666666</v>
      </c>
      <c r="G24" s="72">
        <f>F24</f>
        <v>12.479166666666666</v>
      </c>
      <c r="H24" s="72">
        <f t="shared" si="1"/>
        <v>1.8162500000000001</v>
      </c>
      <c r="J24" s="65"/>
      <c r="K24" s="88"/>
      <c r="L24" s="88"/>
      <c r="M24" s="88"/>
    </row>
    <row r="25" spans="1:13" ht="12.75" customHeight="1">
      <c r="A25" s="64" t="s">
        <v>6</v>
      </c>
      <c r="B25" s="165">
        <v>13.020777081458638</v>
      </c>
      <c r="C25" s="165">
        <v>12.14</v>
      </c>
      <c r="D25" s="165">
        <v>15.559171746985028</v>
      </c>
      <c r="E25" s="165">
        <v>16.349006636974938</v>
      </c>
      <c r="F25" s="165">
        <v>15.145670103092783</v>
      </c>
      <c r="G25" s="72">
        <f t="shared" si="0"/>
        <v>-1.2033365338821547</v>
      </c>
      <c r="H25" s="72">
        <f t="shared" si="1"/>
        <v>3.419171746985027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82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0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116</v>
      </c>
      <c r="C32" s="54" t="s">
        <v>118</v>
      </c>
      <c r="D32" s="54" t="s">
        <v>119</v>
      </c>
      <c r="E32" s="54">
        <v>42401</v>
      </c>
      <c r="F32" s="54">
        <v>42430</v>
      </c>
      <c r="G32" s="57" t="s">
        <v>2</v>
      </c>
      <c r="H32" s="57" t="s">
        <v>3</v>
      </c>
    </row>
    <row r="33" spans="1:12" ht="12.75" customHeight="1">
      <c r="A33" s="154" t="s">
        <v>46</v>
      </c>
      <c r="B33" s="155">
        <v>7651.8</v>
      </c>
      <c r="C33" s="155">
        <v>1380.8</v>
      </c>
      <c r="D33" s="155">
        <v>1650</v>
      </c>
      <c r="E33" s="155">
        <f>E34+E36</f>
        <v>750</v>
      </c>
      <c r="F33" s="155">
        <v>450</v>
      </c>
      <c r="G33" s="156">
        <f>+F33-E33</f>
        <v>-300</v>
      </c>
      <c r="H33" s="156">
        <f>+D33-C33</f>
        <v>269.20000000000005</v>
      </c>
      <c r="I33" s="108"/>
      <c r="J33" s="108"/>
      <c r="K33" s="104"/>
      <c r="L33" s="133"/>
    </row>
    <row r="34" spans="1:12" ht="12.75" customHeight="1">
      <c r="A34" s="157" t="s">
        <v>79</v>
      </c>
      <c r="B34" s="158">
        <v>5226.8</v>
      </c>
      <c r="C34" s="158">
        <v>1130.8</v>
      </c>
      <c r="D34" s="158">
        <v>1350</v>
      </c>
      <c r="E34" s="158">
        <v>450</v>
      </c>
      <c r="F34" s="158">
        <v>450</v>
      </c>
      <c r="G34" s="156">
        <f>+F34-E34</f>
        <v>0</v>
      </c>
      <c r="H34" s="156">
        <f>+D34-C34</f>
        <v>219.20000000000005</v>
      </c>
      <c r="I34" s="108"/>
      <c r="J34" s="73"/>
      <c r="K34" s="133"/>
      <c r="L34" s="133"/>
    </row>
    <row r="35" spans="1:12" ht="12.75" customHeight="1">
      <c r="A35" s="157" t="s">
        <v>80</v>
      </c>
      <c r="B35" s="158">
        <v>1410</v>
      </c>
      <c r="C35" s="158">
        <v>250</v>
      </c>
      <c r="D35" s="158" t="s">
        <v>1</v>
      </c>
      <c r="E35" s="158" t="s">
        <v>1</v>
      </c>
      <c r="F35" s="158" t="s">
        <v>1</v>
      </c>
      <c r="G35" s="158" t="s">
        <v>1</v>
      </c>
      <c r="H35" s="156">
        <f>-C35</f>
        <v>-250</v>
      </c>
      <c r="I35" s="108"/>
      <c r="J35" s="73"/>
      <c r="K35" s="133"/>
      <c r="L35" s="133"/>
    </row>
    <row r="36" spans="1:12" ht="12.75" customHeight="1">
      <c r="A36" s="157" t="s">
        <v>81</v>
      </c>
      <c r="B36" s="158">
        <v>1015</v>
      </c>
      <c r="C36" s="158" t="s">
        <v>1</v>
      </c>
      <c r="D36" s="158">
        <v>300</v>
      </c>
      <c r="E36" s="158">
        <v>300</v>
      </c>
      <c r="F36" s="158" t="s">
        <v>1</v>
      </c>
      <c r="G36" s="156">
        <f>E36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48</v>
      </c>
      <c r="B38" s="155">
        <v>6319.1916</v>
      </c>
      <c r="C38" s="155">
        <v>1390.1</v>
      </c>
      <c r="D38" s="155">
        <f>D39+D41</f>
        <v>819.56</v>
      </c>
      <c r="E38" s="155">
        <f>E39+E41</f>
        <v>190.06</v>
      </c>
      <c r="F38" s="155">
        <v>450</v>
      </c>
      <c r="G38" s="156">
        <f>+F38-E38</f>
        <v>259.94</v>
      </c>
      <c r="H38" s="156">
        <f>+D38-C38</f>
        <v>-570.54</v>
      </c>
      <c r="I38" s="73"/>
      <c r="J38" s="73"/>
      <c r="K38" s="133"/>
      <c r="L38" s="133"/>
    </row>
    <row r="39" spans="1:12" ht="12.75" customHeight="1">
      <c r="A39" s="157" t="s">
        <v>79</v>
      </c>
      <c r="B39" s="158">
        <v>3266.2676</v>
      </c>
      <c r="C39" s="158">
        <v>1295.1</v>
      </c>
      <c r="D39" s="158">
        <v>779.5</v>
      </c>
      <c r="E39" s="158">
        <v>150</v>
      </c>
      <c r="F39" s="158">
        <v>240</v>
      </c>
      <c r="G39" s="156">
        <f>+F39-E39</f>
        <v>90</v>
      </c>
      <c r="H39" s="156">
        <f>+D39-C39</f>
        <v>-515.5999999999999</v>
      </c>
      <c r="I39" s="73"/>
      <c r="J39" s="114"/>
      <c r="K39" s="133"/>
      <c r="L39" s="133"/>
    </row>
    <row r="40" spans="1:12" ht="12.75" customHeight="1">
      <c r="A40" s="157" t="s">
        <v>80</v>
      </c>
      <c r="B40" s="158">
        <v>1271.15</v>
      </c>
      <c r="C40" s="158">
        <v>95</v>
      </c>
      <c r="D40" s="158" t="s">
        <v>1</v>
      </c>
      <c r="E40" s="158" t="s">
        <v>1</v>
      </c>
      <c r="F40" s="158" t="s">
        <v>1</v>
      </c>
      <c r="G40" s="158" t="s">
        <v>1</v>
      </c>
      <c r="H40" s="156">
        <f>C40</f>
        <v>95</v>
      </c>
      <c r="I40" s="73"/>
      <c r="J40" s="108"/>
      <c r="K40" s="133"/>
      <c r="L40" s="133"/>
    </row>
    <row r="41" spans="1:12" ht="12.75" customHeight="1">
      <c r="A41" s="157" t="s">
        <v>81</v>
      </c>
      <c r="B41" s="158">
        <v>1781.774</v>
      </c>
      <c r="C41" s="158" t="s">
        <v>1</v>
      </c>
      <c r="D41" s="158">
        <v>40.06</v>
      </c>
      <c r="E41" s="158">
        <v>40.06</v>
      </c>
      <c r="F41" s="158" t="s">
        <v>1</v>
      </c>
      <c r="G41" s="156">
        <f>-E41</f>
        <v>-40.06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49</v>
      </c>
      <c r="B43" s="155">
        <v>5243.4619999999995</v>
      </c>
      <c r="C43" s="155">
        <v>1303.35</v>
      </c>
      <c r="D43" s="155">
        <f>D44+D46</f>
        <v>818.8</v>
      </c>
      <c r="E43" s="155">
        <f>E44+E46</f>
        <v>189.3</v>
      </c>
      <c r="F43" s="155">
        <f>F44</f>
        <v>240</v>
      </c>
      <c r="G43" s="156">
        <f>+F43-E43</f>
        <v>50.69999999999999</v>
      </c>
      <c r="H43" s="156">
        <f>+D43-C43</f>
        <v>-484.54999999999995</v>
      </c>
      <c r="I43" s="108"/>
      <c r="J43" s="108"/>
      <c r="K43" s="133"/>
      <c r="L43" s="133"/>
    </row>
    <row r="44" spans="1:12" ht="12.75" customHeight="1">
      <c r="A44" s="157" t="s">
        <v>79</v>
      </c>
      <c r="B44" s="158">
        <v>3009.217</v>
      </c>
      <c r="C44" s="158">
        <v>1240.85</v>
      </c>
      <c r="D44" s="158">
        <v>779.5</v>
      </c>
      <c r="E44" s="158">
        <v>150</v>
      </c>
      <c r="F44" s="158">
        <v>240</v>
      </c>
      <c r="G44" s="156">
        <f>+F44-E44</f>
        <v>90</v>
      </c>
      <c r="H44" s="156">
        <f>+D44-C44</f>
        <v>-461.3499999999999</v>
      </c>
      <c r="I44" s="108"/>
      <c r="J44" s="108"/>
      <c r="K44" s="133"/>
      <c r="L44" s="133"/>
    </row>
    <row r="45" spans="1:12" ht="12.75" customHeight="1">
      <c r="A45" s="157" t="s">
        <v>80</v>
      </c>
      <c r="B45" s="158">
        <v>828.5</v>
      </c>
      <c r="C45" s="158">
        <v>62.5</v>
      </c>
      <c r="D45" s="158" t="s">
        <v>1</v>
      </c>
      <c r="E45" s="158" t="s">
        <v>1</v>
      </c>
      <c r="F45" s="158" t="s">
        <v>1</v>
      </c>
      <c r="G45" s="158" t="s">
        <v>1</v>
      </c>
      <c r="H45" s="156">
        <f>-C45</f>
        <v>-62.5</v>
      </c>
      <c r="I45" s="108"/>
      <c r="J45" s="108"/>
      <c r="K45" s="133"/>
      <c r="L45" s="133"/>
    </row>
    <row r="46" spans="1:12" ht="12.75" customHeight="1">
      <c r="A46" s="157" t="s">
        <v>81</v>
      </c>
      <c r="B46" s="158">
        <v>1405.745</v>
      </c>
      <c r="C46" s="158" t="s">
        <v>1</v>
      </c>
      <c r="D46" s="158">
        <v>39.3</v>
      </c>
      <c r="E46" s="158">
        <v>39.3</v>
      </c>
      <c r="F46" s="158" t="s">
        <v>1</v>
      </c>
      <c r="G46" s="156">
        <f>-E46</f>
        <v>-39.3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47</v>
      </c>
      <c r="B48" s="166">
        <v>15.835829868668016</v>
      </c>
      <c r="C48" s="166">
        <v>15.001289307183276</v>
      </c>
      <c r="D48" s="166">
        <v>17.212324352879026</v>
      </c>
      <c r="E48" s="166">
        <v>17.626973058637084</v>
      </c>
      <c r="F48" s="166">
        <v>17.81</v>
      </c>
      <c r="G48" s="156">
        <f>+F48-E48</f>
        <v>0.18302694136291464</v>
      </c>
      <c r="H48" s="156">
        <f>+D48-C48</f>
        <v>2.21103504569575</v>
      </c>
      <c r="I48" s="108"/>
      <c r="J48" s="108"/>
      <c r="K48" s="133"/>
      <c r="L48" s="133"/>
    </row>
    <row r="49" spans="1:12" ht="12.75" customHeight="1">
      <c r="A49" s="157" t="s">
        <v>79</v>
      </c>
      <c r="B49" s="167">
        <v>15.49028830830261</v>
      </c>
      <c r="C49" s="167">
        <v>14.88</v>
      </c>
      <c r="D49" s="167">
        <v>17.003333333333334</v>
      </c>
      <c r="E49" s="167">
        <v>17</v>
      </c>
      <c r="F49" s="167">
        <v>17.81</v>
      </c>
      <c r="G49" s="156">
        <f>+F49-E49</f>
        <v>0.8099999999999987</v>
      </c>
      <c r="H49" s="156">
        <f>+D49-C49</f>
        <v>2.123333333333333</v>
      </c>
      <c r="I49" s="108"/>
      <c r="J49" s="114"/>
      <c r="K49" s="133"/>
      <c r="L49" s="133"/>
    </row>
    <row r="50" spans="1:9" ht="12.75" customHeight="1">
      <c r="A50" s="157" t="s">
        <v>80</v>
      </c>
      <c r="B50" s="167">
        <v>16.2775</v>
      </c>
      <c r="C50" s="167">
        <v>17.44</v>
      </c>
      <c r="D50" s="167" t="s">
        <v>1</v>
      </c>
      <c r="E50" s="167" t="s">
        <v>1</v>
      </c>
      <c r="F50" s="167" t="s">
        <v>1</v>
      </c>
      <c r="G50" s="167" t="s">
        <v>1</v>
      </c>
      <c r="H50" s="156">
        <f>-C50</f>
        <v>-17.44</v>
      </c>
      <c r="I50" s="108"/>
    </row>
    <row r="51" spans="1:12" ht="12.75" customHeight="1">
      <c r="A51" s="157" t="s">
        <v>81</v>
      </c>
      <c r="B51" s="167">
        <v>17.72582827568521</v>
      </c>
      <c r="C51" s="167" t="s">
        <v>1</v>
      </c>
      <c r="D51" s="167">
        <v>20.02</v>
      </c>
      <c r="E51" s="167">
        <v>20.02</v>
      </c>
      <c r="F51" s="167" t="s">
        <v>1</v>
      </c>
      <c r="G51" s="156">
        <f>-E51</f>
        <v>-20.02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116</v>
      </c>
      <c r="C6" s="54" t="s">
        <v>118</v>
      </c>
      <c r="D6" s="54" t="s">
        <v>119</v>
      </c>
      <c r="E6" s="54">
        <v>42401</v>
      </c>
      <c r="F6" s="54">
        <v>42430</v>
      </c>
      <c r="G6" s="57" t="s">
        <v>2</v>
      </c>
      <c r="H6" s="57" t="s">
        <v>3</v>
      </c>
      <c r="I6" s="17"/>
      <c r="J6" s="111"/>
      <c r="K6" s="111"/>
      <c r="L6" s="133"/>
      <c r="M6" s="106"/>
    </row>
    <row r="7" spans="1:13" ht="12.75" customHeight="1">
      <c r="A7" s="109" t="s">
        <v>33</v>
      </c>
      <c r="B7" s="68">
        <v>9.262475322986322</v>
      </c>
      <c r="C7" s="68">
        <v>10.502450541508958</v>
      </c>
      <c r="D7" s="68">
        <v>9.444268746256506</v>
      </c>
      <c r="E7" s="68">
        <v>11.309541415235099</v>
      </c>
      <c r="F7" s="68">
        <v>7.06</v>
      </c>
      <c r="G7" s="72">
        <f>F7-E7</f>
        <v>-4.249541415235099</v>
      </c>
      <c r="H7" s="72">
        <f>+D7-C7</f>
        <v>-1.0581817952524517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8.871638409210826</v>
      </c>
      <c r="C8" s="31">
        <v>10.43599379926412</v>
      </c>
      <c r="D8" s="31">
        <v>8.521247227065617</v>
      </c>
      <c r="E8" s="31">
        <v>8.59870205723928</v>
      </c>
      <c r="F8" s="31">
        <v>7.292322072706677</v>
      </c>
      <c r="G8" s="72">
        <f>F8-E8</f>
        <v>-1.3063799845326027</v>
      </c>
      <c r="H8" s="72">
        <f>+D8-C8</f>
        <v>-1.9147465721985029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10.518671098086777</v>
      </c>
      <c r="D9" s="31">
        <v>8.757698996481132</v>
      </c>
      <c r="E9" s="31">
        <v>11.547595169157999</v>
      </c>
      <c r="F9" s="31">
        <v>4.731550953665606</v>
      </c>
      <c r="G9" s="72">
        <f>F9-E9</f>
        <v>-6.816044215492393</v>
      </c>
      <c r="H9" s="72">
        <f>+D9-C9</f>
        <v>-1.7609721016056454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10.121148970603327</v>
      </c>
      <c r="C10" s="31">
        <v>10.467493440123485</v>
      </c>
      <c r="D10" s="31">
        <v>10.554720684897331</v>
      </c>
      <c r="E10" s="31">
        <v>11.6827087128623</v>
      </c>
      <c r="F10" s="31">
        <v>8.981453341829694</v>
      </c>
      <c r="G10" s="72">
        <f>F10-E10</f>
        <v>-2.701255371032607</v>
      </c>
      <c r="H10" s="72">
        <f>+D10-C10</f>
        <v>0.08722724477384602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 t="s">
        <v>1</v>
      </c>
      <c r="E11" s="31" t="s">
        <v>1</v>
      </c>
      <c r="F11" s="31" t="s">
        <v>1</v>
      </c>
      <c r="G11" s="72" t="s">
        <v>1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14.0577872369748</v>
      </c>
      <c r="C17" s="91">
        <v>15</v>
      </c>
      <c r="D17" s="91">
        <v>13.253059036600666</v>
      </c>
      <c r="E17" s="91">
        <v>12.743589743589698</v>
      </c>
      <c r="F17" s="91">
        <v>12.84</v>
      </c>
      <c r="G17" s="72">
        <f>F17-E17</f>
        <v>0.09641025641030154</v>
      </c>
      <c r="H17" s="72">
        <f>+D17-C17</f>
        <v>-1.746940963399334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10.959183673469399</v>
      </c>
      <c r="C19" s="110" t="s">
        <v>1</v>
      </c>
      <c r="D19" s="110">
        <v>11.75</v>
      </c>
      <c r="E19" s="110">
        <v>13</v>
      </c>
      <c r="F19" s="110" t="s">
        <v>1</v>
      </c>
      <c r="G19" s="72">
        <f>-E19</f>
        <v>-13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13</v>
      </c>
      <c r="C20" s="110">
        <v>15</v>
      </c>
      <c r="D20" s="110" t="s">
        <v>1</v>
      </c>
      <c r="E20" s="110" t="s">
        <v>1</v>
      </c>
      <c r="F20" s="110" t="s">
        <v>1</v>
      </c>
      <c r="G20" s="72" t="s">
        <v>1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>
        <v>13.33333333333335</v>
      </c>
      <c r="E21" s="110">
        <v>12</v>
      </c>
      <c r="F21" s="110" t="s">
        <v>1</v>
      </c>
      <c r="G21" s="72">
        <f>-E21</f>
        <v>-12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>
        <v>13</v>
      </c>
      <c r="C22" s="104" t="s">
        <v>1</v>
      </c>
      <c r="D22" s="104" t="s">
        <v>1</v>
      </c>
      <c r="E22" s="104" t="s">
        <v>1</v>
      </c>
      <c r="F22" s="104" t="s">
        <v>1</v>
      </c>
      <c r="G22" s="72" t="s">
        <v>1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4">
        <v>10</v>
      </c>
      <c r="E23" s="105" t="s">
        <v>1</v>
      </c>
      <c r="F23" s="104">
        <v>10</v>
      </c>
      <c r="G23" s="72">
        <f>F23</f>
        <v>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18</v>
      </c>
      <c r="C24" s="110" t="s">
        <v>1</v>
      </c>
      <c r="D24" s="173">
        <v>16</v>
      </c>
      <c r="E24" s="110" t="s">
        <v>1</v>
      </c>
      <c r="F24" s="173">
        <v>16</v>
      </c>
      <c r="G24" s="72">
        <f>F24</f>
        <v>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 t="s">
        <v>1</v>
      </c>
      <c r="C25" s="110" t="s">
        <v>1</v>
      </c>
      <c r="D25" s="110" t="s">
        <v>1</v>
      </c>
      <c r="E25" s="110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4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1.405653102541816</v>
      </c>
      <c r="C27" s="91">
        <v>1.405653102541816</v>
      </c>
      <c r="D27" s="91" t="s">
        <v>1</v>
      </c>
      <c r="E27" s="91" t="s">
        <v>1</v>
      </c>
      <c r="F27" s="91" t="s">
        <v>1</v>
      </c>
      <c r="G27" s="72" t="s">
        <v>1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1.405653102541816</v>
      </c>
      <c r="C29" s="110">
        <v>1.405653102541816</v>
      </c>
      <c r="D29" s="110" t="s">
        <v>1</v>
      </c>
      <c r="E29" s="110" t="s">
        <v>1</v>
      </c>
      <c r="F29" s="110" t="s">
        <v>1</v>
      </c>
      <c r="G29" s="72" t="s">
        <v>1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12425.414299999999</v>
      </c>
      <c r="D4" s="17">
        <v>3268.9134000000004</v>
      </c>
      <c r="E4" s="17">
        <v>1260.9295</v>
      </c>
      <c r="F4" s="17">
        <v>657.1949999999999</v>
      </c>
      <c r="G4" s="72">
        <f>F4-E4</f>
        <v>-603.7345</v>
      </c>
      <c r="H4" s="72">
        <f>+D4-C4</f>
        <v>-9156.5009</v>
      </c>
      <c r="I4" s="12"/>
    </row>
    <row r="5" spans="1:10" ht="12.75" customHeight="1">
      <c r="A5" s="67" t="s">
        <v>35</v>
      </c>
      <c r="B5" s="111">
        <v>32077.054799999998</v>
      </c>
      <c r="C5" s="111">
        <v>11943.861299999999</v>
      </c>
      <c r="D5" s="111">
        <v>2348.8317</v>
      </c>
      <c r="E5" s="111">
        <v>870.9295</v>
      </c>
      <c r="F5" s="111">
        <v>467.195</v>
      </c>
      <c r="G5" s="72">
        <f>F5-E5</f>
        <v>-403.73449999999997</v>
      </c>
      <c r="H5" s="72">
        <f>+D5-C5</f>
        <v>-9595.029599999998</v>
      </c>
      <c r="I5" s="12"/>
      <c r="J5" s="112"/>
    </row>
    <row r="6" spans="1:10" ht="12.75" customHeight="1">
      <c r="A6" s="34" t="s">
        <v>18</v>
      </c>
      <c r="B6" s="73">
        <v>12086.736599999998</v>
      </c>
      <c r="C6" s="73">
        <v>4539.5925</v>
      </c>
      <c r="D6" s="73">
        <v>522.4511</v>
      </c>
      <c r="E6" s="73">
        <v>77.045</v>
      </c>
      <c r="F6" s="73">
        <v>103.9877</v>
      </c>
      <c r="G6" s="72">
        <f>F6-E6</f>
        <v>26.942700000000002</v>
      </c>
      <c r="H6" s="72">
        <f>+D6-C6</f>
        <v>-4017.1413999999995</v>
      </c>
      <c r="I6" s="12"/>
      <c r="J6" s="112"/>
    </row>
    <row r="7" spans="1:10" ht="12.75" customHeight="1">
      <c r="A7" s="34" t="s">
        <v>19</v>
      </c>
      <c r="B7" s="108">
        <v>17633.879200000003</v>
      </c>
      <c r="C7" s="108">
        <v>7090.5341</v>
      </c>
      <c r="D7" s="108">
        <v>1407.3274</v>
      </c>
      <c r="E7" s="108">
        <v>646.8272000000001</v>
      </c>
      <c r="F7" s="108">
        <v>169.399</v>
      </c>
      <c r="G7" s="72">
        <f>F7-E7</f>
        <v>-477.42820000000006</v>
      </c>
      <c r="H7" s="72">
        <f>+D7-C7</f>
        <v>-5683.2067</v>
      </c>
      <c r="I7" s="12"/>
      <c r="J7" s="112"/>
    </row>
    <row r="8" spans="1:10" ht="12.75" customHeight="1">
      <c r="A8" s="34" t="s">
        <v>20</v>
      </c>
      <c r="B8" s="108">
        <v>2229.2565999999997</v>
      </c>
      <c r="C8" s="108">
        <v>306.61389999999994</v>
      </c>
      <c r="D8" s="108">
        <v>419.0532</v>
      </c>
      <c r="E8" s="108">
        <v>147.05730000000003</v>
      </c>
      <c r="F8" s="108">
        <v>193.8085</v>
      </c>
      <c r="G8" s="72">
        <f>F8-E8</f>
        <v>46.75119999999998</v>
      </c>
      <c r="H8" s="72">
        <f>+D8-C8</f>
        <v>112.43930000000006</v>
      </c>
      <c r="I8" s="12"/>
      <c r="J8" s="112"/>
    </row>
    <row r="9" spans="1:10" ht="12.75" customHeight="1">
      <c r="A9" s="34" t="s">
        <v>21</v>
      </c>
      <c r="B9" s="108">
        <v>127.1824</v>
      </c>
      <c r="C9" s="108">
        <v>7.1208</v>
      </c>
      <c r="D9" s="108" t="s">
        <v>1</v>
      </c>
      <c r="E9" s="108" t="s">
        <v>1</v>
      </c>
      <c r="F9" s="108" t="s">
        <v>1</v>
      </c>
      <c r="G9" s="72" t="s">
        <v>1</v>
      </c>
      <c r="H9" s="72">
        <f>-C9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1058.965</v>
      </c>
      <c r="C15" s="114">
        <v>60.8</v>
      </c>
      <c r="D15" s="114">
        <v>920.0817</v>
      </c>
      <c r="E15" s="114">
        <v>390</v>
      </c>
      <c r="F15" s="114">
        <v>190</v>
      </c>
      <c r="G15" s="72">
        <f>F15-E15</f>
        <v>-200</v>
      </c>
      <c r="H15" s="72">
        <f>+D15-C15</f>
        <v>859.2817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490</v>
      </c>
      <c r="C17" s="108" t="s">
        <v>1</v>
      </c>
      <c r="D17" s="108">
        <v>330.0817</v>
      </c>
      <c r="E17" s="108">
        <v>290</v>
      </c>
      <c r="F17" s="108" t="s">
        <v>1</v>
      </c>
      <c r="G17" s="72">
        <f>-E17</f>
        <v>-290</v>
      </c>
      <c r="H17" s="72">
        <f>+D17</f>
        <v>330.0817</v>
      </c>
      <c r="I17" s="12"/>
      <c r="J17" s="112"/>
    </row>
    <row r="18" spans="1:10" ht="12.75" customHeight="1">
      <c r="A18" s="34" t="s">
        <v>20</v>
      </c>
      <c r="B18" s="108">
        <v>300.8</v>
      </c>
      <c r="C18" s="108">
        <v>60.8</v>
      </c>
      <c r="D18" s="108" t="s">
        <v>1</v>
      </c>
      <c r="E18" s="108" t="s">
        <v>1</v>
      </c>
      <c r="F18" s="108" t="s">
        <v>1</v>
      </c>
      <c r="G18" s="72" t="s">
        <v>1</v>
      </c>
      <c r="H18" s="72">
        <f>-C18</f>
        <v>-60.8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>
        <v>400</v>
      </c>
      <c r="E19" s="108">
        <v>100</v>
      </c>
      <c r="F19" s="108" t="s">
        <v>1</v>
      </c>
      <c r="G19" s="72">
        <f>-E19</f>
        <v>-100</v>
      </c>
      <c r="H19" s="72">
        <f>+D19</f>
        <v>400</v>
      </c>
      <c r="I19" s="12"/>
      <c r="J19" s="112"/>
    </row>
    <row r="20" spans="1:10" ht="12.75" customHeight="1">
      <c r="A20" s="34" t="s">
        <v>22</v>
      </c>
      <c r="B20" s="108">
        <v>168.165</v>
      </c>
      <c r="C20" s="108" t="s">
        <v>1</v>
      </c>
      <c r="D20" s="108" t="s">
        <v>1</v>
      </c>
      <c r="E20" s="108" t="s">
        <v>1</v>
      </c>
      <c r="F20" s="108" t="s">
        <v>1</v>
      </c>
      <c r="G20" s="72" t="s">
        <v>1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>
        <v>100</v>
      </c>
      <c r="E21" s="108" t="s">
        <v>1</v>
      </c>
      <c r="F21" s="108">
        <v>100</v>
      </c>
      <c r="G21" s="72">
        <f>F21</f>
        <v>100</v>
      </c>
      <c r="H21" s="72">
        <f>D21</f>
        <v>100</v>
      </c>
      <c r="I21" s="12"/>
      <c r="J21" s="112"/>
    </row>
    <row r="22" spans="1:10" ht="12.75" customHeight="1">
      <c r="A22" s="34" t="s">
        <v>51</v>
      </c>
      <c r="B22" s="108">
        <v>100</v>
      </c>
      <c r="C22" s="108" t="s">
        <v>1</v>
      </c>
      <c r="D22" s="108">
        <v>90</v>
      </c>
      <c r="E22" s="108" t="s">
        <v>1</v>
      </c>
      <c r="F22" s="108">
        <v>90</v>
      </c>
      <c r="G22" s="72">
        <f>F22</f>
        <v>90</v>
      </c>
      <c r="H22" s="72">
        <f>D22</f>
        <v>90</v>
      </c>
      <c r="I22" s="12"/>
      <c r="J22" s="112"/>
    </row>
    <row r="23" spans="1:10" ht="12.75" customHeight="1">
      <c r="A23" s="34" t="s">
        <v>52</v>
      </c>
      <c r="B23" s="108" t="s">
        <v>1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420.753</v>
      </c>
      <c r="C25" s="114">
        <v>420.753</v>
      </c>
      <c r="D25" s="114" t="s">
        <v>1</v>
      </c>
      <c r="E25" s="114" t="s">
        <v>1</v>
      </c>
      <c r="F25" s="114" t="s">
        <v>1</v>
      </c>
      <c r="G25" s="72" t="s">
        <v>1</v>
      </c>
      <c r="H25" s="72">
        <f>-C25</f>
        <v>-420.753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420.753</v>
      </c>
      <c r="C27" s="108">
        <v>420.753</v>
      </c>
      <c r="D27" s="108" t="s">
        <v>1</v>
      </c>
      <c r="E27" s="108" t="s">
        <v>1</v>
      </c>
      <c r="F27" s="108" t="s">
        <v>1</v>
      </c>
      <c r="G27" s="72" t="s">
        <v>1</v>
      </c>
      <c r="H27" s="72">
        <f>-C27</f>
        <v>-420.753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3" t="s">
        <v>87</v>
      </c>
      <c r="C38" s="54">
        <v>42036</v>
      </c>
      <c r="D38" s="54">
        <v>42064</v>
      </c>
      <c r="E38" s="163" t="s">
        <v>116</v>
      </c>
      <c r="F38" s="54">
        <v>42401</v>
      </c>
      <c r="G38" s="54">
        <v>42430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83296.66635036</v>
      </c>
      <c r="D39" s="17">
        <v>85258.8601839</v>
      </c>
      <c r="E39" s="17">
        <v>102877.68537795</v>
      </c>
      <c r="F39" s="17">
        <v>96279.08558817</v>
      </c>
      <c r="G39" s="17">
        <v>95761.70992338</v>
      </c>
      <c r="H39" s="16">
        <f>G39/F39-1</f>
        <v>-0.005373707712628795</v>
      </c>
      <c r="I39" s="16">
        <f>G39/E39-1</f>
        <v>-0.06916928028101987</v>
      </c>
      <c r="K39" s="122"/>
      <c r="L39" s="122"/>
      <c r="M39" s="122"/>
      <c r="N39" s="122"/>
    </row>
    <row r="40" spans="1:17" ht="12.75" customHeight="1">
      <c r="A40" s="61" t="s">
        <v>37</v>
      </c>
      <c r="B40" s="33">
        <v>37501.24031672</v>
      </c>
      <c r="C40" s="33">
        <v>36719.940601129994</v>
      </c>
      <c r="D40" s="33">
        <v>37228.99313444</v>
      </c>
      <c r="E40" s="33">
        <v>42225.592244900006</v>
      </c>
      <c r="F40" s="33">
        <v>36253.25237978</v>
      </c>
      <c r="G40" s="33">
        <v>35840.79899198</v>
      </c>
      <c r="H40" s="16">
        <f aca="true" t="shared" si="0" ref="H40:H53">G40/F40-1</f>
        <v>-0.01137700373691286</v>
      </c>
      <c r="I40" s="16">
        <f aca="true" t="shared" si="1" ref="I40:I53">G40/E40-1</f>
        <v>-0.15120671880430891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38</v>
      </c>
      <c r="B41" s="33">
        <v>34615.594705899995</v>
      </c>
      <c r="C41" s="33">
        <v>35484.74187836</v>
      </c>
      <c r="D41" s="33">
        <v>36924.78995459</v>
      </c>
      <c r="E41" s="33">
        <v>47128.88711009</v>
      </c>
      <c r="F41" s="33">
        <v>46924.15583597</v>
      </c>
      <c r="G41" s="33">
        <v>46032.31325052</v>
      </c>
      <c r="H41" s="16">
        <f t="shared" si="0"/>
        <v>-0.019006044318997772</v>
      </c>
      <c r="I41" s="16">
        <f t="shared" si="1"/>
        <v>-0.023267552594833818</v>
      </c>
      <c r="K41" s="122"/>
      <c r="L41" s="122"/>
      <c r="M41" s="122"/>
      <c r="N41" s="122"/>
    </row>
    <row r="42" spans="1:14" ht="12.75" customHeight="1">
      <c r="A42" s="61" t="s">
        <v>39</v>
      </c>
      <c r="B42" s="33">
        <v>6252.77739328</v>
      </c>
      <c r="C42" s="33">
        <v>6070.516480380001</v>
      </c>
      <c r="D42" s="33">
        <v>5917.47907676</v>
      </c>
      <c r="E42" s="33">
        <v>7108.0608438300005</v>
      </c>
      <c r="F42" s="33">
        <v>6937.455991390001</v>
      </c>
      <c r="G42" s="33">
        <v>7778.513729429999</v>
      </c>
      <c r="H42" s="16">
        <f t="shared" si="0"/>
        <v>0.12123431688558828</v>
      </c>
      <c r="I42" s="16">
        <f t="shared" si="1"/>
        <v>0.09432289626248358</v>
      </c>
      <c r="K42" s="122"/>
      <c r="L42" s="122"/>
      <c r="M42" s="122"/>
      <c r="N42" s="122"/>
    </row>
    <row r="43" spans="1:14" ht="12.75" customHeight="1">
      <c r="A43" s="61" t="s">
        <v>40</v>
      </c>
      <c r="B43" s="33">
        <v>4165.04160338</v>
      </c>
      <c r="C43" s="33">
        <v>5021.46739049</v>
      </c>
      <c r="D43" s="33">
        <v>5187.598018109999</v>
      </c>
      <c r="E43" s="33">
        <v>6415.14517913</v>
      </c>
      <c r="F43" s="33">
        <v>6164.22138103</v>
      </c>
      <c r="G43" s="33">
        <v>6110.083951449999</v>
      </c>
      <c r="H43" s="16">
        <f t="shared" si="0"/>
        <v>-0.008782525193953172</v>
      </c>
      <c r="I43" s="16">
        <f t="shared" si="1"/>
        <v>-0.047553285102952536</v>
      </c>
      <c r="K43" s="122"/>
      <c r="L43" s="122"/>
      <c r="M43" s="122"/>
      <c r="N43" s="122"/>
    </row>
    <row r="44" spans="1:14" ht="12.75" customHeight="1">
      <c r="A44" s="62" t="s">
        <v>44</v>
      </c>
      <c r="B44" s="17">
        <v>36033.658588289996</v>
      </c>
      <c r="C44" s="17">
        <v>33884.982746409994</v>
      </c>
      <c r="D44" s="17">
        <v>32711.398834399995</v>
      </c>
      <c r="E44" s="17">
        <v>35383.464017800005</v>
      </c>
      <c r="F44" s="17">
        <v>34476.43175797</v>
      </c>
      <c r="G44" s="17">
        <v>39265.39686916999</v>
      </c>
      <c r="H44" s="16">
        <f t="shared" si="0"/>
        <v>0.13890547446497026</v>
      </c>
      <c r="I44" s="16">
        <f t="shared" si="1"/>
        <v>0.10971036779827847</v>
      </c>
      <c r="K44" s="122"/>
      <c r="L44" s="122"/>
      <c r="M44" s="122"/>
      <c r="N44" s="122"/>
    </row>
    <row r="45" spans="1:14" ht="12.75" customHeight="1">
      <c r="A45" s="61" t="s">
        <v>37</v>
      </c>
      <c r="B45" s="33">
        <v>16204.947857129999</v>
      </c>
      <c r="C45" s="33">
        <v>14371.71858742</v>
      </c>
      <c r="D45" s="33">
        <v>13665.666626889999</v>
      </c>
      <c r="E45" s="33">
        <v>12997.217447359999</v>
      </c>
      <c r="F45" s="33">
        <v>11968.85700398</v>
      </c>
      <c r="G45" s="33">
        <v>14205.759616069998</v>
      </c>
      <c r="H45" s="16">
        <f t="shared" si="0"/>
        <v>0.1868935865259449</v>
      </c>
      <c r="I45" s="16">
        <f t="shared" si="1"/>
        <v>0.09298468488387712</v>
      </c>
      <c r="K45" s="122"/>
      <c r="L45" s="122"/>
      <c r="M45" s="122"/>
      <c r="N45" s="4"/>
    </row>
    <row r="46" spans="1:14" ht="12.75" customHeight="1">
      <c r="A46" s="61" t="s">
        <v>38</v>
      </c>
      <c r="B46" s="33">
        <v>14001.55295276</v>
      </c>
      <c r="C46" s="33">
        <v>13865.64372235</v>
      </c>
      <c r="D46" s="33">
        <v>13614.147933899998</v>
      </c>
      <c r="E46" s="33">
        <v>15860.4432707</v>
      </c>
      <c r="F46" s="33">
        <v>16042.488075449999</v>
      </c>
      <c r="G46" s="33">
        <v>17614.574555670002</v>
      </c>
      <c r="H46" s="16">
        <f t="shared" si="0"/>
        <v>0.09799517835551863</v>
      </c>
      <c r="I46" s="16">
        <f t="shared" si="1"/>
        <v>0.11059787264650534</v>
      </c>
      <c r="K46" s="122"/>
      <c r="L46" s="122"/>
      <c r="M46" s="122"/>
      <c r="N46" s="4"/>
    </row>
    <row r="47" spans="1:14" ht="12.75" customHeight="1">
      <c r="A47" s="61" t="s">
        <v>39</v>
      </c>
      <c r="B47" s="33">
        <v>5490.10313239</v>
      </c>
      <c r="C47" s="33">
        <v>5247.61478068</v>
      </c>
      <c r="D47" s="33">
        <v>5030.1752998599995</v>
      </c>
      <c r="E47" s="33">
        <v>6112.28155894</v>
      </c>
      <c r="F47" s="33">
        <v>6037.07767112</v>
      </c>
      <c r="G47" s="33">
        <v>6961.694050070001</v>
      </c>
      <c r="H47" s="16">
        <f t="shared" si="0"/>
        <v>0.1531562834404392</v>
      </c>
      <c r="I47" s="16">
        <f t="shared" si="1"/>
        <v>0.1389681550071309</v>
      </c>
      <c r="K47" s="122"/>
      <c r="L47" s="122"/>
      <c r="M47" s="122"/>
      <c r="N47" s="4"/>
    </row>
    <row r="48" spans="1:14" ht="12.75" customHeight="1">
      <c r="A48" s="61" t="s">
        <v>40</v>
      </c>
      <c r="B48" s="33">
        <v>337.05464601</v>
      </c>
      <c r="C48" s="33">
        <v>400.00565596</v>
      </c>
      <c r="D48" s="33">
        <v>401.40897375000003</v>
      </c>
      <c r="E48" s="33">
        <v>413.52174080000003</v>
      </c>
      <c r="F48" s="33">
        <v>428.00900742</v>
      </c>
      <c r="G48" s="33">
        <v>483.36864736</v>
      </c>
      <c r="H48" s="16">
        <f t="shared" si="0"/>
        <v>0.1293422310752359</v>
      </c>
      <c r="I48" s="16">
        <f t="shared" si="1"/>
        <v>0.16890745919398098</v>
      </c>
      <c r="K48" s="122"/>
      <c r="L48" s="122"/>
      <c r="M48" s="122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49411.683603950005</v>
      </c>
      <c r="D49" s="45">
        <v>52547.46134950001</v>
      </c>
      <c r="E49" s="45">
        <v>67494.22136015</v>
      </c>
      <c r="F49" s="45">
        <f>F39-F44</f>
        <v>61802.6538302</v>
      </c>
      <c r="G49" s="45">
        <f>G39-G44</f>
        <v>56496.313054210004</v>
      </c>
      <c r="H49" s="16">
        <f t="shared" si="0"/>
        <v>-0.08585943235656068</v>
      </c>
      <c r="I49" s="16">
        <f t="shared" si="1"/>
        <v>-0.16294592461856872</v>
      </c>
      <c r="K49" s="147"/>
      <c r="L49" s="147"/>
      <c r="M49" s="122"/>
    </row>
    <row r="50" spans="1:14" ht="12.75" customHeight="1">
      <c r="A50" s="61" t="s">
        <v>37</v>
      </c>
      <c r="B50" s="33">
        <f>+B40-B45</f>
        <v>21296.292459590004</v>
      </c>
      <c r="C50" s="33">
        <v>22348.222013709994</v>
      </c>
      <c r="D50" s="33">
        <v>23563.326507550002</v>
      </c>
      <c r="E50" s="33">
        <v>29228.374797540007</v>
      </c>
      <c r="F50" s="33">
        <f>F40-F45</f>
        <v>24284.395375800003</v>
      </c>
      <c r="G50" s="33">
        <f>G40-G45</f>
        <v>21635.039375910004</v>
      </c>
      <c r="H50" s="16">
        <f t="shared" si="0"/>
        <v>-0.10909705425609018</v>
      </c>
      <c r="I50" s="16">
        <f t="shared" si="1"/>
        <v>-0.2597932821864968</v>
      </c>
      <c r="K50" s="126"/>
      <c r="L50" s="126"/>
      <c r="M50" s="122"/>
      <c r="N50" s="126"/>
    </row>
    <row r="51" spans="1:14" ht="12.75" customHeight="1">
      <c r="A51" s="61" t="s">
        <v>38</v>
      </c>
      <c r="B51" s="33">
        <f>+B41-B46</f>
        <v>20614.041753139994</v>
      </c>
      <c r="C51" s="33">
        <v>21619.09815601</v>
      </c>
      <c r="D51" s="33">
        <v>23310.64202069</v>
      </c>
      <c r="E51" s="33">
        <v>31268.443839389998</v>
      </c>
      <c r="F51" s="33">
        <f>F41-F46</f>
        <v>30881.667760520002</v>
      </c>
      <c r="G51" s="33">
        <f>G41-G46</f>
        <v>28417.738694849995</v>
      </c>
      <c r="H51" s="16">
        <f t="shared" si="0"/>
        <v>-0.07978613994481099</v>
      </c>
      <c r="I51" s="16">
        <f t="shared" si="1"/>
        <v>-0.0911687565643694</v>
      </c>
      <c r="J51" s="75"/>
      <c r="K51" s="120"/>
      <c r="L51" s="120"/>
      <c r="M51" s="120"/>
      <c r="N51" s="120"/>
    </row>
    <row r="52" spans="1:14" ht="12.75" customHeight="1">
      <c r="A52" s="61" t="s">
        <v>39</v>
      </c>
      <c r="B52" s="33">
        <f>+B42-B47</f>
        <v>762.6742608900004</v>
      </c>
      <c r="C52" s="33">
        <v>822.9016997000008</v>
      </c>
      <c r="D52" s="33">
        <v>887.3037769000002</v>
      </c>
      <c r="E52" s="33">
        <v>995.7792848900008</v>
      </c>
      <c r="F52" s="33">
        <f>F42-F47</f>
        <v>900.3783202700015</v>
      </c>
      <c r="G52" s="33">
        <f>G42-G47</f>
        <v>816.8196793599982</v>
      </c>
      <c r="H52" s="16">
        <f t="shared" si="0"/>
        <v>-0.09280392367171397</v>
      </c>
      <c r="I52" s="16">
        <f t="shared" si="1"/>
        <v>-0.17971814461853508</v>
      </c>
      <c r="J52" s="75"/>
      <c r="K52" s="120"/>
      <c r="L52" s="120"/>
      <c r="M52" s="120"/>
      <c r="N52" s="120"/>
    </row>
    <row r="53" spans="1:14" ht="12.75" customHeight="1">
      <c r="A53" s="61" t="s">
        <v>40</v>
      </c>
      <c r="B53" s="33">
        <f>+B43-B48</f>
        <v>3827.9869573700003</v>
      </c>
      <c r="C53" s="33">
        <v>4621.46173453</v>
      </c>
      <c r="D53" s="33">
        <v>4786.18904436</v>
      </c>
      <c r="E53" s="33">
        <v>6001.62343833</v>
      </c>
      <c r="F53" s="33">
        <f>F43-F48</f>
        <v>5736.21237361</v>
      </c>
      <c r="G53" s="33">
        <f>G43-G48</f>
        <v>5626.715304089999</v>
      </c>
      <c r="H53" s="16">
        <f t="shared" si="0"/>
        <v>-0.019088740511727376</v>
      </c>
      <c r="I53" s="16">
        <f t="shared" si="1"/>
        <v>-0.06246778694004862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87</v>
      </c>
      <c r="C59" s="54">
        <v>42036</v>
      </c>
      <c r="D59" s="54">
        <v>42064</v>
      </c>
      <c r="E59" s="163" t="s">
        <v>116</v>
      </c>
      <c r="F59" s="54">
        <v>42401</v>
      </c>
      <c r="G59" s="54">
        <v>42430</v>
      </c>
      <c r="H59" s="57" t="s">
        <v>2</v>
      </c>
      <c r="I59" s="57" t="s">
        <v>36</v>
      </c>
      <c r="J59" s="66"/>
      <c r="K59" s="121"/>
      <c r="L59" s="121"/>
      <c r="M59" s="120"/>
    </row>
    <row r="60" spans="1:14" ht="12.75" customHeight="1">
      <c r="A60" s="43" t="s">
        <v>13</v>
      </c>
      <c r="B60" s="17">
        <v>78756.32171563999</v>
      </c>
      <c r="C60" s="17">
        <v>79471.5116423</v>
      </c>
      <c r="D60" s="17">
        <v>88918.43129277</v>
      </c>
      <c r="E60" s="17">
        <v>93953.51624837</v>
      </c>
      <c r="F60" s="17">
        <v>93180.48987023</v>
      </c>
      <c r="G60" s="17">
        <v>91399.66482754</v>
      </c>
      <c r="H60" s="16">
        <f>G60/F60-1</f>
        <v>-0.019111565577409118</v>
      </c>
      <c r="I60" s="16">
        <f>G60/E60-1</f>
        <v>-0.027182073889377323</v>
      </c>
      <c r="J60" s="76"/>
      <c r="K60" s="4"/>
      <c r="L60" s="4"/>
      <c r="M60" s="120"/>
      <c r="N60" s="4"/>
    </row>
    <row r="61" spans="1:14" ht="12.75" customHeight="1">
      <c r="A61" s="61" t="s">
        <v>41</v>
      </c>
      <c r="B61" s="33">
        <v>53137.92552443</v>
      </c>
      <c r="C61" s="33">
        <v>53861.29633524</v>
      </c>
      <c r="D61" s="33">
        <v>62736.746044</v>
      </c>
      <c r="E61" s="33">
        <v>65526.56994598</v>
      </c>
      <c r="F61" s="33">
        <v>62846.09108462999</v>
      </c>
      <c r="G61" s="33">
        <v>61686.42516526</v>
      </c>
      <c r="H61" s="16">
        <f aca="true" t="shared" si="2" ref="H61:H71">G61/F61-1</f>
        <v>-0.01845247491698976</v>
      </c>
      <c r="I61" s="16">
        <f aca="true" t="shared" si="3" ref="I61:I71">G61/E61-1</f>
        <v>-0.05860439183503441</v>
      </c>
      <c r="J61" s="76"/>
      <c r="M61" s="120"/>
      <c r="N61" s="4"/>
    </row>
    <row r="62" spans="1:14" ht="12.75" customHeight="1">
      <c r="A62" s="61" t="s">
        <v>42</v>
      </c>
      <c r="B62" s="33">
        <v>25106.657938070002</v>
      </c>
      <c r="C62" s="33">
        <v>25102.278417920006</v>
      </c>
      <c r="D62" s="33">
        <v>25652.7187878</v>
      </c>
      <c r="E62" s="33">
        <v>27523.47089684</v>
      </c>
      <c r="F62" s="33">
        <v>29522.62936166</v>
      </c>
      <c r="G62" s="33">
        <v>28808.538295090006</v>
      </c>
      <c r="H62" s="16">
        <f t="shared" si="2"/>
        <v>-0.02418792235007905</v>
      </c>
      <c r="I62" s="16">
        <f t="shared" si="3"/>
        <v>0.04668987436455718</v>
      </c>
      <c r="J62" s="76"/>
      <c r="M62" s="120"/>
      <c r="N62" s="4"/>
    </row>
    <row r="63" spans="1:14" ht="12.75" customHeight="1">
      <c r="A63" s="61" t="s">
        <v>43</v>
      </c>
      <c r="B63" s="33">
        <v>511.7382531399999</v>
      </c>
      <c r="C63" s="33">
        <v>507.93688914</v>
      </c>
      <c r="D63" s="33">
        <v>528.9664609700001</v>
      </c>
      <c r="E63" s="33">
        <v>903.47540555</v>
      </c>
      <c r="F63" s="33">
        <v>811.7694239399999</v>
      </c>
      <c r="G63" s="33">
        <v>904.70136719</v>
      </c>
      <c r="H63" s="16">
        <f t="shared" si="2"/>
        <v>0.1144807139925843</v>
      </c>
      <c r="I63" s="16">
        <f t="shared" si="3"/>
        <v>0.0013569396936197187</v>
      </c>
      <c r="J63" s="76"/>
      <c r="M63" s="120"/>
      <c r="N63" s="4"/>
    </row>
    <row r="64" spans="1:14" ht="12.75" customHeight="1">
      <c r="A64" s="62" t="s">
        <v>44</v>
      </c>
      <c r="B64" s="17">
        <v>33363.15788411</v>
      </c>
      <c r="C64" s="17">
        <v>32909.8989535</v>
      </c>
      <c r="D64" s="17">
        <v>40675.53231854</v>
      </c>
      <c r="E64" s="17">
        <v>42215.26383393</v>
      </c>
      <c r="F64" s="17">
        <v>47786.1930473</v>
      </c>
      <c r="G64" s="17">
        <v>48555.13483737001</v>
      </c>
      <c r="H64" s="16">
        <f t="shared" si="2"/>
        <v>0.01609129627273065</v>
      </c>
      <c r="I64" s="16">
        <f t="shared" si="3"/>
        <v>0.15017958974223955</v>
      </c>
      <c r="J64" s="76"/>
      <c r="M64" s="120"/>
      <c r="N64" s="4"/>
    </row>
    <row r="65" spans="1:14" ht="12.75" customHeight="1">
      <c r="A65" s="61" t="s">
        <v>41</v>
      </c>
      <c r="B65" s="33">
        <v>21916.231668760007</v>
      </c>
      <c r="C65" s="33">
        <v>21653.310302280002</v>
      </c>
      <c r="D65" s="33">
        <v>29463.78815598</v>
      </c>
      <c r="E65" s="33">
        <v>30202.87464953</v>
      </c>
      <c r="F65" s="33">
        <v>29956.911312649998</v>
      </c>
      <c r="G65" s="33">
        <v>30643.953352779998</v>
      </c>
      <c r="H65" s="16">
        <f t="shared" si="2"/>
        <v>0.02293434169362718</v>
      </c>
      <c r="I65" s="16">
        <f t="shared" si="3"/>
        <v>0.014603864975377912</v>
      </c>
      <c r="J65" s="76"/>
      <c r="K65" s="12"/>
      <c r="L65" s="12"/>
      <c r="M65" s="120"/>
      <c r="N65" s="4"/>
    </row>
    <row r="66" spans="1:14" ht="12.75" customHeight="1">
      <c r="A66" s="61" t="s">
        <v>42</v>
      </c>
      <c r="B66" s="33">
        <v>11289.14837355</v>
      </c>
      <c r="C66" s="33">
        <v>11098.56900605</v>
      </c>
      <c r="D66" s="33">
        <v>11052.043695280001</v>
      </c>
      <c r="E66" s="33">
        <v>11847.75926779</v>
      </c>
      <c r="F66" s="33">
        <v>17661.73068726</v>
      </c>
      <c r="G66" s="33">
        <v>17859.26160975</v>
      </c>
      <c r="H66" s="16">
        <f>G66/F66-1</f>
        <v>0.01118412040064043</v>
      </c>
      <c r="I66" s="16">
        <f t="shared" si="3"/>
        <v>0.5073957198221621</v>
      </c>
      <c r="J66" s="76"/>
      <c r="K66" s="12"/>
      <c r="L66" s="12"/>
      <c r="M66" s="120"/>
      <c r="N66" s="4"/>
    </row>
    <row r="67" spans="1:13" ht="12.75" customHeight="1">
      <c r="A67" s="61" t="s">
        <v>43</v>
      </c>
      <c r="B67" s="33">
        <v>157.7778418</v>
      </c>
      <c r="C67" s="33">
        <v>158.01964517</v>
      </c>
      <c r="D67" s="33">
        <v>159.70046728</v>
      </c>
      <c r="E67" s="33">
        <v>164.62991661</v>
      </c>
      <c r="F67" s="33">
        <v>167.55104738999998</v>
      </c>
      <c r="G67" s="33">
        <v>51.91987483999999</v>
      </c>
      <c r="H67" s="16">
        <f t="shared" si="2"/>
        <v>-0.6901250356307904</v>
      </c>
      <c r="I67" s="16">
        <f t="shared" si="3"/>
        <v>-0.6846267318290906</v>
      </c>
      <c r="J67" s="76"/>
      <c r="K67" s="131"/>
      <c r="M67" s="120"/>
    </row>
    <row r="68" spans="1:13" ht="12.75" customHeight="1">
      <c r="A68" s="62" t="s">
        <v>45</v>
      </c>
      <c r="B68" s="17">
        <f>+B60-B64</f>
        <v>45393.16383152999</v>
      </c>
      <c r="C68" s="17">
        <v>46561.6126888</v>
      </c>
      <c r="D68" s="17">
        <v>48242.89897423</v>
      </c>
      <c r="E68" s="17">
        <v>51738.252414439994</v>
      </c>
      <c r="F68" s="17">
        <v>45394.296822929995</v>
      </c>
      <c r="G68" s="17">
        <v>42844.52999016999</v>
      </c>
      <c r="H68" s="16">
        <f>G68/F68-1</f>
        <v>-0.05616932106484451</v>
      </c>
      <c r="I68" s="16">
        <f>G68/E68-1</f>
        <v>-0.17189839256703987</v>
      </c>
      <c r="J68" s="76"/>
      <c r="K68" s="12"/>
      <c r="L68" s="12"/>
      <c r="M68" s="120"/>
    </row>
    <row r="69" spans="1:15" ht="12.75" customHeight="1">
      <c r="A69" s="61" t="s">
        <v>41</v>
      </c>
      <c r="B69" s="33">
        <f>+B61-B65</f>
        <v>31221.693855669993</v>
      </c>
      <c r="C69" s="33">
        <v>32207.986032959994</v>
      </c>
      <c r="D69" s="33">
        <v>33272.95788802</v>
      </c>
      <c r="E69" s="33">
        <v>35323.69529645</v>
      </c>
      <c r="F69" s="33">
        <v>32889.17977198</v>
      </c>
      <c r="G69" s="33">
        <v>31042.47181248</v>
      </c>
      <c r="H69" s="16">
        <f t="shared" si="2"/>
        <v>-0.0561494075651382</v>
      </c>
      <c r="I69" s="16">
        <f t="shared" si="3"/>
        <v>-0.12119976259675924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14003.709411870006</v>
      </c>
      <c r="D70" s="33">
        <v>14600.67509252</v>
      </c>
      <c r="E70" s="33">
        <v>15675.711629050002</v>
      </c>
      <c r="F70" s="33">
        <v>11860.898674400003</v>
      </c>
      <c r="G70" s="33">
        <v>10949.276685340003</v>
      </c>
      <c r="H70" s="16">
        <f>G70/F70-1</f>
        <v>-0.07685943654738425</v>
      </c>
      <c r="I70" s="16">
        <f>G70/E70-1</f>
        <v>-0.3015132617616567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349.91724397</v>
      </c>
      <c r="D71" s="33">
        <v>369.2659936900001</v>
      </c>
      <c r="E71" s="33">
        <v>738.84548894</v>
      </c>
      <c r="F71" s="33">
        <v>644.2183765499999</v>
      </c>
      <c r="G71" s="33">
        <v>852.78149235</v>
      </c>
      <c r="H71" s="16">
        <f t="shared" si="2"/>
        <v>0.3237459895461594</v>
      </c>
      <c r="I71" s="16">
        <f t="shared" si="3"/>
        <v>0.15420816004907967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2016-04-13T02:31:54Z</dcterms:modified>
  <cp:category/>
  <cp:version/>
  <cp:contentType/>
  <cp:contentStatus/>
</cp:coreProperties>
</file>