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<sst xmlns="http://schemas.openxmlformats.org/spreadsheetml/2006/main" count="717" uniqueCount="114">
  <si>
    <t>-</t>
  </si>
  <si>
    <t>91-дн.</t>
  </si>
  <si>
    <t>180-дн.</t>
  </si>
  <si>
    <t xml:space="preserve">Monthly Press-Release of the NBKR </t>
  </si>
  <si>
    <t>April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</si>
  <si>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</si>
  <si>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</si>
  <si>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</si>
  <si>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</si>
  <si>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</si>
  <si>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</si>
  <si>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</si>
  <si>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</si>
  <si>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</si>
  <si>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</si>
  <si>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</si>
  <si>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</si>
  <si>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</si>
  <si>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</si>
  <si>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</si>
  <si>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</si>
  <si>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</si>
  <si>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</si>
  <si>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</si>
  <si>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Growth for the month</t>
  </si>
  <si>
    <t>Growth from the beginning of the year</t>
  </si>
  <si>
    <t>Mar 2013</t>
  </si>
  <si>
    <t>Apr 2013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</si>
  <si>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</si>
  <si>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</si>
  <si>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</si>
  <si>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</si>
  <si>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</si>
  <si>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</si>
  <si>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</si>
  <si>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</si>
  <si>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</si>
  <si>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</si>
  <si>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</si>
  <si>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</si>
  <si>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</si>
  <si>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Jan - Apr 2013</t>
  </si>
  <si>
    <t>Jan - Apr 2014</t>
  </si>
  <si>
    <t>Growth for the year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</si>
  <si>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</si>
  <si>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</si>
  <si>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</si>
  <si>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</si>
  <si>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</si>
  <si>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</si>
  <si>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</si>
  <si>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(mln. of soms / percent)</t>
  </si>
  <si>
    <t>Table 6. NBKR transactions at the open market (for the period)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</si>
  <si>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</si>
  <si>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</si>
  <si>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</si>
  <si>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</si>
  <si>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</si>
  <si>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</si>
  <si>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</si>
  <si>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</si>
  <si>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</si>
  <si>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</si>
  <si>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</si>
  <si>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</si>
  <si>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</si>
  <si>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</si>
  <si>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</si>
  <si>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</si>
  <si>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</si>
  <si>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</si>
  <si>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</si>
  <si>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</si>
  <si>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</si>
  <si>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</si>
  <si>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</si>
  <si>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7. NBKR notes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</si>
  <si>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</si>
  <si>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</si>
  <si>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</si>
  <si>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</si>
  <si>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</si>
  <si>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</si>
  <si>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</si>
  <si>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</si>
  <si>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</si>
  <si>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</si>
  <si>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</si>
  <si>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8. T-bills auctions (for the period)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</si>
  <si>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</si>
  <si>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</si>
  <si>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</si>
  <si>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</si>
  <si>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</si>
  <si>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</si>
  <si>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</si>
  <si>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</si>
  <si>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</si>
  <si>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</si>
  <si>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</si>
  <si>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</si>
  <si>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 xml:space="preserve">Table 9. Interest rates at the interbank credit market (for the period) </t>
  </si>
  <si>
    <t>Total volume</t>
  </si>
  <si>
    <t>Table 10. The volume of transactions at the interbank credit market (for the period)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</si>
  <si>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</si>
  <si>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</si>
  <si>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</si>
  <si>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</si>
  <si>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</si>
  <si>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</si>
  <si>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</si>
  <si>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 xml:space="preserve">Table 11. Deposits accepted by commercial banks (end of period) </t>
  </si>
  <si>
    <t>Loans - total</t>
  </si>
  <si>
    <t>Table 12. Loans extended by commercial banks (outstanding amount end of period)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</si>
</sst>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01915"/>
        <c:axId val="16881780"/>
      </c:lineChart>
      <c:catAx>
        <c:axId val="3170191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1780"/>
        <c:crosses val="autoZero"/>
        <c:auto val="0"/>
        <c:lblOffset val="100"/>
        <c:tickLblSkip val="1"/>
        <c:noMultiLvlLbl val="0"/>
      </c:catAx>
      <c:valAx>
        <c:axId val="1688178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191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760575"/>
        <c:axId val="4284517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0062265"/>
        <c:axId val="47907202"/>
      </c:lineChart>
      <c:catAx>
        <c:axId val="47605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845176"/>
        <c:crosses val="autoZero"/>
        <c:auto val="0"/>
        <c:lblOffset val="100"/>
        <c:tickLblSkip val="5"/>
        <c:noMultiLvlLbl val="0"/>
      </c:catAx>
      <c:valAx>
        <c:axId val="4284517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575"/>
        <c:crossesAt val="1"/>
        <c:crossBetween val="between"/>
        <c:dispUnits/>
        <c:majorUnit val="2000"/>
        <c:minorUnit val="100"/>
      </c:valAx>
      <c:catAx>
        <c:axId val="50062265"/>
        <c:scaling>
          <c:orientation val="minMax"/>
        </c:scaling>
        <c:axPos val="b"/>
        <c:delete val="1"/>
        <c:majorTickMark val="out"/>
        <c:minorTickMark val="none"/>
        <c:tickLblPos val="none"/>
        <c:crossAx val="47907202"/>
        <c:crossesAt val="39"/>
        <c:auto val="0"/>
        <c:lblOffset val="100"/>
        <c:tickLblSkip val="1"/>
        <c:noMultiLvlLbl val="0"/>
      </c:catAx>
      <c:valAx>
        <c:axId val="4790720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6226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8511635"/>
        <c:axId val="55278124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511635"/>
        <c:axId val="55278124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741069"/>
        <c:axId val="48343030"/>
      </c:line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78124"/>
        <c:crosses val="autoZero"/>
        <c:auto val="0"/>
        <c:lblOffset val="100"/>
        <c:tickLblSkip val="1"/>
        <c:noMultiLvlLbl val="0"/>
      </c:catAx>
      <c:valAx>
        <c:axId val="5527812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11635"/>
        <c:crossesAt val="1"/>
        <c:crossBetween val="between"/>
        <c:dispUnits/>
        <c:majorUnit val="1"/>
      </c:valAx>
      <c:catAx>
        <c:axId val="27741069"/>
        <c:scaling>
          <c:orientation val="minMax"/>
        </c:scaling>
        <c:axPos val="b"/>
        <c:delete val="1"/>
        <c:majorTickMark val="out"/>
        <c:minorTickMark val="none"/>
        <c:tickLblPos val="none"/>
        <c:crossAx val="48343030"/>
        <c:crosses val="autoZero"/>
        <c:auto val="0"/>
        <c:lblOffset val="100"/>
        <c:tickLblSkip val="1"/>
        <c:noMultiLvlLbl val="0"/>
      </c:catAx>
      <c:valAx>
        <c:axId val="4834303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4106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2434087"/>
        <c:axId val="2347132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34087"/>
        <c:axId val="23471328"/>
      </c:lineChart>
      <c:catAx>
        <c:axId val="324340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71328"/>
        <c:crosses val="autoZero"/>
        <c:auto val="1"/>
        <c:lblOffset val="100"/>
        <c:tickLblSkip val="1"/>
        <c:noMultiLvlLbl val="0"/>
      </c:catAx>
      <c:valAx>
        <c:axId val="234713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340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17718293"/>
        <c:axId val="25246910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718293"/>
        <c:axId val="25246910"/>
      </c:lineChart>
      <c:catAx>
        <c:axId val="177182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46910"/>
        <c:crosses val="autoZero"/>
        <c:auto val="1"/>
        <c:lblOffset val="100"/>
        <c:tickLblSkip val="1"/>
        <c:noMultiLvlLbl val="0"/>
      </c:catAx>
      <c:valAx>
        <c:axId val="252469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182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895599"/>
        <c:axId val="31733800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168745"/>
        <c:axId val="20300978"/>
      </c:line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95599"/>
        <c:crossesAt val="1"/>
        <c:crossBetween val="between"/>
        <c:dispUnits/>
        <c:majorUnit val="400"/>
      </c:valAx>
      <c:catAx>
        <c:axId val="17168745"/>
        <c:scaling>
          <c:orientation val="minMax"/>
        </c:scaling>
        <c:axPos val="b"/>
        <c:delete val="1"/>
        <c:majorTickMark val="out"/>
        <c:minorTickMark val="none"/>
        <c:tickLblPos val="none"/>
        <c:crossAx val="20300978"/>
        <c:crosses val="autoZero"/>
        <c:auto val="1"/>
        <c:lblOffset val="100"/>
        <c:tickLblSkip val="1"/>
        <c:noMultiLvlLbl val="0"/>
      </c:catAx>
      <c:valAx>
        <c:axId val="2030097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6874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491075"/>
        <c:axId val="3376649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491075"/>
        <c:axId val="33766492"/>
      </c:lineChart>
      <c:catAx>
        <c:axId val="484910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66492"/>
        <c:crosses val="autoZero"/>
        <c:auto val="1"/>
        <c:lblOffset val="100"/>
        <c:tickLblSkip val="1"/>
        <c:noMultiLvlLbl val="0"/>
      </c:catAx>
      <c:valAx>
        <c:axId val="337664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910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462973"/>
        <c:axId val="5073130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462973"/>
        <c:axId val="50731302"/>
      </c:lineChart>
      <c:catAx>
        <c:axId val="354629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629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814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3928535"/>
        <c:axId val="1559476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53928535"/>
        <c:axId val="15594768"/>
      </c:lineChart>
      <c:catAx>
        <c:axId val="539285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94768"/>
        <c:crosses val="autoZero"/>
        <c:auto val="1"/>
        <c:lblOffset val="100"/>
        <c:tickLblSkip val="1"/>
        <c:noMultiLvlLbl val="0"/>
      </c:catAx>
      <c:valAx>
        <c:axId val="1559476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285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74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35185"/>
        <c:axId val="5521666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35185"/>
        <c:axId val="55216666"/>
      </c:lineChart>
      <c:catAx>
        <c:axId val="61351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16666"/>
        <c:crosses val="autoZero"/>
        <c:auto val="1"/>
        <c:lblOffset val="100"/>
        <c:tickLblSkip val="1"/>
        <c:noMultiLvlLbl val="0"/>
      </c:catAx>
      <c:valAx>
        <c:axId val="5521666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51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7187947"/>
        <c:axId val="43364932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187947"/>
        <c:axId val="43364932"/>
      </c:lineChart>
      <c:catAx>
        <c:axId val="271879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64932"/>
        <c:crosses val="autoZero"/>
        <c:auto val="1"/>
        <c:lblOffset val="100"/>
        <c:tickLblSkip val="1"/>
        <c:noMultiLvlLbl val="0"/>
      </c:catAx>
      <c:valAx>
        <c:axId val="433649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879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740069"/>
        <c:axId val="22898574"/>
      </c:lineChart>
      <c:catAx>
        <c:axId val="5474006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98574"/>
        <c:crosses val="autoZero"/>
        <c:auto val="0"/>
        <c:lblOffset val="100"/>
        <c:tickLblSkip val="1"/>
        <c:noMultiLvlLbl val="0"/>
      </c:catAx>
      <c:valAx>
        <c:axId val="2289857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006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103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7" sqref="J7"/>
    </sheetView>
  </sheetViews>
  <sheetFormatPr defaultColWidth="8.00390625" defaultRowHeight="12.75"/>
  <cols>
    <col min="1" max="1" width="33.125" style="18" customWidth="1"/>
    <col min="2" max="5" width="10.75390625" style="18" customWidth="1"/>
    <col min="6" max="8" width="10.75390625" style="19" customWidth="1"/>
    <col min="9" max="9" width="10.75390625" style="20" customWidth="1"/>
    <col min="10" max="19" width="10.75390625" style="18" customWidth="1"/>
    <col min="20" max="23" width="9.75390625" style="18" customWidth="1"/>
    <col min="24" max="25" width="8.375" style="18" bestFit="1" customWidth="1"/>
    <col min="26" max="16384" width="8.00390625" style="18" customWidth="1"/>
  </cols>
  <sheetData>
    <row r="1" spans="1:23" ht="15.75">
      <c r="A1" s="144" t="s">
        <v>3</v>
      </c>
      <c r="B1" s="144"/>
      <c r="C1" s="144"/>
      <c r="D1" s="144"/>
      <c r="E1" s="144"/>
      <c r="F1" s="144"/>
      <c r="G1" s="144"/>
      <c r="H1" s="120"/>
      <c r="I1" s="120"/>
      <c r="J1" s="120"/>
      <c r="K1" s="120"/>
      <c r="L1" s="120"/>
      <c r="M1" s="120"/>
      <c r="N1" s="120"/>
      <c r="O1" s="120"/>
      <c r="P1" s="50"/>
      <c r="Q1" s="50"/>
      <c r="R1" s="50"/>
      <c r="S1" s="50"/>
      <c r="T1" s="50"/>
      <c r="U1" s="50"/>
      <c r="V1" s="50"/>
      <c r="W1" s="50"/>
    </row>
    <row r="2" spans="1:23" ht="15.75">
      <c r="A2" s="145" t="s">
        <v>4</v>
      </c>
      <c r="B2" s="145"/>
      <c r="C2" s="145"/>
      <c r="D2" s="145"/>
      <c r="E2" s="145"/>
      <c r="F2" s="145"/>
      <c r="G2" s="145"/>
      <c r="H2" s="121"/>
      <c r="I2" s="121"/>
      <c r="J2" s="121"/>
      <c r="K2" s="121"/>
      <c r="L2" s="121"/>
      <c r="M2" s="121"/>
      <c r="N2" s="121"/>
      <c r="O2" s="121"/>
      <c r="P2" s="78"/>
      <c r="Q2" s="78"/>
      <c r="R2" s="78"/>
      <c r="S2" s="78"/>
      <c r="T2" s="78"/>
      <c r="U2" s="78"/>
      <c r="V2" s="78"/>
      <c r="W2" s="78"/>
    </row>
    <row r="3" spans="1:2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4" ht="15" customHeight="1">
      <c r="A4" s="39" t="s">
        <v>5</v>
      </c>
      <c r="B4" s="17"/>
      <c r="C4" s="17"/>
      <c r="D4" s="17"/>
    </row>
    <row r="5" spans="1:8" ht="15" customHeight="1">
      <c r="A5" s="137" t="s">
        <v>6</v>
      </c>
      <c r="B5" s="21"/>
      <c r="C5" s="21"/>
      <c r="D5" s="21"/>
      <c r="E5" s="22"/>
      <c r="F5" s="23"/>
      <c r="G5" s="23"/>
      <c r="H5" s="23"/>
    </row>
    <row r="6" spans="1:7" s="26" customFormat="1" ht="26.25" customHeight="1">
      <c r="A6" s="51"/>
      <c r="B6" s="138">
        <v>2012</v>
      </c>
      <c r="C6" s="138">
        <v>2013</v>
      </c>
      <c r="D6" s="52" t="s">
        <v>14</v>
      </c>
      <c r="E6" s="52" t="s">
        <v>15</v>
      </c>
      <c r="F6" s="52" t="s">
        <v>16</v>
      </c>
      <c r="G6" s="52" t="s">
        <v>17</v>
      </c>
    </row>
    <row r="7" spans="1:9" ht="26.25" customHeight="1">
      <c r="A7" s="28" t="s">
        <v>7</v>
      </c>
      <c r="B7" s="98">
        <v>-0.09999999999999432</v>
      </c>
      <c r="C7" s="98">
        <v>10.5</v>
      </c>
      <c r="D7" s="98">
        <v>9.1</v>
      </c>
      <c r="E7" s="98">
        <v>5.9</v>
      </c>
      <c r="F7" s="98">
        <v>5.6</v>
      </c>
      <c r="G7" s="98">
        <v>5.2</v>
      </c>
      <c r="H7" s="18"/>
      <c r="I7" s="18"/>
    </row>
    <row r="8" spans="1:9" ht="26.25" customHeight="1">
      <c r="A8" s="28" t="s">
        <v>8</v>
      </c>
      <c r="B8" s="66">
        <v>107.5</v>
      </c>
      <c r="C8" s="66">
        <v>103.96993473357605</v>
      </c>
      <c r="D8" s="66">
        <v>100.5</v>
      </c>
      <c r="E8" s="66">
        <v>101.2</v>
      </c>
      <c r="F8" s="66">
        <v>103.4043530677</v>
      </c>
      <c r="G8" s="66">
        <v>104.43029337876749</v>
      </c>
      <c r="H8" s="18"/>
      <c r="I8" s="18"/>
    </row>
    <row r="9" spans="1:9" ht="26.25" customHeight="1">
      <c r="A9" s="28" t="s">
        <v>9</v>
      </c>
      <c r="B9" s="67" t="s">
        <v>0</v>
      </c>
      <c r="C9" s="67" t="s">
        <v>0</v>
      </c>
      <c r="D9" s="66">
        <v>100.5</v>
      </c>
      <c r="E9" s="66">
        <v>100.77725036945525</v>
      </c>
      <c r="F9" s="66">
        <v>102.130459892062</v>
      </c>
      <c r="G9" s="66">
        <v>100.99216356046013</v>
      </c>
      <c r="H9" s="18"/>
      <c r="I9" s="18"/>
    </row>
    <row r="10" spans="1:9" ht="26.25" customHeight="1">
      <c r="A10" s="28" t="s">
        <v>10</v>
      </c>
      <c r="B10" s="67">
        <v>2.64</v>
      </c>
      <c r="C10" s="67">
        <v>4.17</v>
      </c>
      <c r="D10" s="67">
        <v>4.11</v>
      </c>
      <c r="E10" s="67">
        <v>4.47</v>
      </c>
      <c r="F10" s="67">
        <v>6</v>
      </c>
      <c r="G10" s="67">
        <v>6</v>
      </c>
      <c r="H10" s="18"/>
      <c r="I10" s="18"/>
    </row>
    <row r="11" spans="1:9" ht="26.25" customHeight="1">
      <c r="A11" s="28" t="s">
        <v>11</v>
      </c>
      <c r="B11" s="99">
        <v>47.4012</v>
      </c>
      <c r="C11" s="99">
        <v>49.247</v>
      </c>
      <c r="D11" s="99">
        <v>50.4158</v>
      </c>
      <c r="E11" s="99">
        <v>52.4359</v>
      </c>
      <c r="F11" s="99">
        <v>54.4813</v>
      </c>
      <c r="G11" s="99">
        <v>53.9615</v>
      </c>
      <c r="H11" s="18"/>
      <c r="I11" s="18"/>
    </row>
    <row r="12" spans="1:7" s="24" customFormat="1" ht="26.25" customHeight="1">
      <c r="A12" s="28" t="s">
        <v>12</v>
      </c>
      <c r="B12" s="100">
        <v>1.9716164673538</v>
      </c>
      <c r="C12" s="100">
        <f>C11/B11*100-100</f>
        <v>3.893994244871422</v>
      </c>
      <c r="D12" s="100">
        <f>D11/C11*100-100</f>
        <v>2.373342538631789</v>
      </c>
      <c r="E12" s="100">
        <f>E11/C11*100-100</f>
        <v>6.475318293500095</v>
      </c>
      <c r="F12" s="100">
        <f>F11/C11*100-100</f>
        <v>10.628667736105754</v>
      </c>
      <c r="G12" s="100">
        <f>G11/C11*100-100</f>
        <v>9.57317196986618</v>
      </c>
    </row>
    <row r="13" spans="1:7" s="24" customFormat="1" ht="26.25" customHeight="1">
      <c r="A13" s="28" t="s">
        <v>13</v>
      </c>
      <c r="B13" s="100" t="s">
        <v>0</v>
      </c>
      <c r="C13" s="100" t="s">
        <v>0</v>
      </c>
      <c r="D13" s="100" t="s">
        <v>0</v>
      </c>
      <c r="E13" s="100">
        <f>E11/D11*100-100</f>
        <v>4.006878795933019</v>
      </c>
      <c r="F13" s="100">
        <f>F11/E11*100-100</f>
        <v>3.9007626454394853</v>
      </c>
      <c r="G13" s="100">
        <f>G11/F11*100-100</f>
        <v>-0.9540888341504257</v>
      </c>
    </row>
    <row r="14" spans="1:23" s="24" customFormat="1" ht="15" customHeight="1">
      <c r="A14" s="29"/>
      <c r="B14" s="47"/>
      <c r="C14" s="72"/>
      <c r="D14" s="72"/>
      <c r="E14" s="79"/>
      <c r="F14" s="76"/>
      <c r="G14" s="76"/>
      <c r="H14" s="76"/>
      <c r="I14" s="76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6" s="24" customFormat="1" ht="15" customHeight="1">
      <c r="A15" s="139" t="s">
        <v>18</v>
      </c>
      <c r="B15" s="47"/>
      <c r="C15" s="47"/>
      <c r="D15" s="47"/>
      <c r="E15" s="47"/>
      <c r="F15" s="47"/>
      <c r="G15" s="47"/>
      <c r="H15" s="47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80"/>
      <c r="Y15" s="80"/>
      <c r="Z15" s="80"/>
    </row>
    <row r="16" spans="1:23" s="24" customFormat="1" ht="12.75" customHeight="1">
      <c r="A16" s="137" t="s">
        <v>19</v>
      </c>
      <c r="B16" s="47"/>
      <c r="C16" s="47"/>
      <c r="D16" s="47"/>
      <c r="E16" s="47"/>
      <c r="F16" s="47"/>
      <c r="G16" s="47"/>
      <c r="H16" s="47"/>
      <c r="I16" s="20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1" s="24" customFormat="1" ht="42">
      <c r="A17" s="53"/>
      <c r="B17" s="138">
        <v>2012</v>
      </c>
      <c r="C17" s="52" t="s">
        <v>26</v>
      </c>
      <c r="D17" s="52" t="s">
        <v>27</v>
      </c>
      <c r="E17" s="138">
        <v>2013</v>
      </c>
      <c r="F17" s="52" t="s">
        <v>16</v>
      </c>
      <c r="G17" s="52" t="s">
        <v>17</v>
      </c>
      <c r="H17" s="55" t="s">
        <v>24</v>
      </c>
      <c r="I17" s="55" t="s">
        <v>25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24" customFormat="1" ht="13.5" customHeight="1">
      <c r="A18" s="28" t="s">
        <v>20</v>
      </c>
      <c r="B18" s="67">
        <v>58252.1681</v>
      </c>
      <c r="C18" s="67">
        <v>56699.746100000004</v>
      </c>
      <c r="D18" s="67">
        <v>58429.6751</v>
      </c>
      <c r="E18" s="67">
        <v>66954.15370000001</v>
      </c>
      <c r="F18" s="67">
        <v>60409.0846</v>
      </c>
      <c r="G18" s="67">
        <v>62538.6518</v>
      </c>
      <c r="H18" s="70">
        <f>G18-F18</f>
        <v>2129.5671999999977</v>
      </c>
      <c r="I18" s="70">
        <f>G18-E18</f>
        <v>-4415.50190000001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4" customFormat="1" ht="13.5" customHeight="1">
      <c r="A19" s="28" t="s">
        <v>21</v>
      </c>
      <c r="B19" s="67">
        <v>64488.814</v>
      </c>
      <c r="C19" s="67">
        <v>63698.9847</v>
      </c>
      <c r="D19" s="67">
        <v>64297.0779</v>
      </c>
      <c r="E19" s="67">
        <v>73139.397</v>
      </c>
      <c r="F19" s="67">
        <v>67384.2628</v>
      </c>
      <c r="G19" s="67">
        <v>69539.97009999999</v>
      </c>
      <c r="H19" s="70">
        <f>G19-F19</f>
        <v>2155.7072999999946</v>
      </c>
      <c r="I19" s="70">
        <f>G19-E19</f>
        <v>-3599.426900000006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4" customFormat="1" ht="13.5" customHeight="1">
      <c r="A20" s="28" t="s">
        <v>22</v>
      </c>
      <c r="B20" s="67">
        <v>98482.85660418001</v>
      </c>
      <c r="C20" s="67">
        <v>98990.97938606999</v>
      </c>
      <c r="D20" s="67">
        <v>102826.75818498999</v>
      </c>
      <c r="E20" s="67">
        <v>120903.44435374001</v>
      </c>
      <c r="F20" s="67">
        <v>118663.77047201</v>
      </c>
      <c r="G20" s="67">
        <v>123140.98490985</v>
      </c>
      <c r="H20" s="70">
        <f>G20-F20</f>
        <v>4477.214437839997</v>
      </c>
      <c r="I20" s="70">
        <f>G20-E20</f>
        <v>2237.5405561099906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4" customFormat="1" ht="13.5" customHeight="1">
      <c r="A21" s="57" t="s">
        <v>23</v>
      </c>
      <c r="B21" s="91">
        <v>28.430139408352723</v>
      </c>
      <c r="C21" s="91">
        <v>29.344148993608666</v>
      </c>
      <c r="D21" s="91">
        <v>29.518599693441555</v>
      </c>
      <c r="E21" s="91">
        <v>30.816069552797714</v>
      </c>
      <c r="F21" s="91">
        <v>31.813425441156877</v>
      </c>
      <c r="G21" s="91">
        <v>32.083359113952184</v>
      </c>
      <c r="H21" s="84"/>
      <c r="I21" s="8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3" s="24" customFormat="1" ht="6" customHeight="1">
      <c r="A22" s="57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6"/>
      <c r="Q22" s="26"/>
      <c r="R22" s="26"/>
      <c r="S22" s="26"/>
      <c r="T22" s="26"/>
      <c r="U22" s="26"/>
      <c r="V22" s="26"/>
      <c r="W22" s="26"/>
    </row>
    <row r="23" spans="1:23" s="24" customFormat="1" ht="15" customHeight="1">
      <c r="A23" s="127" t="s">
        <v>28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26"/>
      <c r="Q23" s="26"/>
      <c r="R23" s="26"/>
      <c r="S23" s="26"/>
      <c r="T23" s="26"/>
      <c r="U23" s="26"/>
      <c r="V23" s="26"/>
      <c r="W23" s="26"/>
    </row>
    <row r="24" spans="5:9" ht="15.75" customHeight="1">
      <c r="E24" s="96"/>
      <c r="F24" s="95"/>
      <c r="G24" s="95"/>
      <c r="I24" s="102"/>
    </row>
    <row r="25" spans="1:8" s="34" customFormat="1" ht="15" customHeight="1">
      <c r="A25" s="33" t="s">
        <v>29</v>
      </c>
      <c r="B25" s="37"/>
      <c r="C25" s="38"/>
      <c r="D25" s="38"/>
      <c r="E25" s="38"/>
      <c r="F25" s="45"/>
      <c r="G25" s="45"/>
      <c r="H25" s="46"/>
    </row>
    <row r="26" spans="1:8" s="34" customFormat="1" ht="12.75" customHeight="1">
      <c r="A26" s="36" t="s">
        <v>30</v>
      </c>
      <c r="B26" s="37"/>
      <c r="C26" s="38"/>
      <c r="D26" s="38"/>
      <c r="E26" s="38"/>
      <c r="F26" s="45"/>
      <c r="G26" s="45"/>
      <c r="H26" s="46"/>
    </row>
    <row r="27" spans="1:21" s="34" customFormat="1" ht="42">
      <c r="A27" s="53"/>
      <c r="B27" s="138">
        <v>2012</v>
      </c>
      <c r="C27" s="52" t="s">
        <v>26</v>
      </c>
      <c r="D27" s="52" t="s">
        <v>27</v>
      </c>
      <c r="E27" s="138">
        <v>2013</v>
      </c>
      <c r="F27" s="52" t="s">
        <v>16</v>
      </c>
      <c r="G27" s="52" t="s">
        <v>17</v>
      </c>
      <c r="H27" s="55" t="s">
        <v>24</v>
      </c>
      <c r="I27" s="55" t="s">
        <v>25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35" customFormat="1" ht="26.25" customHeight="1">
      <c r="A28" s="28" t="s">
        <v>31</v>
      </c>
      <c r="B28" s="88">
        <v>2066.5862063271197</v>
      </c>
      <c r="C28" s="88">
        <v>2043.95589396315</v>
      </c>
      <c r="D28" s="88">
        <v>2018.4612835271053</v>
      </c>
      <c r="E28" s="88">
        <v>2238.35003959054</v>
      </c>
      <c r="F28" s="88">
        <v>2116.77858566774</v>
      </c>
      <c r="G28" s="88">
        <v>2141.26083334176</v>
      </c>
      <c r="H28" s="70">
        <f>G28-F28</f>
        <v>24.482247674020073</v>
      </c>
      <c r="I28" s="70">
        <f>G28-E28</f>
        <v>-97.08920624877965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92" t="s">
        <v>32</v>
      </c>
      <c r="B30" s="1"/>
    </row>
    <row r="31" spans="2:4" s="2" customFormat="1" ht="12.75" customHeight="1">
      <c r="B31" s="18"/>
      <c r="C31" s="18"/>
      <c r="D31" s="18"/>
    </row>
    <row r="32" spans="1:21" s="2" customFormat="1" ht="42">
      <c r="A32" s="56"/>
      <c r="B32" s="138">
        <v>2012</v>
      </c>
      <c r="C32" s="52" t="s">
        <v>26</v>
      </c>
      <c r="D32" s="52" t="s">
        <v>27</v>
      </c>
      <c r="E32" s="138">
        <v>2013</v>
      </c>
      <c r="F32" s="52" t="s">
        <v>16</v>
      </c>
      <c r="G32" s="52" t="s">
        <v>17</v>
      </c>
      <c r="H32" s="55" t="s">
        <v>24</v>
      </c>
      <c r="I32" s="55" t="s">
        <v>25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3" s="2" customFormat="1" ht="26.25" customHeight="1">
      <c r="A33" s="10" t="s">
        <v>33</v>
      </c>
      <c r="B33" s="97">
        <v>47.4012</v>
      </c>
      <c r="C33" s="97">
        <v>47.961</v>
      </c>
      <c r="D33" s="97">
        <v>48.17171794871795</v>
      </c>
      <c r="E33" s="97">
        <v>49.247</v>
      </c>
      <c r="F33" s="97">
        <v>54.4813</v>
      </c>
      <c r="G33" s="97">
        <v>53.9615</v>
      </c>
      <c r="H33" s="70">
        <f>G33-F33</f>
        <v>-0.5197999999999965</v>
      </c>
      <c r="I33" s="70">
        <f>G33-E33</f>
        <v>4.714500000000001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8"/>
      <c r="W33" s="8"/>
    </row>
    <row r="34" spans="1:23" s="2" customFormat="1" ht="26.25" customHeight="1">
      <c r="A34" s="10" t="s">
        <v>34</v>
      </c>
      <c r="B34" s="97">
        <v>47.3868</v>
      </c>
      <c r="C34" s="97">
        <v>47.961</v>
      </c>
      <c r="D34" s="97">
        <v>48.1235</v>
      </c>
      <c r="E34" s="97">
        <v>49.1894</v>
      </c>
      <c r="F34" s="97">
        <v>54.4999</v>
      </c>
      <c r="G34" s="97">
        <v>53.8692</v>
      </c>
      <c r="H34" s="70">
        <f>G34-F34</f>
        <v>-0.6306999999999974</v>
      </c>
      <c r="I34" s="70">
        <f>G34-E34</f>
        <v>4.6798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8"/>
      <c r="W34" s="8"/>
    </row>
    <row r="35" spans="1:23" s="2" customFormat="1" ht="26.25" customHeight="1">
      <c r="A35" s="10" t="s">
        <v>35</v>
      </c>
      <c r="B35" s="97">
        <v>1.3194</v>
      </c>
      <c r="C35" s="97">
        <v>1.2818</v>
      </c>
      <c r="D35" s="97">
        <v>1.3166</v>
      </c>
      <c r="E35" s="97">
        <v>1.3745</v>
      </c>
      <c r="F35" s="97">
        <v>1.377</v>
      </c>
      <c r="G35" s="97">
        <v>1.3866</v>
      </c>
      <c r="H35" s="70">
        <f>G35-F35</f>
        <v>0.009600000000000053</v>
      </c>
      <c r="I35" s="70">
        <f>G35-E35</f>
        <v>0.0121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8"/>
      <c r="W35" s="8"/>
    </row>
    <row r="36" spans="1:23" s="2" customFormat="1" ht="26.25" customHeight="1">
      <c r="A36" s="10" t="s">
        <v>36</v>
      </c>
      <c r="B36" s="97"/>
      <c r="C36" s="97"/>
      <c r="D36" s="97"/>
      <c r="E36" s="97"/>
      <c r="F36" s="97"/>
      <c r="G36" s="97"/>
      <c r="H36" s="70"/>
      <c r="I36" s="7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8"/>
      <c r="W36" s="8"/>
    </row>
    <row r="37" spans="1:23" s="2" customFormat="1" ht="13.5" customHeight="1">
      <c r="A37" s="58" t="s">
        <v>37</v>
      </c>
      <c r="B37" s="97">
        <v>47.3781</v>
      </c>
      <c r="C37" s="97">
        <v>47.88493585580942</v>
      </c>
      <c r="D37" s="97">
        <v>48.12209326283253</v>
      </c>
      <c r="E37" s="97">
        <v>49.37299928771657</v>
      </c>
      <c r="F37" s="97">
        <v>54.4756</v>
      </c>
      <c r="G37" s="97">
        <v>53.7993</v>
      </c>
      <c r="H37" s="70">
        <f>G37-F37</f>
        <v>-0.6762999999999977</v>
      </c>
      <c r="I37" s="70">
        <f>G37-E37</f>
        <v>4.426300712283435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8"/>
      <c r="W37" s="8"/>
    </row>
    <row r="38" spans="1:23" s="2" customFormat="1" ht="13.5" customHeight="1">
      <c r="A38" s="58" t="s">
        <v>38</v>
      </c>
      <c r="B38" s="97">
        <v>61.9483</v>
      </c>
      <c r="C38" s="97">
        <v>61.8432977832826</v>
      </c>
      <c r="D38" s="97">
        <v>63.22113999109881</v>
      </c>
      <c r="E38" s="97">
        <v>67.50965123083661</v>
      </c>
      <c r="F38" s="97">
        <v>75.3229</v>
      </c>
      <c r="G38" s="97">
        <v>74.964</v>
      </c>
      <c r="H38" s="70">
        <f>G38-F38</f>
        <v>-0.35890000000000555</v>
      </c>
      <c r="I38" s="70">
        <f>G38-E38</f>
        <v>7.4543487691633885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8"/>
      <c r="W38" s="8"/>
    </row>
    <row r="39" spans="1:23" s="2" customFormat="1" ht="13.5" customHeight="1">
      <c r="A39" s="58" t="s">
        <v>39</v>
      </c>
      <c r="B39" s="97">
        <v>1.5313</v>
      </c>
      <c r="C39" s="97">
        <v>1.5436128809809186</v>
      </c>
      <c r="D39" s="97">
        <v>1.5366415709077923</v>
      </c>
      <c r="E39" s="97">
        <v>1.4906328389036205</v>
      </c>
      <c r="F39" s="97">
        <v>1.5232</v>
      </c>
      <c r="G39" s="97">
        <v>1.5039</v>
      </c>
      <c r="H39" s="70">
        <f>G39-F39</f>
        <v>-0.019300000000000095</v>
      </c>
      <c r="I39" s="70">
        <f>G39-E39</f>
        <v>0.013267161096379487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8"/>
      <c r="W39" s="8"/>
    </row>
    <row r="40" spans="1:23" s="2" customFormat="1" ht="13.5" customHeight="1">
      <c r="A40" s="58" t="s">
        <v>40</v>
      </c>
      <c r="B40" s="97">
        <v>0.3116</v>
      </c>
      <c r="C40" s="97">
        <v>0.31664850772326875</v>
      </c>
      <c r="D40" s="97">
        <v>0.31723796360847434</v>
      </c>
      <c r="E40" s="97">
        <v>0.3170441936065914</v>
      </c>
      <c r="F40" s="97">
        <v>0.2989</v>
      </c>
      <c r="G40" s="97">
        <v>0.2956</v>
      </c>
      <c r="H40" s="70">
        <f>G40-F40</f>
        <v>-0.003300000000000025</v>
      </c>
      <c r="I40" s="70">
        <f>G40-E40</f>
        <v>-0.021444193606591444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9"/>
      <c r="W40" s="9"/>
    </row>
    <row r="41" spans="6:7" ht="15">
      <c r="F41" s="20"/>
      <c r="G41" s="20"/>
    </row>
    <row r="42" spans="3:5" ht="15">
      <c r="C42" s="101"/>
      <c r="D42" s="101"/>
      <c r="E42" s="101"/>
    </row>
    <row r="43" spans="3:5" ht="15">
      <c r="C43" s="101"/>
      <c r="D43" s="101"/>
      <c r="E43" s="101"/>
    </row>
    <row r="44" spans="3:5" ht="15">
      <c r="C44" s="101"/>
      <c r="D44" s="101"/>
      <c r="E44" s="101"/>
    </row>
    <row r="45" spans="3:5" ht="15">
      <c r="C45" s="101"/>
      <c r="D45" s="101"/>
      <c r="E45" s="10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0" t="s">
        <v>44</v>
      </c>
      <c r="B1" s="1"/>
    </row>
    <row r="2" spans="1:7" s="5" customFormat="1" ht="12.75" customHeight="1">
      <c r="A2" s="4" t="s">
        <v>45</v>
      </c>
      <c r="B2" s="4"/>
      <c r="C2" s="6"/>
      <c r="D2" s="6"/>
      <c r="E2" s="6"/>
      <c r="F2" s="6"/>
      <c r="G2" s="6"/>
    </row>
    <row r="3" spans="1:10" ht="26.25" customHeight="1">
      <c r="A3" s="54"/>
      <c r="B3" s="138">
        <v>2013</v>
      </c>
      <c r="C3" s="52" t="s">
        <v>41</v>
      </c>
      <c r="D3" s="52" t="s">
        <v>42</v>
      </c>
      <c r="E3" s="52" t="s">
        <v>16</v>
      </c>
      <c r="F3" s="52" t="s">
        <v>17</v>
      </c>
      <c r="G3" s="55" t="s">
        <v>24</v>
      </c>
      <c r="H3" s="55" t="s">
        <v>43</v>
      </c>
      <c r="J3" s="135"/>
    </row>
    <row r="4" spans="1:9" ht="13.5" customHeight="1">
      <c r="A4" s="7" t="s">
        <v>46</v>
      </c>
      <c r="B4" s="69">
        <v>47.849999999999994</v>
      </c>
      <c r="C4" s="69">
        <v>14.7</v>
      </c>
      <c r="D4" s="69">
        <v>198.058508</v>
      </c>
      <c r="E4" s="69">
        <v>72.478508</v>
      </c>
      <c r="F4" s="69" t="s">
        <v>0</v>
      </c>
      <c r="G4" s="70">
        <f>-E4</f>
        <v>-72.478508</v>
      </c>
      <c r="H4" s="70">
        <f>D4-C4</f>
        <v>183.358508</v>
      </c>
      <c r="I4" s="69"/>
    </row>
    <row r="5" spans="1:10" ht="13.5" customHeight="1">
      <c r="A5" s="44" t="s">
        <v>47</v>
      </c>
      <c r="B5" s="66">
        <v>-38.25</v>
      </c>
      <c r="C5" s="66">
        <v>-14.7</v>
      </c>
      <c r="D5" s="66">
        <v>-198.058508</v>
      </c>
      <c r="E5" s="66">
        <v>-72.478508</v>
      </c>
      <c r="F5" s="69" t="s">
        <v>0</v>
      </c>
      <c r="G5" s="70">
        <f>+E5</f>
        <v>-72.478508</v>
      </c>
      <c r="H5" s="70">
        <f>-D5+C5</f>
        <v>183.358508</v>
      </c>
      <c r="I5" s="66"/>
      <c r="J5" s="136"/>
    </row>
    <row r="6" spans="1:9" ht="13.5" customHeight="1">
      <c r="A6" s="49" t="s">
        <v>48</v>
      </c>
      <c r="B6" s="67">
        <v>4.8</v>
      </c>
      <c r="C6" s="67" t="s">
        <v>0</v>
      </c>
      <c r="D6" s="67" t="s">
        <v>0</v>
      </c>
      <c r="E6" s="67" t="s">
        <v>0</v>
      </c>
      <c r="F6" s="67" t="s">
        <v>0</v>
      </c>
      <c r="G6" s="67" t="s">
        <v>0</v>
      </c>
      <c r="H6" s="67" t="s">
        <v>0</v>
      </c>
      <c r="I6" s="87"/>
    </row>
    <row r="7" spans="1:9" ht="13.5" customHeight="1">
      <c r="A7" s="49" t="s">
        <v>49</v>
      </c>
      <c r="B7" s="67">
        <v>43.05</v>
      </c>
      <c r="C7" s="67">
        <v>14.7</v>
      </c>
      <c r="D7" s="67">
        <v>198.058508</v>
      </c>
      <c r="E7" s="67">
        <v>72.478508</v>
      </c>
      <c r="F7" s="69" t="s">
        <v>0</v>
      </c>
      <c r="G7" s="70">
        <f>-E7</f>
        <v>-72.478508</v>
      </c>
      <c r="H7" s="70">
        <f>D7-C7</f>
        <v>183.358508</v>
      </c>
      <c r="I7" s="87"/>
    </row>
    <row r="8" spans="1:10" ht="13.5" customHeight="1">
      <c r="A8" s="44" t="s">
        <v>50</v>
      </c>
      <c r="B8" s="87" t="s">
        <v>0</v>
      </c>
      <c r="C8" s="87" t="s">
        <v>0</v>
      </c>
      <c r="D8" s="87" t="s">
        <v>0</v>
      </c>
      <c r="E8" s="87" t="s">
        <v>0</v>
      </c>
      <c r="F8" s="69" t="s">
        <v>0</v>
      </c>
      <c r="G8" s="87" t="s">
        <v>0</v>
      </c>
      <c r="H8" s="87" t="s">
        <v>0</v>
      </c>
      <c r="I8" s="87"/>
      <c r="J8" s="87"/>
    </row>
    <row r="9" spans="1:10" ht="13.5" customHeight="1">
      <c r="A9" s="44"/>
      <c r="B9" s="87"/>
      <c r="C9" s="87"/>
      <c r="D9" s="87"/>
      <c r="E9" s="87"/>
      <c r="F9" s="87"/>
      <c r="G9" s="87"/>
      <c r="H9" s="87"/>
      <c r="I9" s="87"/>
      <c r="J9" s="87"/>
    </row>
    <row r="10" spans="1:2" s="8" customFormat="1" ht="15" customHeight="1">
      <c r="A10" s="92" t="s">
        <v>52</v>
      </c>
      <c r="B10" s="93"/>
    </row>
    <row r="11" spans="1:10" s="5" customFormat="1" ht="12.75" customHeight="1">
      <c r="A11" s="140" t="s">
        <v>51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4"/>
      <c r="B12" s="138">
        <v>2013</v>
      </c>
      <c r="C12" s="52" t="s">
        <v>41</v>
      </c>
      <c r="D12" s="52" t="s">
        <v>42</v>
      </c>
      <c r="E12" s="52" t="s">
        <v>16</v>
      </c>
      <c r="F12" s="52" t="s">
        <v>17</v>
      </c>
      <c r="G12" s="55" t="s">
        <v>24</v>
      </c>
      <c r="H12" s="55" t="s">
        <v>43</v>
      </c>
    </row>
    <row r="13" spans="1:10" ht="12.75" customHeight="1">
      <c r="A13" s="7" t="s">
        <v>46</v>
      </c>
      <c r="B13" s="69">
        <f>+B14+B19+B20+B23</f>
        <v>20780.211222309998</v>
      </c>
      <c r="C13" s="69">
        <v>8396.93286551</v>
      </c>
      <c r="D13" s="69">
        <f>+D14+D18+D19+D20+D21+D23</f>
        <v>38957.56532926999</v>
      </c>
      <c r="E13" s="69">
        <f>+E19+E20+E23+E18+E21</f>
        <v>14181.41896663</v>
      </c>
      <c r="F13" s="69">
        <f>+F19+F20+F23+F18+F21</f>
        <v>21842.675676290004</v>
      </c>
      <c r="G13" s="70">
        <f>F13-E13</f>
        <v>7661.256709660003</v>
      </c>
      <c r="H13" s="70">
        <f>+D13-C13</f>
        <v>30560.632463759994</v>
      </c>
      <c r="I13" s="70"/>
      <c r="J13" s="8"/>
    </row>
    <row r="14" spans="1:10" ht="12.75" customHeight="1">
      <c r="A14" s="44" t="s">
        <v>53</v>
      </c>
      <c r="B14" s="67">
        <f>+B16</f>
        <v>3225.83640453</v>
      </c>
      <c r="C14" s="67">
        <v>2232.19896551</v>
      </c>
      <c r="D14" s="67">
        <f>+D16</f>
        <v>421.43302</v>
      </c>
      <c r="E14" s="67" t="s">
        <v>0</v>
      </c>
      <c r="F14" s="67" t="s">
        <v>0</v>
      </c>
      <c r="G14" s="70" t="s">
        <v>0</v>
      </c>
      <c r="H14" s="70">
        <f>+D14-C14</f>
        <v>-1810.7659455100002</v>
      </c>
      <c r="I14" s="84"/>
      <c r="J14" s="8"/>
    </row>
    <row r="15" spans="1:10" ht="12.75" customHeight="1">
      <c r="A15" s="49" t="s">
        <v>48</v>
      </c>
      <c r="B15" s="67" t="s">
        <v>0</v>
      </c>
      <c r="C15" s="67" t="s">
        <v>0</v>
      </c>
      <c r="D15" s="67" t="s">
        <v>0</v>
      </c>
      <c r="E15" s="67" t="s">
        <v>0</v>
      </c>
      <c r="F15" s="67" t="s">
        <v>0</v>
      </c>
      <c r="G15" s="70" t="s">
        <v>0</v>
      </c>
      <c r="H15" s="70" t="s">
        <v>0</v>
      </c>
      <c r="I15" s="84"/>
      <c r="J15" s="8"/>
    </row>
    <row r="16" spans="1:10" ht="12.75" customHeight="1">
      <c r="A16" s="49" t="s">
        <v>49</v>
      </c>
      <c r="B16" s="87">
        <v>3225.83640453</v>
      </c>
      <c r="C16" s="67">
        <v>2232.19896551</v>
      </c>
      <c r="D16" s="67">
        <v>421.43302</v>
      </c>
      <c r="E16" s="67" t="s">
        <v>0</v>
      </c>
      <c r="F16" s="67" t="s">
        <v>0</v>
      </c>
      <c r="G16" s="70" t="s">
        <v>0</v>
      </c>
      <c r="H16" s="70">
        <f>+D16-C16</f>
        <v>-1810.7659455100002</v>
      </c>
      <c r="I16" s="84"/>
      <c r="J16" s="8"/>
    </row>
    <row r="17" spans="1:10" ht="12.75" customHeight="1">
      <c r="A17" s="104" t="s">
        <v>54</v>
      </c>
      <c r="B17" s="87" t="s">
        <v>0</v>
      </c>
      <c r="C17" s="87" t="s">
        <v>0</v>
      </c>
      <c r="D17" s="87" t="s">
        <v>0</v>
      </c>
      <c r="E17" s="87" t="s">
        <v>0</v>
      </c>
      <c r="F17" s="87" t="s">
        <v>0</v>
      </c>
      <c r="G17" s="70" t="s">
        <v>0</v>
      </c>
      <c r="H17" s="70" t="s">
        <v>0</v>
      </c>
      <c r="I17" s="84"/>
      <c r="J17" s="8"/>
    </row>
    <row r="18" spans="1:10" ht="12.75" customHeight="1">
      <c r="A18" s="44" t="s">
        <v>55</v>
      </c>
      <c r="B18" s="87" t="s">
        <v>0</v>
      </c>
      <c r="C18" s="87" t="s">
        <v>0</v>
      </c>
      <c r="D18" s="87">
        <v>449.86736364</v>
      </c>
      <c r="E18" s="87">
        <v>153.3</v>
      </c>
      <c r="F18" s="87">
        <v>296.56736364</v>
      </c>
      <c r="G18" s="70">
        <f>+F18-E18</f>
        <v>143.26736363999999</v>
      </c>
      <c r="H18" s="70">
        <f>+D18</f>
        <v>449.86736364</v>
      </c>
      <c r="I18" s="84"/>
      <c r="J18" s="8"/>
    </row>
    <row r="19" spans="1:10" ht="12.75" customHeight="1">
      <c r="A19" s="44" t="s">
        <v>56</v>
      </c>
      <c r="B19" s="87">
        <v>8095.2</v>
      </c>
      <c r="C19" s="87">
        <v>1163.2</v>
      </c>
      <c r="D19" s="87">
        <v>14430.38623563</v>
      </c>
      <c r="E19" s="87">
        <v>2648.28016663</v>
      </c>
      <c r="F19" s="87">
        <v>10233.90840265</v>
      </c>
      <c r="G19" s="70">
        <f>+F19-E19</f>
        <v>7585.62823602</v>
      </c>
      <c r="H19" s="70">
        <f>+D19-C19</f>
        <v>13267.186235629999</v>
      </c>
      <c r="I19" s="68"/>
      <c r="J19" s="10"/>
    </row>
    <row r="20" spans="1:10" ht="12.75" customHeight="1">
      <c r="A20" s="44" t="s">
        <v>57</v>
      </c>
      <c r="B20" s="87">
        <v>900.9026</v>
      </c>
      <c r="C20" s="87">
        <v>132</v>
      </c>
      <c r="D20" s="87">
        <v>960</v>
      </c>
      <c r="E20" s="87">
        <v>290</v>
      </c>
      <c r="F20" s="87">
        <v>600</v>
      </c>
      <c r="G20" s="70">
        <f>F20-E20</f>
        <v>310</v>
      </c>
      <c r="H20" s="70">
        <f>+D20-C20</f>
        <v>828</v>
      </c>
      <c r="I20" s="68"/>
      <c r="J20" s="8"/>
    </row>
    <row r="21" spans="1:10" ht="12.75" customHeight="1">
      <c r="A21" s="44" t="s">
        <v>58</v>
      </c>
      <c r="B21" s="87" t="s">
        <v>0</v>
      </c>
      <c r="C21" s="87" t="s">
        <v>0</v>
      </c>
      <c r="D21" s="87">
        <v>17360</v>
      </c>
      <c r="E21" s="87">
        <v>10000</v>
      </c>
      <c r="F21" s="87">
        <v>6570</v>
      </c>
      <c r="G21" s="70">
        <f>F21-E21</f>
        <v>-3430</v>
      </c>
      <c r="H21" s="70">
        <f>+D21</f>
        <v>17360</v>
      </c>
      <c r="I21" s="68"/>
      <c r="J21" s="8"/>
    </row>
    <row r="22" spans="1:10" s="8" customFormat="1" ht="27" customHeight="1">
      <c r="A22" s="103" t="s">
        <v>59</v>
      </c>
      <c r="B22" s="30" t="s">
        <v>0</v>
      </c>
      <c r="C22" s="30" t="s">
        <v>0</v>
      </c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J22" s="10"/>
    </row>
    <row r="23" spans="1:10" ht="25.5" customHeight="1">
      <c r="A23" s="44" t="s">
        <v>60</v>
      </c>
      <c r="B23" s="67">
        <v>8558.272217779999</v>
      </c>
      <c r="C23" s="67">
        <v>4869.533899999999</v>
      </c>
      <c r="D23" s="67">
        <v>5335.87871</v>
      </c>
      <c r="E23" s="67">
        <v>1089.8388</v>
      </c>
      <c r="F23" s="67">
        <v>4142.19991</v>
      </c>
      <c r="G23" s="70">
        <f>+F23-E23</f>
        <v>3052.3611100000003</v>
      </c>
      <c r="H23" s="70">
        <f>+D23-C23</f>
        <v>466.3448100000005</v>
      </c>
      <c r="J23" s="10"/>
    </row>
    <row r="24" spans="1:10" ht="12.75" customHeight="1">
      <c r="A24" s="7" t="s">
        <v>61</v>
      </c>
      <c r="B24" s="30"/>
      <c r="C24" s="30"/>
      <c r="D24" s="30"/>
      <c r="E24" s="30"/>
      <c r="F24" s="30"/>
      <c r="G24" s="70"/>
      <c r="H24" s="70"/>
      <c r="I24" s="94"/>
      <c r="J24" s="10"/>
    </row>
    <row r="25" spans="1:10" ht="26.25" customHeight="1">
      <c r="A25" s="44" t="s">
        <v>62</v>
      </c>
      <c r="B25" s="30">
        <v>4.17</v>
      </c>
      <c r="C25" s="30">
        <v>2.88</v>
      </c>
      <c r="D25" s="30">
        <v>6</v>
      </c>
      <c r="E25" s="30">
        <v>6</v>
      </c>
      <c r="F25" s="30">
        <v>6</v>
      </c>
      <c r="G25" s="70">
        <f>F25-E25</f>
        <v>0</v>
      </c>
      <c r="H25" s="70">
        <f>+D25-C25</f>
        <v>3.12</v>
      </c>
      <c r="I25" s="94"/>
      <c r="J25" s="10"/>
    </row>
    <row r="26" spans="1:10" ht="12.75" customHeight="1">
      <c r="A26" s="44" t="s">
        <v>63</v>
      </c>
      <c r="B26" s="30" t="s">
        <v>0</v>
      </c>
      <c r="C26" s="30" t="s">
        <v>0</v>
      </c>
      <c r="D26" s="30" t="s">
        <v>0</v>
      </c>
      <c r="E26" s="30" t="s">
        <v>0</v>
      </c>
      <c r="F26" s="30" t="s">
        <v>0</v>
      </c>
      <c r="G26" s="70" t="s">
        <v>0</v>
      </c>
      <c r="H26" s="30" t="s">
        <v>0</v>
      </c>
      <c r="I26" s="31"/>
      <c r="J26" s="10"/>
    </row>
    <row r="27" spans="1:10" ht="12.75" customHeight="1">
      <c r="A27" s="44" t="s">
        <v>64</v>
      </c>
      <c r="B27" s="30">
        <v>3.3353809926753852</v>
      </c>
      <c r="C27" s="30">
        <v>3.3</v>
      </c>
      <c r="D27" s="30">
        <v>4.01</v>
      </c>
      <c r="E27" s="30" t="s">
        <v>0</v>
      </c>
      <c r="F27" s="30" t="s">
        <v>0</v>
      </c>
      <c r="G27" s="70" t="s">
        <v>0</v>
      </c>
      <c r="H27" s="70">
        <f>+D27-C27</f>
        <v>0.71</v>
      </c>
      <c r="I27" s="31"/>
      <c r="J27" s="134"/>
    </row>
    <row r="28" spans="1:10" ht="12.75" customHeight="1">
      <c r="A28" s="44" t="s">
        <v>54</v>
      </c>
      <c r="B28" s="30" t="s">
        <v>0</v>
      </c>
      <c r="C28" s="30" t="s">
        <v>0</v>
      </c>
      <c r="D28" s="30" t="s">
        <v>0</v>
      </c>
      <c r="E28" s="30" t="s">
        <v>0</v>
      </c>
      <c r="F28" s="30" t="s">
        <v>0</v>
      </c>
      <c r="G28" s="70" t="s">
        <v>0</v>
      </c>
      <c r="H28" s="70" t="s">
        <v>0</v>
      </c>
      <c r="I28" s="31"/>
      <c r="J28" s="134"/>
    </row>
    <row r="29" spans="1:10" ht="26.25" customHeight="1">
      <c r="A29" s="44" t="s">
        <v>65</v>
      </c>
      <c r="B29" s="30">
        <f>+B25*1.2</f>
        <v>5.004</v>
      </c>
      <c r="C29" s="30">
        <v>3.47</v>
      </c>
      <c r="D29" s="30">
        <v>9</v>
      </c>
      <c r="E29" s="30">
        <v>9</v>
      </c>
      <c r="F29" s="30">
        <v>9</v>
      </c>
      <c r="G29" s="70">
        <f>F29-E29</f>
        <v>0</v>
      </c>
      <c r="H29" s="70">
        <f>+D29-C29</f>
        <v>5.529999999999999</v>
      </c>
      <c r="I29" s="31"/>
      <c r="J29" s="134"/>
    </row>
    <row r="30" spans="1:10" ht="11.25">
      <c r="A30" s="44" t="s">
        <v>57</v>
      </c>
      <c r="B30" s="30">
        <v>5.706351054725512</v>
      </c>
      <c r="C30" s="30">
        <v>3.75</v>
      </c>
      <c r="D30" s="30">
        <v>6.94</v>
      </c>
      <c r="E30" s="30">
        <v>6.5</v>
      </c>
      <c r="F30" s="30">
        <v>9.853333333333333</v>
      </c>
      <c r="G30" s="70">
        <f>F30-E30</f>
        <v>3.3533333333333335</v>
      </c>
      <c r="H30" s="70">
        <f>+D30-C30</f>
        <v>3.1900000000000004</v>
      </c>
      <c r="I30" s="31"/>
      <c r="J30" s="8"/>
    </row>
    <row r="31" spans="1:10" ht="11.25">
      <c r="A31" s="44" t="s">
        <v>58</v>
      </c>
      <c r="B31" s="30" t="s">
        <v>0</v>
      </c>
      <c r="C31" s="30" t="s">
        <v>0</v>
      </c>
      <c r="D31" s="30">
        <v>1.3</v>
      </c>
      <c r="E31" s="30">
        <v>1.4013</v>
      </c>
      <c r="F31" s="30">
        <v>1.5</v>
      </c>
      <c r="G31" s="70">
        <f>F31-E31</f>
        <v>0.09870000000000001</v>
      </c>
      <c r="H31" s="70">
        <f>D31</f>
        <v>1.3</v>
      </c>
      <c r="I31" s="31"/>
      <c r="J31" s="8"/>
    </row>
    <row r="32" spans="1:10" ht="27" customHeight="1">
      <c r="A32" s="44" t="s">
        <v>59</v>
      </c>
      <c r="B32" s="30" t="s">
        <v>0</v>
      </c>
      <c r="C32" s="30" t="s">
        <v>0</v>
      </c>
      <c r="D32" s="30" t="s">
        <v>0</v>
      </c>
      <c r="E32" s="30" t="s">
        <v>0</v>
      </c>
      <c r="F32" s="30" t="s">
        <v>0</v>
      </c>
      <c r="G32" s="70" t="s">
        <v>0</v>
      </c>
      <c r="H32" s="70" t="s">
        <v>0</v>
      </c>
      <c r="J32" s="10"/>
    </row>
    <row r="33" ht="12" customHeight="1">
      <c r="A33" s="12" t="s">
        <v>66</v>
      </c>
    </row>
    <row r="34" ht="15" customHeight="1">
      <c r="A34" s="12"/>
    </row>
    <row r="35" spans="1:2" ht="15" customHeight="1">
      <c r="A35" s="92" t="s">
        <v>76</v>
      </c>
      <c r="B35" s="1"/>
    </row>
    <row r="36" spans="1:7" s="5" customFormat="1" ht="12.75" customHeight="1">
      <c r="A36" s="140" t="s">
        <v>51</v>
      </c>
      <c r="B36" s="4"/>
      <c r="C36" s="6"/>
      <c r="D36" s="6"/>
      <c r="E36" s="6"/>
      <c r="F36" s="6"/>
      <c r="G36" s="6"/>
    </row>
    <row r="37" spans="1:8" ht="26.25" customHeight="1">
      <c r="A37" s="54"/>
      <c r="B37" s="138">
        <v>2013</v>
      </c>
      <c r="C37" s="52" t="s">
        <v>41</v>
      </c>
      <c r="D37" s="52" t="s">
        <v>42</v>
      </c>
      <c r="E37" s="52" t="s">
        <v>16</v>
      </c>
      <c r="F37" s="52" t="s">
        <v>17</v>
      </c>
      <c r="G37" s="55" t="s">
        <v>24</v>
      </c>
      <c r="H37" s="55" t="s">
        <v>43</v>
      </c>
    </row>
    <row r="38" spans="1:8" ht="23.25" customHeight="1">
      <c r="A38" s="141" t="s">
        <v>67</v>
      </c>
      <c r="B38" s="112">
        <f>SUM(B39:B41)</f>
        <v>50600</v>
      </c>
      <c r="C38" s="112">
        <v>15100</v>
      </c>
      <c r="D38" s="112">
        <f>SUM(D39:D41)</f>
        <v>46500</v>
      </c>
      <c r="E38" s="112">
        <f>SUM(E39:E41)</f>
        <v>12800</v>
      </c>
      <c r="F38" s="112">
        <f>SUM(F39:F41)</f>
        <v>15000</v>
      </c>
      <c r="G38" s="70">
        <f>F38-E38</f>
        <v>2200</v>
      </c>
      <c r="H38" s="70">
        <f>D38-C38</f>
        <v>31400</v>
      </c>
    </row>
    <row r="39" spans="1:10" ht="12.75" customHeight="1">
      <c r="A39" s="142" t="s">
        <v>68</v>
      </c>
      <c r="B39" s="109">
        <v>2800</v>
      </c>
      <c r="C39" s="109" t="s">
        <v>0</v>
      </c>
      <c r="D39" s="109">
        <v>34200</v>
      </c>
      <c r="E39" s="109">
        <v>12100</v>
      </c>
      <c r="F39" s="109">
        <v>15000</v>
      </c>
      <c r="G39" s="70">
        <f>F39-E39</f>
        <v>2900</v>
      </c>
      <c r="H39" s="70">
        <f>D39</f>
        <v>34200</v>
      </c>
      <c r="J39" s="85"/>
    </row>
    <row r="40" spans="1:10" ht="12.75" customHeight="1">
      <c r="A40" s="142" t="s">
        <v>69</v>
      </c>
      <c r="B40" s="109">
        <v>3200</v>
      </c>
      <c r="C40" s="109" t="s">
        <v>0</v>
      </c>
      <c r="D40" s="109" t="s">
        <v>0</v>
      </c>
      <c r="E40" s="109" t="s">
        <v>0</v>
      </c>
      <c r="F40" s="109" t="s">
        <v>0</v>
      </c>
      <c r="G40" s="70" t="s">
        <v>0</v>
      </c>
      <c r="H40" s="70" t="s">
        <v>0</v>
      </c>
      <c r="J40" s="85"/>
    </row>
    <row r="41" spans="1:10" ht="12.75" customHeight="1">
      <c r="A41" s="142" t="s">
        <v>70</v>
      </c>
      <c r="B41" s="109">
        <v>44600</v>
      </c>
      <c r="C41" s="109">
        <v>15100</v>
      </c>
      <c r="D41" s="109">
        <v>12300</v>
      </c>
      <c r="E41" s="109">
        <v>700</v>
      </c>
      <c r="F41" s="109" t="s">
        <v>0</v>
      </c>
      <c r="G41" s="70">
        <f>-E41</f>
        <v>-700</v>
      </c>
      <c r="H41" s="70">
        <f>D41-C41</f>
        <v>-2800</v>
      </c>
      <c r="J41" s="85"/>
    </row>
    <row r="42" spans="1:10" ht="12.75" customHeight="1" hidden="1">
      <c r="A42" s="142" t="s">
        <v>71</v>
      </c>
      <c r="B42" s="109"/>
      <c r="C42" s="109"/>
      <c r="D42" s="109"/>
      <c r="E42" s="109"/>
      <c r="F42" s="109"/>
      <c r="G42" s="70">
        <f>F42-E42</f>
        <v>0</v>
      </c>
      <c r="H42" s="70">
        <f>D42-C42</f>
        <v>0</v>
      </c>
      <c r="J42" s="85"/>
    </row>
    <row r="43" spans="1:10" ht="12.75" customHeight="1" hidden="1">
      <c r="A43" s="142" t="s">
        <v>72</v>
      </c>
      <c r="B43" s="116"/>
      <c r="C43" s="116"/>
      <c r="D43" s="116"/>
      <c r="E43" s="116"/>
      <c r="F43" s="116"/>
      <c r="G43" s="70">
        <f>F43-E43</f>
        <v>0</v>
      </c>
      <c r="H43" s="70">
        <f>D43-C43</f>
        <v>0</v>
      </c>
      <c r="J43" s="85"/>
    </row>
    <row r="44" spans="1:10" ht="12.75" customHeight="1">
      <c r="A44" s="141" t="s">
        <v>73</v>
      </c>
      <c r="B44" s="112">
        <f>SUM(B45:B47)</f>
        <v>53803.009999999995</v>
      </c>
      <c r="C44" s="112">
        <v>17576.87</v>
      </c>
      <c r="D44" s="112">
        <f>SUM(D45:D47)</f>
        <v>37171.15</v>
      </c>
      <c r="E44" s="112">
        <f>SUM(E45:E47)</f>
        <v>6607.86</v>
      </c>
      <c r="F44" s="112">
        <f>SUM(F45:F47)</f>
        <v>13199.94</v>
      </c>
      <c r="G44" s="70">
        <f>F44-E44</f>
        <v>6592.080000000001</v>
      </c>
      <c r="H44" s="70">
        <f>D44-C44</f>
        <v>19594.280000000002</v>
      </c>
      <c r="J44" s="85"/>
    </row>
    <row r="45" spans="1:10" ht="12.75" customHeight="1">
      <c r="A45" s="142" t="s">
        <v>68</v>
      </c>
      <c r="B45" s="109">
        <v>3266.8</v>
      </c>
      <c r="C45" s="109" t="s">
        <v>0</v>
      </c>
      <c r="D45" s="109">
        <v>24738.8</v>
      </c>
      <c r="E45" s="109">
        <v>6187.86</v>
      </c>
      <c r="F45" s="109">
        <v>13199.94</v>
      </c>
      <c r="G45" s="70">
        <f>F45-E45</f>
        <v>7012.080000000001</v>
      </c>
      <c r="H45" s="70">
        <f>D45</f>
        <v>24738.8</v>
      </c>
      <c r="J45" s="85"/>
    </row>
    <row r="46" spans="1:10" ht="12.75" customHeight="1">
      <c r="A46" s="142" t="s">
        <v>69</v>
      </c>
      <c r="B46" s="109">
        <v>2524.9</v>
      </c>
      <c r="C46" s="109" t="s">
        <v>0</v>
      </c>
      <c r="D46" s="109" t="s">
        <v>0</v>
      </c>
      <c r="E46" s="109" t="s">
        <v>0</v>
      </c>
      <c r="F46" s="109" t="s">
        <v>0</v>
      </c>
      <c r="G46" s="70" t="s">
        <v>0</v>
      </c>
      <c r="H46" s="70" t="s">
        <v>0</v>
      </c>
      <c r="J46" s="85"/>
    </row>
    <row r="47" spans="1:10" ht="12.75" customHeight="1">
      <c r="A47" s="142" t="s">
        <v>70</v>
      </c>
      <c r="B47" s="109">
        <v>48011.31</v>
      </c>
      <c r="C47" s="109">
        <v>17576.87</v>
      </c>
      <c r="D47" s="109">
        <v>12432.35</v>
      </c>
      <c r="E47" s="109">
        <v>420</v>
      </c>
      <c r="F47" s="109" t="s">
        <v>0</v>
      </c>
      <c r="G47" s="70">
        <f>-E47</f>
        <v>-420</v>
      </c>
      <c r="H47" s="70">
        <f>D47-C47</f>
        <v>-5144.519999999999</v>
      </c>
      <c r="J47" s="85"/>
    </row>
    <row r="48" spans="1:10" ht="12.75" customHeight="1" hidden="1">
      <c r="A48" s="142" t="s">
        <v>71</v>
      </c>
      <c r="B48" s="117"/>
      <c r="C48" s="117"/>
      <c r="D48" s="116"/>
      <c r="E48" s="116"/>
      <c r="F48" s="116"/>
      <c r="G48" s="70">
        <f>F48-E48</f>
        <v>0</v>
      </c>
      <c r="H48" s="70">
        <f>D48-C48</f>
        <v>0</v>
      </c>
      <c r="I48" s="2">
        <v>7421</v>
      </c>
      <c r="J48" s="85"/>
    </row>
    <row r="49" spans="1:10" ht="12.75" customHeight="1" hidden="1">
      <c r="A49" s="142" t="s">
        <v>72</v>
      </c>
      <c r="B49" s="117"/>
      <c r="C49" s="117"/>
      <c r="D49" s="116"/>
      <c r="E49" s="116"/>
      <c r="F49" s="116"/>
      <c r="G49" s="70">
        <f>F49-E49</f>
        <v>0</v>
      </c>
      <c r="H49" s="70">
        <f>D49-C49</f>
        <v>0</v>
      </c>
      <c r="J49" s="85"/>
    </row>
    <row r="50" spans="1:10" ht="12.75" customHeight="1">
      <c r="A50" s="141" t="s">
        <v>74</v>
      </c>
      <c r="B50" s="112">
        <f>SUM(B51:B53)</f>
        <v>44565.05</v>
      </c>
      <c r="C50" s="112">
        <v>14426.6</v>
      </c>
      <c r="D50" s="112">
        <f>SUM(D51:D53)</f>
        <v>34924.42</v>
      </c>
      <c r="E50" s="112">
        <f>SUM(E51:E53)</f>
        <v>6607.86</v>
      </c>
      <c r="F50" s="112">
        <f>SUM(F51:F53)</f>
        <v>12905.01</v>
      </c>
      <c r="G50" s="70">
        <f>F50-E50</f>
        <v>6297.150000000001</v>
      </c>
      <c r="H50" s="70">
        <f>D50-C50</f>
        <v>20497.82</v>
      </c>
      <c r="J50" s="85"/>
    </row>
    <row r="51" spans="1:10" ht="12.75" customHeight="1">
      <c r="A51" s="142" t="s">
        <v>68</v>
      </c>
      <c r="B51" s="109">
        <v>2280</v>
      </c>
      <c r="C51" s="109" t="s">
        <v>0</v>
      </c>
      <c r="D51" s="109">
        <v>24340.87</v>
      </c>
      <c r="E51" s="109">
        <v>6187.86</v>
      </c>
      <c r="F51" s="109">
        <v>12905.01</v>
      </c>
      <c r="G51" s="70">
        <f>F51-E51</f>
        <v>6717.150000000001</v>
      </c>
      <c r="H51" s="70">
        <f>D51</f>
        <v>24340.87</v>
      </c>
      <c r="J51" s="85"/>
    </row>
    <row r="52" spans="1:10" ht="12.75" customHeight="1">
      <c r="A52" s="142" t="s">
        <v>69</v>
      </c>
      <c r="B52" s="109">
        <v>1234.5</v>
      </c>
      <c r="C52" s="109" t="s">
        <v>0</v>
      </c>
      <c r="D52" s="109" t="s">
        <v>0</v>
      </c>
      <c r="E52" s="109" t="s">
        <v>0</v>
      </c>
      <c r="F52" s="109" t="s">
        <v>0</v>
      </c>
      <c r="G52" s="70" t="s">
        <v>0</v>
      </c>
      <c r="H52" s="70" t="s">
        <v>0</v>
      </c>
      <c r="J52" s="85"/>
    </row>
    <row r="53" spans="1:10" ht="12.75" customHeight="1">
      <c r="A53" s="142" t="s">
        <v>70</v>
      </c>
      <c r="B53" s="109">
        <v>41050.55</v>
      </c>
      <c r="C53" s="109">
        <v>14426.6</v>
      </c>
      <c r="D53" s="109">
        <v>10583.55</v>
      </c>
      <c r="E53" s="109">
        <v>420</v>
      </c>
      <c r="F53" s="109" t="s">
        <v>0</v>
      </c>
      <c r="G53" s="70">
        <f>-E53</f>
        <v>-420</v>
      </c>
      <c r="H53" s="70">
        <f>D53-C53</f>
        <v>-3843.050000000001</v>
      </c>
      <c r="J53" s="85"/>
    </row>
    <row r="54" spans="1:10" ht="12.75" customHeight="1" hidden="1">
      <c r="A54" s="142" t="s">
        <v>71</v>
      </c>
      <c r="B54" s="117"/>
      <c r="C54" s="116"/>
      <c r="D54" s="116"/>
      <c r="E54" s="116"/>
      <c r="F54" s="116"/>
      <c r="G54" s="70">
        <f>F54-E54</f>
        <v>0</v>
      </c>
      <c r="H54" s="70">
        <f>D54-C54</f>
        <v>0</v>
      </c>
      <c r="J54" s="85"/>
    </row>
    <row r="55" spans="1:10" ht="12.75" customHeight="1" hidden="1">
      <c r="A55" s="142" t="s">
        <v>72</v>
      </c>
      <c r="B55" s="117"/>
      <c r="C55" s="116"/>
      <c r="D55" s="116"/>
      <c r="E55" s="116"/>
      <c r="F55" s="116"/>
      <c r="G55" s="70">
        <f>F55-E55</f>
        <v>0</v>
      </c>
      <c r="H55" s="70">
        <f>D55-C55</f>
        <v>0</v>
      </c>
      <c r="J55" s="85"/>
    </row>
    <row r="56" spans="1:10" ht="23.25" customHeight="1">
      <c r="A56" s="141" t="s">
        <v>75</v>
      </c>
      <c r="B56" s="112">
        <v>3.54</v>
      </c>
      <c r="C56" s="112">
        <v>2.94</v>
      </c>
      <c r="D56" s="112">
        <v>4.783505679250294</v>
      </c>
      <c r="E56" s="112">
        <v>5.98</v>
      </c>
      <c r="F56" s="112">
        <v>5.9984167269152415</v>
      </c>
      <c r="G56" s="70">
        <f>F56-E56</f>
        <v>0.0184167269152411</v>
      </c>
      <c r="H56" s="70">
        <f>D56-C56</f>
        <v>1.8435056792502942</v>
      </c>
      <c r="I56" s="63"/>
      <c r="J56" s="85"/>
    </row>
    <row r="57" spans="1:10" ht="12" customHeight="1">
      <c r="A57" s="142" t="s">
        <v>68</v>
      </c>
      <c r="B57" s="109">
        <v>3.16</v>
      </c>
      <c r="C57" s="109" t="s">
        <v>0</v>
      </c>
      <c r="D57" s="109">
        <v>4.0785240640121865</v>
      </c>
      <c r="E57" s="109">
        <v>5.98</v>
      </c>
      <c r="F57" s="109">
        <v>5.9984167269152415</v>
      </c>
      <c r="G57" s="70">
        <f>F57-E57</f>
        <v>0.0184167269152411</v>
      </c>
      <c r="H57" s="70">
        <f>D57</f>
        <v>4.0785240640121865</v>
      </c>
      <c r="I57" s="63"/>
      <c r="J57" s="85"/>
    </row>
    <row r="58" spans="1:10" ht="12" customHeight="1">
      <c r="A58" s="142" t="s">
        <v>69</v>
      </c>
      <c r="B58" s="109">
        <v>3.91</v>
      </c>
      <c r="C58" s="109" t="s">
        <v>0</v>
      </c>
      <c r="D58" s="109" t="s">
        <v>0</v>
      </c>
      <c r="E58" s="109" t="s">
        <v>0</v>
      </c>
      <c r="F58" s="109" t="s">
        <v>0</v>
      </c>
      <c r="G58" s="70" t="s">
        <v>0</v>
      </c>
      <c r="H58" s="70" t="s">
        <v>0</v>
      </c>
      <c r="I58" s="63"/>
      <c r="J58" s="85"/>
    </row>
    <row r="59" spans="1:10" ht="12" customHeight="1">
      <c r="A59" s="142" t="s">
        <v>70</v>
      </c>
      <c r="B59" s="109">
        <v>3.57</v>
      </c>
      <c r="C59" s="109">
        <v>2.94</v>
      </c>
      <c r="D59" s="109">
        <v>4.814376593877177</v>
      </c>
      <c r="E59" s="109">
        <v>5.99</v>
      </c>
      <c r="F59" s="109" t="s">
        <v>0</v>
      </c>
      <c r="G59" s="70">
        <f>-E59</f>
        <v>-5.99</v>
      </c>
      <c r="H59" s="70">
        <f>D59-C59</f>
        <v>1.874376593877177</v>
      </c>
      <c r="I59" s="63"/>
      <c r="J59" s="85"/>
    </row>
    <row r="60" spans="1:11" ht="12" customHeight="1" hidden="1">
      <c r="A60" s="48" t="s">
        <v>1</v>
      </c>
      <c r="B60" s="82">
        <v>0</v>
      </c>
      <c r="C60" s="82">
        <v>0</v>
      </c>
      <c r="D60" s="82">
        <v>0</v>
      </c>
      <c r="E60" s="82">
        <v>0</v>
      </c>
      <c r="F60" s="82">
        <v>0</v>
      </c>
      <c r="G60" s="70">
        <f>F60-E60</f>
        <v>0</v>
      </c>
      <c r="H60" s="70">
        <f>G60-F60</f>
        <v>0</v>
      </c>
      <c r="J60" s="63"/>
      <c r="K60" s="85"/>
    </row>
    <row r="61" spans="1:8" ht="12" customHeight="1" hidden="1">
      <c r="A61" s="48" t="s">
        <v>2</v>
      </c>
      <c r="B61" s="82">
        <v>0</v>
      </c>
      <c r="C61" s="82">
        <v>0</v>
      </c>
      <c r="D61" s="82">
        <v>0</v>
      </c>
      <c r="E61" s="82">
        <v>0</v>
      </c>
      <c r="F61" s="82">
        <v>0</v>
      </c>
      <c r="G61" s="70">
        <f>F61-E61</f>
        <v>0</v>
      </c>
      <c r="H61" s="70">
        <f>G61-F61</f>
        <v>0</v>
      </c>
    </row>
    <row r="62" ht="13.5" customHeight="1">
      <c r="E62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0" t="s">
        <v>88</v>
      </c>
      <c r="B1" s="1"/>
      <c r="J1"/>
    </row>
    <row r="2" spans="1:7" s="5" customFormat="1" ht="12.75" customHeight="1">
      <c r="A2" s="4" t="s">
        <v>77</v>
      </c>
      <c r="B2" s="4"/>
      <c r="C2" s="6"/>
      <c r="D2" s="6"/>
      <c r="E2" s="6"/>
      <c r="F2" s="6"/>
      <c r="G2" s="6"/>
    </row>
    <row r="3" spans="1:8" ht="26.25" customHeight="1">
      <c r="A3" s="54"/>
      <c r="B3" s="138">
        <v>2013</v>
      </c>
      <c r="C3" s="52" t="s">
        <v>41</v>
      </c>
      <c r="D3" s="52" t="s">
        <v>42</v>
      </c>
      <c r="E3" s="52" t="s">
        <v>16</v>
      </c>
      <c r="F3" s="52" t="s">
        <v>17</v>
      </c>
      <c r="G3" s="55" t="s">
        <v>24</v>
      </c>
      <c r="H3" s="55" t="s">
        <v>43</v>
      </c>
    </row>
    <row r="4" spans="1:13" ht="12.75" customHeight="1">
      <c r="A4" s="61" t="s">
        <v>78</v>
      </c>
      <c r="B4" s="112">
        <f>SUM(B5:B7)</f>
        <v>5914.5</v>
      </c>
      <c r="C4" s="112">
        <v>2037.5</v>
      </c>
      <c r="D4" s="112">
        <f>SUM(D5:D7)</f>
        <v>2077.5</v>
      </c>
      <c r="E4" s="112">
        <f>SUM(E5:E7)</f>
        <v>487</v>
      </c>
      <c r="F4" s="112">
        <f>SUM(F5:F7)</f>
        <v>578.5</v>
      </c>
      <c r="G4" s="70">
        <f>F4-E4</f>
        <v>91.5</v>
      </c>
      <c r="H4" s="70">
        <f>+D4-C4</f>
        <v>40</v>
      </c>
      <c r="K4" s="86"/>
      <c r="L4" s="86"/>
      <c r="M4" s="86"/>
    </row>
    <row r="5" spans="1:13" ht="12.75" customHeight="1">
      <c r="A5" s="62" t="s">
        <v>79</v>
      </c>
      <c r="B5" s="109">
        <v>273</v>
      </c>
      <c r="C5" s="109">
        <v>90</v>
      </c>
      <c r="D5" s="109">
        <v>57.5</v>
      </c>
      <c r="E5" s="109">
        <v>7</v>
      </c>
      <c r="F5" s="109">
        <v>18.5</v>
      </c>
      <c r="G5" s="70">
        <f>F5-E5</f>
        <v>11.5</v>
      </c>
      <c r="H5" s="70">
        <f aca="true" t="shared" si="0" ref="H5:H21">+D5-C5</f>
        <v>-32.5</v>
      </c>
      <c r="K5" s="86"/>
      <c r="L5" s="86"/>
      <c r="M5" s="86"/>
    </row>
    <row r="6" spans="1:13" ht="12.75" customHeight="1">
      <c r="A6" s="62" t="s">
        <v>80</v>
      </c>
      <c r="B6" s="109">
        <v>1609.5</v>
      </c>
      <c r="C6" s="109">
        <v>587.5</v>
      </c>
      <c r="D6" s="109">
        <v>520</v>
      </c>
      <c r="E6" s="109">
        <v>120</v>
      </c>
      <c r="F6" s="109">
        <v>100</v>
      </c>
      <c r="G6" s="70">
        <f>F6-E6</f>
        <v>-20</v>
      </c>
      <c r="H6" s="70">
        <f t="shared" si="0"/>
        <v>-67.5</v>
      </c>
      <c r="K6" s="86"/>
      <c r="L6" s="86"/>
      <c r="M6" s="86"/>
    </row>
    <row r="7" spans="1:13" ht="12.75" customHeight="1">
      <c r="A7" s="62" t="s">
        <v>81</v>
      </c>
      <c r="B7" s="109">
        <v>4032</v>
      </c>
      <c r="C7" s="109">
        <v>1360</v>
      </c>
      <c r="D7" s="109">
        <v>1500</v>
      </c>
      <c r="E7" s="109">
        <v>360</v>
      </c>
      <c r="F7" s="109">
        <v>460</v>
      </c>
      <c r="G7" s="70">
        <f>F7-E7</f>
        <v>100</v>
      </c>
      <c r="H7" s="70">
        <f t="shared" si="0"/>
        <v>140</v>
      </c>
      <c r="K7" s="86"/>
      <c r="L7" s="86"/>
      <c r="M7" s="86"/>
    </row>
    <row r="8" spans="1:13" ht="13.5" customHeight="1" hidden="1">
      <c r="A8" s="62" t="s">
        <v>82</v>
      </c>
      <c r="B8" s="109"/>
      <c r="C8" s="109"/>
      <c r="D8" s="109"/>
      <c r="E8" s="109"/>
      <c r="F8" s="109"/>
      <c r="G8" s="70">
        <f aca="true" t="shared" si="1" ref="G8:G15">F8-E8</f>
        <v>0</v>
      </c>
      <c r="H8" s="70">
        <f t="shared" si="0"/>
        <v>0</v>
      </c>
      <c r="K8" s="86"/>
      <c r="L8" s="86"/>
      <c r="M8" s="86"/>
    </row>
    <row r="9" spans="1:13" ht="12.75" customHeight="1" hidden="1">
      <c r="A9" s="62" t="s">
        <v>83</v>
      </c>
      <c r="B9" s="109"/>
      <c r="C9" s="109"/>
      <c r="D9" s="109"/>
      <c r="E9" s="109"/>
      <c r="F9" s="109"/>
      <c r="G9" s="70">
        <f t="shared" si="1"/>
        <v>0</v>
      </c>
      <c r="H9" s="70">
        <f t="shared" si="0"/>
        <v>0</v>
      </c>
      <c r="K9" s="86"/>
      <c r="L9" s="86"/>
      <c r="M9" s="86"/>
    </row>
    <row r="10" spans="1:13" ht="12.75" customHeight="1">
      <c r="A10" s="61" t="s">
        <v>84</v>
      </c>
      <c r="B10" s="112">
        <f>SUM(B11:B13)</f>
        <v>9872.65</v>
      </c>
      <c r="C10" s="112">
        <v>3276.381</v>
      </c>
      <c r="D10" s="112">
        <f>SUM(D11:D13)</f>
        <v>3381.31</v>
      </c>
      <c r="E10" s="112">
        <f>SUM(E11:E13)</f>
        <v>618.6899999999999</v>
      </c>
      <c r="F10" s="112">
        <f>SUM(F11:F13)</f>
        <v>748.58</v>
      </c>
      <c r="G10" s="70">
        <f>F10-E10</f>
        <v>129.8900000000001</v>
      </c>
      <c r="H10" s="70">
        <f t="shared" si="0"/>
        <v>104.92900000000009</v>
      </c>
      <c r="J10" s="11"/>
      <c r="K10" s="86"/>
      <c r="L10" s="86"/>
      <c r="M10" s="86"/>
    </row>
    <row r="11" spans="1:13" ht="12.75" customHeight="1">
      <c r="A11" s="62" t="s">
        <v>85</v>
      </c>
      <c r="B11" s="109">
        <v>446.27</v>
      </c>
      <c r="C11" s="109">
        <v>193.5</v>
      </c>
      <c r="D11" s="109">
        <v>24</v>
      </c>
      <c r="E11" s="109" t="s">
        <v>0</v>
      </c>
      <c r="F11" s="109" t="s">
        <v>0</v>
      </c>
      <c r="G11" s="70" t="s">
        <v>0</v>
      </c>
      <c r="H11" s="70">
        <f t="shared" si="0"/>
        <v>-169.5</v>
      </c>
      <c r="J11" s="11"/>
      <c r="K11" s="86"/>
      <c r="L11" s="86"/>
      <c r="M11" s="86"/>
    </row>
    <row r="12" spans="1:13" ht="12.75" customHeight="1">
      <c r="A12" s="62" t="s">
        <v>80</v>
      </c>
      <c r="B12" s="109">
        <v>2694.509</v>
      </c>
      <c r="C12" s="109">
        <v>1006.27</v>
      </c>
      <c r="D12" s="109">
        <v>632.18</v>
      </c>
      <c r="E12" s="109">
        <v>204.35</v>
      </c>
      <c r="F12" s="109">
        <v>110</v>
      </c>
      <c r="G12" s="70">
        <f>F12-E12</f>
        <v>-94.35</v>
      </c>
      <c r="H12" s="70">
        <f t="shared" si="0"/>
        <v>-374.09000000000003</v>
      </c>
      <c r="K12" s="86"/>
      <c r="L12" s="86"/>
      <c r="M12" s="86"/>
    </row>
    <row r="13" spans="1:13" ht="12.75" customHeight="1">
      <c r="A13" s="122" t="s">
        <v>81</v>
      </c>
      <c r="B13" s="109">
        <v>6731.871</v>
      </c>
      <c r="C13" s="109">
        <v>2076.6112</v>
      </c>
      <c r="D13" s="109">
        <v>2725.13</v>
      </c>
      <c r="E13" s="109">
        <v>414.34</v>
      </c>
      <c r="F13" s="109">
        <v>638.58</v>
      </c>
      <c r="G13" s="70">
        <f>F13-E13</f>
        <v>224.24000000000007</v>
      </c>
      <c r="H13" s="70">
        <f t="shared" si="0"/>
        <v>648.5188000000003</v>
      </c>
      <c r="K13" s="86"/>
      <c r="L13" s="86"/>
      <c r="M13" s="86"/>
    </row>
    <row r="14" spans="1:13" ht="12.75" customHeight="1" hidden="1">
      <c r="A14" s="122" t="s">
        <v>82</v>
      </c>
      <c r="B14" s="109"/>
      <c r="C14" s="109"/>
      <c r="D14" s="109"/>
      <c r="E14" s="109"/>
      <c r="F14" s="109"/>
      <c r="G14" s="70">
        <f t="shared" si="1"/>
        <v>0</v>
      </c>
      <c r="H14" s="70">
        <f t="shared" si="0"/>
        <v>0</v>
      </c>
      <c r="K14" s="86"/>
      <c r="L14" s="86"/>
      <c r="M14" s="86"/>
    </row>
    <row r="15" spans="1:13" ht="12.75" customHeight="1" hidden="1">
      <c r="A15" s="122" t="s">
        <v>83</v>
      </c>
      <c r="B15" s="109"/>
      <c r="C15" s="109"/>
      <c r="D15" s="109"/>
      <c r="E15" s="109"/>
      <c r="F15" s="109"/>
      <c r="G15" s="70">
        <f t="shared" si="1"/>
        <v>0</v>
      </c>
      <c r="H15" s="70">
        <f t="shared" si="0"/>
        <v>0</v>
      </c>
      <c r="K15" s="86"/>
      <c r="L15" s="86"/>
      <c r="M15" s="86"/>
    </row>
    <row r="16" spans="1:13" ht="12.75" customHeight="1">
      <c r="A16" s="110" t="s">
        <v>86</v>
      </c>
      <c r="B16" s="112">
        <f>SUM(B17:B19)</f>
        <v>5746.32</v>
      </c>
      <c r="C16" s="112">
        <v>2082.41</v>
      </c>
      <c r="D16" s="112">
        <f>SUM(D17:D19)</f>
        <v>1053</v>
      </c>
      <c r="E16" s="112">
        <f>SUM(E17:E19)</f>
        <v>129</v>
      </c>
      <c r="F16" s="112">
        <f>SUM(F17:F19)</f>
        <v>320</v>
      </c>
      <c r="G16" s="70">
        <f>F16-E16</f>
        <v>191</v>
      </c>
      <c r="H16" s="70">
        <f t="shared" si="0"/>
        <v>-1029.4099999999999</v>
      </c>
      <c r="K16" s="86"/>
      <c r="L16" s="86"/>
      <c r="M16" s="86"/>
    </row>
    <row r="17" spans="1:13" ht="12.75" customHeight="1">
      <c r="A17" s="62" t="s">
        <v>85</v>
      </c>
      <c r="B17" s="109">
        <v>208.5</v>
      </c>
      <c r="C17" s="109">
        <v>88.75</v>
      </c>
      <c r="D17" s="109">
        <v>7</v>
      </c>
      <c r="E17" s="109" t="s">
        <v>0</v>
      </c>
      <c r="F17" s="109" t="s">
        <v>0</v>
      </c>
      <c r="G17" s="70" t="s">
        <v>0</v>
      </c>
      <c r="H17" s="70">
        <f t="shared" si="0"/>
        <v>-81.75</v>
      </c>
      <c r="K17" s="86"/>
      <c r="L17" s="86"/>
      <c r="M17" s="86"/>
    </row>
    <row r="18" spans="1:13" ht="12.75" customHeight="1">
      <c r="A18" s="62" t="s">
        <v>80</v>
      </c>
      <c r="B18" s="109">
        <v>1566.58</v>
      </c>
      <c r="C18" s="109">
        <v>634.83</v>
      </c>
      <c r="D18" s="109">
        <v>235</v>
      </c>
      <c r="E18" s="109">
        <v>75</v>
      </c>
      <c r="F18" s="109">
        <v>40</v>
      </c>
      <c r="G18" s="70">
        <f>F18-E18</f>
        <v>-35</v>
      </c>
      <c r="H18" s="70">
        <f t="shared" si="0"/>
        <v>-399.83000000000004</v>
      </c>
      <c r="I18" s="119"/>
      <c r="K18" s="86"/>
      <c r="L18" s="86"/>
      <c r="M18" s="86"/>
    </row>
    <row r="19" spans="1:13" ht="12.75" customHeight="1">
      <c r="A19" s="122" t="s">
        <v>81</v>
      </c>
      <c r="B19" s="109">
        <v>3971.24</v>
      </c>
      <c r="C19" s="109">
        <v>1358.83</v>
      </c>
      <c r="D19" s="109">
        <v>811</v>
      </c>
      <c r="E19" s="109">
        <v>54</v>
      </c>
      <c r="F19" s="109">
        <v>280</v>
      </c>
      <c r="G19" s="70">
        <f>F19-E19</f>
        <v>226</v>
      </c>
      <c r="H19" s="70">
        <f t="shared" si="0"/>
        <v>-547.8299999999999</v>
      </c>
      <c r="K19" s="86"/>
      <c r="L19" s="86"/>
      <c r="M19" s="86"/>
    </row>
    <row r="20" spans="1:13" ht="12.75" customHeight="1" hidden="1">
      <c r="A20" s="122" t="s">
        <v>82</v>
      </c>
      <c r="B20" s="109"/>
      <c r="C20" s="109"/>
      <c r="D20" s="109"/>
      <c r="E20" s="109"/>
      <c r="F20" s="109"/>
      <c r="G20" s="70">
        <f>F20-E20</f>
        <v>0</v>
      </c>
      <c r="H20" s="70">
        <f t="shared" si="0"/>
        <v>0</v>
      </c>
      <c r="K20" s="86"/>
      <c r="L20" s="86"/>
      <c r="M20" s="86"/>
    </row>
    <row r="21" spans="1:13" ht="12.75" customHeight="1" hidden="1">
      <c r="A21" s="122" t="s">
        <v>83</v>
      </c>
      <c r="B21" s="109"/>
      <c r="C21" s="109"/>
      <c r="D21" s="109"/>
      <c r="E21" s="109"/>
      <c r="F21" s="109"/>
      <c r="G21" s="70">
        <f>F21-E21</f>
        <v>0</v>
      </c>
      <c r="H21" s="70">
        <f t="shared" si="0"/>
        <v>0</v>
      </c>
      <c r="K21" s="86"/>
      <c r="L21" s="86"/>
      <c r="M21" s="86"/>
    </row>
    <row r="22" spans="1:13" ht="12.75" customHeight="1">
      <c r="A22" s="110" t="s">
        <v>87</v>
      </c>
      <c r="B22" s="112">
        <v>8.52</v>
      </c>
      <c r="C22" s="112">
        <v>8.456191790096279</v>
      </c>
      <c r="D22" s="112">
        <v>8.59406247310671</v>
      </c>
      <c r="E22" s="112">
        <v>8.331860465116279</v>
      </c>
      <c r="F22" s="112">
        <v>8.3725</v>
      </c>
      <c r="G22" s="70">
        <f>F22-E22</f>
        <v>0.04063953488372185</v>
      </c>
      <c r="H22" s="70">
        <f aca="true" t="shared" si="2" ref="H22:H27">+D22-C22</f>
        <v>0.1378706830104317</v>
      </c>
      <c r="J22" s="63"/>
      <c r="K22" s="86"/>
      <c r="L22" s="86"/>
      <c r="M22" s="86"/>
    </row>
    <row r="23" spans="1:13" ht="12.75" customHeight="1">
      <c r="A23" s="62" t="s">
        <v>85</v>
      </c>
      <c r="B23" s="109">
        <v>4.85</v>
      </c>
      <c r="C23" s="109">
        <v>5.28800830296541</v>
      </c>
      <c r="D23" s="109">
        <v>5.161043610442333</v>
      </c>
      <c r="E23" s="109" t="s">
        <v>0</v>
      </c>
      <c r="F23" s="109" t="s">
        <v>0</v>
      </c>
      <c r="G23" s="70" t="s">
        <v>0</v>
      </c>
      <c r="H23" s="70">
        <f t="shared" si="2"/>
        <v>-0.1269646925230763</v>
      </c>
      <c r="J23" s="63"/>
      <c r="K23" s="86"/>
      <c r="L23" s="86"/>
      <c r="M23" s="86"/>
    </row>
    <row r="24" spans="1:13" ht="12.75" customHeight="1">
      <c r="A24" s="62" t="s">
        <v>80</v>
      </c>
      <c r="B24" s="109">
        <v>6.46</v>
      </c>
      <c r="C24" s="109">
        <v>6.532655935125296</v>
      </c>
      <c r="D24" s="109">
        <v>6.466835038761889</v>
      </c>
      <c r="E24" s="109">
        <v>7.858</v>
      </c>
      <c r="F24" s="109">
        <v>7.305</v>
      </c>
      <c r="G24" s="70">
        <f>+F24-E24</f>
        <v>-0.5529999999999999</v>
      </c>
      <c r="H24" s="70">
        <f t="shared" si="2"/>
        <v>-0.06582089636340704</v>
      </c>
      <c r="J24" s="63"/>
      <c r="K24" s="86"/>
      <c r="L24" s="86"/>
      <c r="M24" s="86"/>
    </row>
    <row r="25" spans="1:13" ht="12.75" customHeight="1">
      <c r="A25" s="62" t="s">
        <v>81</v>
      </c>
      <c r="B25" s="109">
        <v>9.55</v>
      </c>
      <c r="C25" s="109">
        <v>9.545316357306685</v>
      </c>
      <c r="D25" s="109">
        <v>9.686033945450312</v>
      </c>
      <c r="E25" s="109">
        <v>8.99</v>
      </c>
      <c r="F25" s="109">
        <v>8.525</v>
      </c>
      <c r="G25" s="70">
        <f>F25-E25</f>
        <v>-0.46499999999999986</v>
      </c>
      <c r="H25" s="70">
        <f t="shared" si="2"/>
        <v>0.14071758814362667</v>
      </c>
      <c r="J25" s="63"/>
      <c r="K25" s="86"/>
      <c r="L25" s="86"/>
      <c r="M25" s="86"/>
    </row>
    <row r="26" spans="1:15" ht="12.75" customHeight="1" hidden="1">
      <c r="A26" s="62" t="s">
        <v>82</v>
      </c>
      <c r="B26" s="83">
        <v>0</v>
      </c>
      <c r="C26" s="81">
        <v>0</v>
      </c>
      <c r="D26" s="83">
        <v>0</v>
      </c>
      <c r="E26" s="83">
        <v>0</v>
      </c>
      <c r="F26" s="83">
        <v>0</v>
      </c>
      <c r="G26" s="70">
        <f>F26-E26</f>
        <v>0</v>
      </c>
      <c r="H26" s="70">
        <f t="shared" si="2"/>
        <v>0</v>
      </c>
      <c r="I26"/>
      <c r="M26" s="86"/>
      <c r="N26" s="86"/>
      <c r="O26" s="86"/>
    </row>
    <row r="27" spans="1:15" ht="12.75" customHeight="1" hidden="1">
      <c r="A27" s="62" t="s">
        <v>83</v>
      </c>
      <c r="B27" s="83">
        <v>0</v>
      </c>
      <c r="C27" s="81">
        <v>0</v>
      </c>
      <c r="D27" s="83">
        <v>0</v>
      </c>
      <c r="E27" s="83">
        <v>0</v>
      </c>
      <c r="F27" s="83">
        <v>0</v>
      </c>
      <c r="G27" s="70">
        <f>F27-E27</f>
        <v>0</v>
      </c>
      <c r="H27" s="70">
        <f t="shared" si="2"/>
        <v>0</v>
      </c>
      <c r="I27"/>
      <c r="M27" s="86"/>
      <c r="N27" s="86"/>
      <c r="O27" s="86"/>
    </row>
    <row r="28" ht="15" customHeight="1">
      <c r="C28" s="8"/>
    </row>
    <row r="29" spans="1:10" ht="15" customHeight="1">
      <c r="A29" s="92" t="s">
        <v>101</v>
      </c>
      <c r="B29" s="1"/>
      <c r="J29"/>
    </row>
    <row r="30" spans="1:11" s="5" customFormat="1" ht="12.75" customHeight="1">
      <c r="A30" s="140" t="s">
        <v>89</v>
      </c>
      <c r="B30" s="4"/>
      <c r="C30" s="6"/>
      <c r="D30" s="6"/>
      <c r="E30" s="6"/>
      <c r="F30" s="6"/>
      <c r="G30" s="6"/>
      <c r="K30" s="129"/>
    </row>
    <row r="31" spans="1:10" ht="26.25" customHeight="1">
      <c r="A31" s="54"/>
      <c r="B31" s="138">
        <v>2013</v>
      </c>
      <c r="C31" s="52" t="s">
        <v>41</v>
      </c>
      <c r="D31" s="52" t="s">
        <v>42</v>
      </c>
      <c r="E31" s="52" t="s">
        <v>16</v>
      </c>
      <c r="F31" s="52" t="s">
        <v>17</v>
      </c>
      <c r="G31" s="55" t="s">
        <v>24</v>
      </c>
      <c r="H31" s="55" t="s">
        <v>43</v>
      </c>
      <c r="I31" s="16"/>
      <c r="J31" s="16"/>
    </row>
    <row r="32" spans="1:12" ht="12.75" customHeight="1">
      <c r="A32" s="110" t="s">
        <v>53</v>
      </c>
      <c r="B32" s="65">
        <v>3.798291746091619</v>
      </c>
      <c r="C32" s="65">
        <v>3.3828363445181004</v>
      </c>
      <c r="D32" s="65">
        <v>6.069150451237546</v>
      </c>
      <c r="E32" s="65">
        <v>8.091058791912221</v>
      </c>
      <c r="F32" s="65">
        <v>7.67</v>
      </c>
      <c r="G32" s="70">
        <f>F32-E32</f>
        <v>-0.4210587919122215</v>
      </c>
      <c r="H32" s="70">
        <f>+D32-C32</f>
        <v>2.686314106719445</v>
      </c>
      <c r="I32" s="112"/>
      <c r="J32" s="112"/>
      <c r="K32" s="65"/>
      <c r="L32" s="107"/>
    </row>
    <row r="33" spans="1:13" ht="12.75" customHeight="1">
      <c r="A33" s="59" t="s">
        <v>90</v>
      </c>
      <c r="B33" s="30">
        <v>3.8086597572572884</v>
      </c>
      <c r="C33" s="30">
        <v>3.4390850195778</v>
      </c>
      <c r="D33" s="30">
        <v>6.223969420307317</v>
      </c>
      <c r="E33" s="30">
        <v>8.43648262621151</v>
      </c>
      <c r="F33" s="30">
        <v>7.626260005846322</v>
      </c>
      <c r="G33" s="70">
        <f>F33-E33</f>
        <v>-0.8102226203651872</v>
      </c>
      <c r="H33" s="70">
        <f>+D33-C33</f>
        <v>2.784884400729517</v>
      </c>
      <c r="I33" s="109"/>
      <c r="J33" s="71"/>
      <c r="K33" s="30"/>
      <c r="L33" s="107"/>
      <c r="M33" s="107"/>
    </row>
    <row r="34" spans="1:12" ht="12.75" customHeight="1">
      <c r="A34" s="59" t="s">
        <v>91</v>
      </c>
      <c r="B34" s="30">
        <v>3.704976621789075</v>
      </c>
      <c r="C34" s="30">
        <v>3.3934671888254475</v>
      </c>
      <c r="D34" s="30">
        <v>6.017578921307841</v>
      </c>
      <c r="E34" s="30">
        <v>7.93882114558071</v>
      </c>
      <c r="F34" s="30">
        <v>7.627326106629542</v>
      </c>
      <c r="G34" s="70">
        <f>F34-E34</f>
        <v>-0.31149503895116837</v>
      </c>
      <c r="H34" s="70">
        <f>+D34-C34</f>
        <v>2.6241117324823935</v>
      </c>
      <c r="I34" s="109"/>
      <c r="J34" s="109"/>
      <c r="K34" s="30"/>
      <c r="L34" s="107"/>
    </row>
    <row r="35" spans="1:12" ht="12.75" customHeight="1">
      <c r="A35" s="59" t="s">
        <v>92</v>
      </c>
      <c r="B35" s="105">
        <v>4.333333333333333</v>
      </c>
      <c r="C35" s="30">
        <v>3.5</v>
      </c>
      <c r="D35" s="30">
        <v>6.68284844989088</v>
      </c>
      <c r="E35" s="30" t="s">
        <v>0</v>
      </c>
      <c r="F35" s="30">
        <v>8.36569689978176</v>
      </c>
      <c r="G35" s="70">
        <f>F35</f>
        <v>8.36569689978176</v>
      </c>
      <c r="H35" s="70">
        <f>+D35-C35</f>
        <v>3.18284844989088</v>
      </c>
      <c r="I35" s="109"/>
      <c r="J35" s="109"/>
      <c r="K35" s="105"/>
      <c r="L35" s="107"/>
    </row>
    <row r="36" spans="1:12" ht="12.75" customHeight="1">
      <c r="A36" s="59" t="s">
        <v>93</v>
      </c>
      <c r="B36" s="106" t="s">
        <v>0</v>
      </c>
      <c r="C36" s="106" t="s">
        <v>0</v>
      </c>
      <c r="D36" s="106" t="s">
        <v>0</v>
      </c>
      <c r="E36" s="106" t="s">
        <v>0</v>
      </c>
      <c r="F36" s="106" t="s">
        <v>0</v>
      </c>
      <c r="G36" s="70" t="s">
        <v>0</v>
      </c>
      <c r="H36" s="70" t="s">
        <v>0</v>
      </c>
      <c r="I36" s="109"/>
      <c r="J36" s="109"/>
      <c r="K36" s="105"/>
      <c r="L36" s="107"/>
    </row>
    <row r="37" spans="1:12" ht="12.75" customHeight="1">
      <c r="A37" s="59" t="s">
        <v>94</v>
      </c>
      <c r="B37" s="106">
        <v>7.5</v>
      </c>
      <c r="C37" s="106" t="s">
        <v>0</v>
      </c>
      <c r="D37" s="106" t="s">
        <v>0</v>
      </c>
      <c r="E37" s="106" t="s">
        <v>0</v>
      </c>
      <c r="F37" s="106" t="s">
        <v>0</v>
      </c>
      <c r="G37" s="70" t="s">
        <v>0</v>
      </c>
      <c r="H37" s="70" t="s">
        <v>0</v>
      </c>
      <c r="I37" s="71"/>
      <c r="J37" s="71"/>
      <c r="K37" s="107"/>
      <c r="L37" s="107"/>
    </row>
    <row r="38" spans="1:12" ht="12.75" customHeight="1">
      <c r="A38" s="59" t="s">
        <v>95</v>
      </c>
      <c r="B38" s="106" t="s">
        <v>0</v>
      </c>
      <c r="C38" s="106" t="s">
        <v>0</v>
      </c>
      <c r="D38" s="106" t="s">
        <v>0</v>
      </c>
      <c r="E38" s="106" t="s">
        <v>0</v>
      </c>
      <c r="F38" s="106" t="s">
        <v>0</v>
      </c>
      <c r="G38" s="70" t="s">
        <v>0</v>
      </c>
      <c r="H38" s="70" t="s">
        <v>0</v>
      </c>
      <c r="I38" s="71"/>
      <c r="J38" s="71"/>
      <c r="K38" s="107"/>
      <c r="L38" s="107"/>
    </row>
    <row r="39" spans="1:12" ht="12.75" customHeight="1">
      <c r="A39" s="59" t="s">
        <v>96</v>
      </c>
      <c r="B39" s="106" t="s">
        <v>0</v>
      </c>
      <c r="C39" s="106" t="s">
        <v>0</v>
      </c>
      <c r="D39" s="106" t="s">
        <v>0</v>
      </c>
      <c r="E39" s="106" t="s">
        <v>0</v>
      </c>
      <c r="F39" s="106" t="s">
        <v>0</v>
      </c>
      <c r="G39" s="70" t="s">
        <v>0</v>
      </c>
      <c r="H39" s="70" t="s">
        <v>0</v>
      </c>
      <c r="I39" s="71"/>
      <c r="J39" s="71"/>
      <c r="K39" s="107"/>
      <c r="L39" s="107"/>
    </row>
    <row r="40" spans="1:12" ht="12.75" customHeight="1">
      <c r="A40" s="59" t="s">
        <v>97</v>
      </c>
      <c r="B40" s="106" t="s">
        <v>0</v>
      </c>
      <c r="C40" s="106" t="s">
        <v>0</v>
      </c>
      <c r="D40" s="106" t="s">
        <v>0</v>
      </c>
      <c r="E40" s="106" t="s">
        <v>0</v>
      </c>
      <c r="F40" s="106" t="s">
        <v>0</v>
      </c>
      <c r="G40" s="70" t="s">
        <v>0</v>
      </c>
      <c r="H40" s="70" t="s">
        <v>0</v>
      </c>
      <c r="I40" s="71"/>
      <c r="J40" s="71"/>
      <c r="K40" s="107"/>
      <c r="L40" s="107"/>
    </row>
    <row r="41" spans="1:12" ht="12.75" customHeight="1">
      <c r="A41" s="59" t="s">
        <v>98</v>
      </c>
      <c r="B41" s="128" t="s">
        <v>0</v>
      </c>
      <c r="C41" s="106" t="s">
        <v>0</v>
      </c>
      <c r="D41" s="106" t="s">
        <v>0</v>
      </c>
      <c r="E41" s="106" t="s">
        <v>0</v>
      </c>
      <c r="F41" s="106" t="s">
        <v>0</v>
      </c>
      <c r="G41" s="70" t="s">
        <v>0</v>
      </c>
      <c r="H41" s="70" t="s">
        <v>0</v>
      </c>
      <c r="I41" s="71"/>
      <c r="J41" s="71"/>
      <c r="K41" s="107"/>
      <c r="L41" s="107"/>
    </row>
    <row r="42" spans="1:12" ht="12.75" customHeight="1">
      <c r="A42" s="110" t="s">
        <v>99</v>
      </c>
      <c r="B42" s="90">
        <v>7.248849863135487</v>
      </c>
      <c r="C42" s="90">
        <v>8.031686601781558</v>
      </c>
      <c r="D42" s="90">
        <v>7.33665218041705</v>
      </c>
      <c r="E42" s="90" t="s">
        <v>0</v>
      </c>
      <c r="F42" s="90" t="s">
        <v>0</v>
      </c>
      <c r="G42" s="70" t="s">
        <v>0</v>
      </c>
      <c r="H42" s="70">
        <f>+D42-C42</f>
        <v>-0.6950344213645083</v>
      </c>
      <c r="I42" s="115"/>
      <c r="J42" s="115"/>
      <c r="K42" s="107"/>
      <c r="L42" s="107"/>
    </row>
    <row r="43" spans="1:12" ht="12.75" customHeight="1">
      <c r="A43" s="59" t="s">
        <v>90</v>
      </c>
      <c r="B43" s="30" t="s">
        <v>0</v>
      </c>
      <c r="C43" s="30" t="s">
        <v>0</v>
      </c>
      <c r="D43" s="111" t="s">
        <v>0</v>
      </c>
      <c r="E43" s="111" t="s">
        <v>0</v>
      </c>
      <c r="F43" s="111" t="s">
        <v>0</v>
      </c>
      <c r="G43" s="70" t="s">
        <v>0</v>
      </c>
      <c r="H43" s="70" t="s">
        <v>0</v>
      </c>
      <c r="I43" s="109"/>
      <c r="J43" s="109"/>
      <c r="K43" s="107"/>
      <c r="L43" s="107"/>
    </row>
    <row r="44" spans="1:12" ht="12.75" customHeight="1">
      <c r="A44" s="59" t="s">
        <v>91</v>
      </c>
      <c r="B44" s="30">
        <v>3.875</v>
      </c>
      <c r="C44" s="30">
        <v>3.5</v>
      </c>
      <c r="D44" s="111" t="s">
        <v>0</v>
      </c>
      <c r="E44" s="111" t="s">
        <v>0</v>
      </c>
      <c r="F44" s="111" t="s">
        <v>0</v>
      </c>
      <c r="G44" s="70" t="s">
        <v>0</v>
      </c>
      <c r="H44" s="70">
        <f>-C44</f>
        <v>-3.5</v>
      </c>
      <c r="I44" s="109"/>
      <c r="J44" s="109"/>
      <c r="K44" s="107"/>
      <c r="L44" s="107"/>
    </row>
    <row r="45" spans="1:12" ht="12.75" customHeight="1">
      <c r="A45" s="59" t="s">
        <v>92</v>
      </c>
      <c r="B45" s="30">
        <v>3</v>
      </c>
      <c r="C45" s="30" t="s">
        <v>0</v>
      </c>
      <c r="D45" s="111" t="s">
        <v>0</v>
      </c>
      <c r="E45" s="111" t="s">
        <v>0</v>
      </c>
      <c r="F45" s="111" t="s">
        <v>0</v>
      </c>
      <c r="G45" s="70" t="s">
        <v>0</v>
      </c>
      <c r="H45" s="70" t="s">
        <v>0</v>
      </c>
      <c r="I45" s="109"/>
      <c r="J45" s="109"/>
      <c r="K45" s="107"/>
      <c r="L45" s="107"/>
    </row>
    <row r="46" spans="1:12" ht="12.75" customHeight="1">
      <c r="A46" s="59" t="s">
        <v>93</v>
      </c>
      <c r="B46" s="105">
        <v>6.5</v>
      </c>
      <c r="C46" s="105">
        <v>7</v>
      </c>
      <c r="D46" s="111" t="s">
        <v>0</v>
      </c>
      <c r="E46" s="111" t="s">
        <v>0</v>
      </c>
      <c r="F46" s="111" t="s">
        <v>0</v>
      </c>
      <c r="G46" s="70" t="s">
        <v>0</v>
      </c>
      <c r="H46" s="70">
        <f>-C46</f>
        <v>-7</v>
      </c>
      <c r="I46" s="109"/>
      <c r="J46" s="109"/>
      <c r="K46" s="107"/>
      <c r="L46" s="107"/>
    </row>
    <row r="47" spans="1:12" ht="12.75" customHeight="1">
      <c r="A47" s="59" t="s">
        <v>94</v>
      </c>
      <c r="B47" s="105" t="s">
        <v>0</v>
      </c>
      <c r="C47" s="105" t="s">
        <v>0</v>
      </c>
      <c r="D47" s="105" t="s">
        <v>0</v>
      </c>
      <c r="E47" s="105" t="s">
        <v>0</v>
      </c>
      <c r="F47" s="105" t="s">
        <v>0</v>
      </c>
      <c r="G47" s="70" t="s">
        <v>0</v>
      </c>
      <c r="H47" s="70" t="s">
        <v>0</v>
      </c>
      <c r="I47" s="109"/>
      <c r="J47" s="109"/>
      <c r="K47" s="107"/>
      <c r="L47" s="107"/>
    </row>
    <row r="48" spans="1:12" ht="12.75" customHeight="1">
      <c r="A48" s="59" t="s">
        <v>95</v>
      </c>
      <c r="B48" s="105" t="s">
        <v>0</v>
      </c>
      <c r="C48" s="105" t="s">
        <v>0</v>
      </c>
      <c r="D48" s="106" t="s">
        <v>0</v>
      </c>
      <c r="E48" s="106" t="s">
        <v>0</v>
      </c>
      <c r="F48" s="106" t="s">
        <v>0</v>
      </c>
      <c r="G48" s="70" t="s">
        <v>0</v>
      </c>
      <c r="H48" s="70" t="s">
        <v>0</v>
      </c>
      <c r="I48" s="109"/>
      <c r="J48" s="109"/>
      <c r="K48" s="107"/>
      <c r="L48" s="107"/>
    </row>
    <row r="49" spans="1:12" ht="12.75" customHeight="1">
      <c r="A49" s="59" t="s">
        <v>96</v>
      </c>
      <c r="B49" s="105">
        <v>7.360961620266202</v>
      </c>
      <c r="C49" s="105">
        <v>6.888589907199069</v>
      </c>
      <c r="D49" s="105">
        <v>7.50369781915604</v>
      </c>
      <c r="E49" s="105" t="s">
        <v>0</v>
      </c>
      <c r="F49" s="105" t="s">
        <v>0</v>
      </c>
      <c r="G49" s="70" t="s">
        <v>0</v>
      </c>
      <c r="H49" s="70">
        <f>+D49-C49</f>
        <v>0.6151079119569705</v>
      </c>
      <c r="I49" s="109"/>
      <c r="J49" s="109"/>
      <c r="K49" s="107"/>
      <c r="L49" s="107"/>
    </row>
    <row r="50" spans="1:12" ht="12.75" customHeight="1">
      <c r="A50" s="59" t="s">
        <v>97</v>
      </c>
      <c r="B50" s="105">
        <v>7.683388157894736</v>
      </c>
      <c r="C50" s="105">
        <v>7</v>
      </c>
      <c r="D50" s="105">
        <v>7</v>
      </c>
      <c r="E50" s="105" t="s">
        <v>0</v>
      </c>
      <c r="F50" s="105" t="s">
        <v>0</v>
      </c>
      <c r="G50" s="70" t="s">
        <v>0</v>
      </c>
      <c r="H50" s="70">
        <f>+D50-C50</f>
        <v>0</v>
      </c>
      <c r="I50" s="109"/>
      <c r="J50" s="109"/>
      <c r="K50" s="107"/>
      <c r="L50" s="107"/>
    </row>
    <row r="51" spans="1:12" ht="12.75" customHeight="1">
      <c r="A51" s="59" t="s">
        <v>98</v>
      </c>
      <c r="B51" s="130">
        <v>9.833333333333334</v>
      </c>
      <c r="C51" s="105">
        <v>10.5</v>
      </c>
      <c r="D51" s="105" t="s">
        <v>0</v>
      </c>
      <c r="E51" s="106" t="s">
        <v>0</v>
      </c>
      <c r="F51" s="106" t="s">
        <v>0</v>
      </c>
      <c r="G51" s="70" t="s">
        <v>0</v>
      </c>
      <c r="H51" s="70">
        <f>-C51</f>
        <v>-10.5</v>
      </c>
      <c r="I51" s="109"/>
      <c r="J51" s="109"/>
      <c r="K51" s="107"/>
      <c r="L51" s="107"/>
    </row>
    <row r="52" spans="1:12" ht="12.75" customHeight="1">
      <c r="A52" s="110" t="s">
        <v>100</v>
      </c>
      <c r="B52" s="90" t="s">
        <v>0</v>
      </c>
      <c r="C52" s="90" t="s">
        <v>0</v>
      </c>
      <c r="D52" s="90" t="s">
        <v>0</v>
      </c>
      <c r="E52" s="90" t="s">
        <v>0</v>
      </c>
      <c r="F52" s="90" t="s">
        <v>0</v>
      </c>
      <c r="G52" s="70" t="s">
        <v>0</v>
      </c>
      <c r="H52" s="70" t="s">
        <v>0</v>
      </c>
      <c r="I52" s="115"/>
      <c r="J52" s="115"/>
      <c r="K52" s="107"/>
      <c r="L52" s="107"/>
    </row>
    <row r="53" spans="1:12" ht="12.75" customHeight="1">
      <c r="A53" s="59" t="s">
        <v>90</v>
      </c>
      <c r="B53" s="118" t="s">
        <v>0</v>
      </c>
      <c r="C53" s="111" t="s">
        <v>0</v>
      </c>
      <c r="D53" s="111" t="s">
        <v>0</v>
      </c>
      <c r="E53" s="111" t="s">
        <v>0</v>
      </c>
      <c r="F53" s="111" t="s">
        <v>0</v>
      </c>
      <c r="G53" s="70" t="s">
        <v>0</v>
      </c>
      <c r="H53" s="70" t="s">
        <v>0</v>
      </c>
      <c r="I53" s="109"/>
      <c r="J53" s="109"/>
      <c r="K53" s="107"/>
      <c r="L53" s="107"/>
    </row>
    <row r="54" spans="1:12" ht="12.75" customHeight="1">
      <c r="A54" s="59" t="s">
        <v>91</v>
      </c>
      <c r="B54" s="30" t="s">
        <v>0</v>
      </c>
      <c r="C54" s="111" t="s">
        <v>0</v>
      </c>
      <c r="D54" s="111" t="s">
        <v>0</v>
      </c>
      <c r="E54" s="111" t="s">
        <v>0</v>
      </c>
      <c r="F54" s="111" t="s">
        <v>0</v>
      </c>
      <c r="G54" s="70" t="s">
        <v>0</v>
      </c>
      <c r="H54" s="70" t="s">
        <v>0</v>
      </c>
      <c r="I54" s="109"/>
      <c r="J54" s="109"/>
      <c r="K54" s="107"/>
      <c r="L54" s="107"/>
    </row>
    <row r="55" spans="1:12" ht="12.75" customHeight="1">
      <c r="A55" s="59" t="s">
        <v>92</v>
      </c>
      <c r="B55" s="118" t="s">
        <v>0</v>
      </c>
      <c r="C55" s="111" t="s">
        <v>0</v>
      </c>
      <c r="D55" s="111" t="s">
        <v>0</v>
      </c>
      <c r="E55" s="111" t="s">
        <v>0</v>
      </c>
      <c r="F55" s="111" t="s">
        <v>0</v>
      </c>
      <c r="G55" s="70" t="s">
        <v>0</v>
      </c>
      <c r="H55" s="70" t="s">
        <v>0</v>
      </c>
      <c r="I55" s="109"/>
      <c r="J55" s="109"/>
      <c r="K55" s="107"/>
      <c r="L55" s="107"/>
    </row>
    <row r="56" spans="1:12" ht="12.75" customHeight="1">
      <c r="A56" s="59" t="s">
        <v>93</v>
      </c>
      <c r="B56" s="118" t="s">
        <v>0</v>
      </c>
      <c r="C56" s="111" t="s">
        <v>0</v>
      </c>
      <c r="D56" s="111" t="s">
        <v>0</v>
      </c>
      <c r="E56" s="111" t="s">
        <v>0</v>
      </c>
      <c r="F56" s="111" t="s">
        <v>0</v>
      </c>
      <c r="G56" s="70" t="s">
        <v>0</v>
      </c>
      <c r="H56" s="70" t="s">
        <v>0</v>
      </c>
      <c r="I56" s="109"/>
      <c r="J56" s="109"/>
      <c r="K56" s="107"/>
      <c r="L56" s="107"/>
    </row>
    <row r="57" spans="1:12" ht="12.75" customHeight="1">
      <c r="A57" s="59" t="s">
        <v>94</v>
      </c>
      <c r="B57" s="105" t="s">
        <v>0</v>
      </c>
      <c r="C57" s="105" t="s">
        <v>0</v>
      </c>
      <c r="D57" s="105" t="s">
        <v>0</v>
      </c>
      <c r="E57" s="105" t="s">
        <v>0</v>
      </c>
      <c r="F57" s="105" t="s">
        <v>0</v>
      </c>
      <c r="G57" s="70" t="s">
        <v>0</v>
      </c>
      <c r="H57" s="70" t="s">
        <v>0</v>
      </c>
      <c r="I57" s="109"/>
      <c r="J57" s="109"/>
      <c r="K57" s="107"/>
      <c r="L57" s="107"/>
    </row>
    <row r="58" spans="1:12" ht="12.75" customHeight="1">
      <c r="A58" s="59" t="s">
        <v>95</v>
      </c>
      <c r="B58" s="106" t="s">
        <v>0</v>
      </c>
      <c r="C58" s="106" t="s">
        <v>0</v>
      </c>
      <c r="D58" s="106" t="s">
        <v>0</v>
      </c>
      <c r="E58" s="106" t="s">
        <v>0</v>
      </c>
      <c r="F58" s="106" t="s">
        <v>0</v>
      </c>
      <c r="G58" s="70" t="s">
        <v>0</v>
      </c>
      <c r="H58" s="70" t="s">
        <v>0</v>
      </c>
      <c r="I58" s="109"/>
      <c r="J58" s="109"/>
      <c r="K58" s="107"/>
      <c r="L58" s="107"/>
    </row>
    <row r="59" spans="1:12" ht="12.75" customHeight="1">
      <c r="A59" s="59" t="s">
        <v>96</v>
      </c>
      <c r="B59" s="105" t="s">
        <v>0</v>
      </c>
      <c r="C59" s="105" t="s">
        <v>0</v>
      </c>
      <c r="D59" s="105" t="s">
        <v>0</v>
      </c>
      <c r="E59" s="105" t="s">
        <v>0</v>
      </c>
      <c r="F59" s="105" t="s">
        <v>0</v>
      </c>
      <c r="G59" s="70" t="s">
        <v>0</v>
      </c>
      <c r="H59" s="70" t="s">
        <v>0</v>
      </c>
      <c r="I59" s="109"/>
      <c r="J59" s="109"/>
      <c r="K59" s="107"/>
      <c r="L59" s="107"/>
    </row>
    <row r="60" spans="1:12" ht="12.75" customHeight="1">
      <c r="A60" s="59" t="s">
        <v>97</v>
      </c>
      <c r="B60" s="106" t="s">
        <v>0</v>
      </c>
      <c r="C60" s="106" t="s">
        <v>0</v>
      </c>
      <c r="D60" s="106" t="s">
        <v>0</v>
      </c>
      <c r="E60" s="106" t="s">
        <v>0</v>
      </c>
      <c r="F60" s="106" t="s">
        <v>0</v>
      </c>
      <c r="G60" s="70" t="s">
        <v>0</v>
      </c>
      <c r="H60" s="70" t="s">
        <v>0</v>
      </c>
      <c r="I60" s="109"/>
      <c r="J60" s="109"/>
      <c r="K60" s="107"/>
      <c r="L60" s="107"/>
    </row>
    <row r="61" spans="1:12" ht="12.75" customHeight="1">
      <c r="A61" s="59" t="s">
        <v>98</v>
      </c>
      <c r="B61" s="106" t="s">
        <v>0</v>
      </c>
      <c r="C61" s="106" t="s">
        <v>0</v>
      </c>
      <c r="D61" s="106" t="s">
        <v>0</v>
      </c>
      <c r="E61" s="106" t="s">
        <v>0</v>
      </c>
      <c r="F61" s="106" t="s">
        <v>0</v>
      </c>
      <c r="G61" s="70" t="s">
        <v>0</v>
      </c>
      <c r="H61" s="70" t="s">
        <v>0</v>
      </c>
      <c r="I61" s="109"/>
      <c r="J61" s="109"/>
      <c r="K61" s="107"/>
      <c r="L61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69" sqref="K6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92" t="s">
        <v>103</v>
      </c>
      <c r="B1" s="1"/>
    </row>
    <row r="2" spans="1:6" s="5" customFormat="1" ht="12.75" customHeight="1">
      <c r="A2" s="140" t="s">
        <v>19</v>
      </c>
      <c r="B2" s="4"/>
      <c r="C2" s="6"/>
      <c r="D2" s="6"/>
      <c r="E2" s="6"/>
      <c r="F2" s="6"/>
    </row>
    <row r="3" spans="1:9" ht="26.25" customHeight="1">
      <c r="A3" s="54"/>
      <c r="B3" s="138">
        <v>2013</v>
      </c>
      <c r="C3" s="52" t="s">
        <v>41</v>
      </c>
      <c r="D3" s="52" t="s">
        <v>42</v>
      </c>
      <c r="E3" s="52" t="s">
        <v>16</v>
      </c>
      <c r="F3" s="52" t="s">
        <v>17</v>
      </c>
      <c r="G3" s="55" t="s">
        <v>24</v>
      </c>
      <c r="H3" s="55" t="s">
        <v>43</v>
      </c>
      <c r="I3" s="2"/>
    </row>
    <row r="4" spans="1:9" ht="12.75" customHeight="1">
      <c r="A4" s="110" t="s">
        <v>102</v>
      </c>
      <c r="B4" s="16">
        <v>10523.8663</v>
      </c>
      <c r="C4" s="16">
        <v>1869.3129</v>
      </c>
      <c r="D4" s="16">
        <v>7064.9673</v>
      </c>
      <c r="E4" s="16">
        <v>2574.9205</v>
      </c>
      <c r="F4" s="16">
        <v>2606.0671</v>
      </c>
      <c r="G4" s="70">
        <f>F4-E4</f>
        <v>31.146600000000035</v>
      </c>
      <c r="H4" s="70">
        <f>+D4-C4</f>
        <v>5195.6544</v>
      </c>
      <c r="I4" s="11"/>
    </row>
    <row r="5" spans="1:10" ht="12.75" customHeight="1">
      <c r="A5" s="143" t="s">
        <v>53</v>
      </c>
      <c r="B5" s="112">
        <v>8680.5906</v>
      </c>
      <c r="C5" s="112">
        <v>1049.6094</v>
      </c>
      <c r="D5" s="112">
        <v>6909.2104</v>
      </c>
      <c r="E5" s="112">
        <v>2574.9205</v>
      </c>
      <c r="F5" s="112">
        <v>2606.0671</v>
      </c>
      <c r="G5" s="70">
        <f>F5-E5</f>
        <v>31.146600000000035</v>
      </c>
      <c r="H5" s="70">
        <f>+D5-C5</f>
        <v>5859.601</v>
      </c>
      <c r="I5" s="11"/>
      <c r="J5" s="113"/>
    </row>
    <row r="6" spans="1:10" ht="12.75" customHeight="1">
      <c r="A6" s="59" t="s">
        <v>90</v>
      </c>
      <c r="B6" s="109">
        <v>2601.1655</v>
      </c>
      <c r="C6" s="71">
        <v>94.2712</v>
      </c>
      <c r="D6" s="71">
        <v>1763.1347</v>
      </c>
      <c r="E6" s="71">
        <v>787.6837</v>
      </c>
      <c r="F6" s="71">
        <v>401.2779</v>
      </c>
      <c r="G6" s="70">
        <f>F6-E6</f>
        <v>-386.40580000000006</v>
      </c>
      <c r="H6" s="70">
        <f>+D6-C6</f>
        <v>1668.8635000000002</v>
      </c>
      <c r="I6" s="11"/>
      <c r="J6" s="113"/>
    </row>
    <row r="7" spans="1:10" ht="12.75" customHeight="1">
      <c r="A7" s="59" t="s">
        <v>91</v>
      </c>
      <c r="B7" s="109">
        <v>5682.1257</v>
      </c>
      <c r="C7" s="109">
        <v>922.2765</v>
      </c>
      <c r="D7" s="109">
        <v>4939.4042</v>
      </c>
      <c r="E7" s="109">
        <v>1787.2368</v>
      </c>
      <c r="F7" s="109">
        <v>2056.5577</v>
      </c>
      <c r="G7" s="70">
        <f>F7-E7</f>
        <v>269.32089999999994</v>
      </c>
      <c r="H7" s="70">
        <f>+D7-C7</f>
        <v>4017.1277</v>
      </c>
      <c r="I7" s="11"/>
      <c r="J7" s="113"/>
    </row>
    <row r="8" spans="1:10" ht="12.75" customHeight="1">
      <c r="A8" s="59" t="s">
        <v>92</v>
      </c>
      <c r="B8" s="109">
        <v>296.5234</v>
      </c>
      <c r="C8" s="109">
        <v>33.0617</v>
      </c>
      <c r="D8" s="109">
        <v>206.6715</v>
      </c>
      <c r="E8" s="109" t="s">
        <v>0</v>
      </c>
      <c r="F8" s="109">
        <v>148.2315</v>
      </c>
      <c r="G8" s="70">
        <f>F8</f>
        <v>148.2315</v>
      </c>
      <c r="H8" s="70">
        <f>+D8-C8</f>
        <v>173.6098</v>
      </c>
      <c r="I8" s="11"/>
      <c r="J8" s="113"/>
    </row>
    <row r="9" spans="1:10" ht="12.75" customHeight="1">
      <c r="A9" s="59" t="s">
        <v>93</v>
      </c>
      <c r="B9" s="109" t="s">
        <v>0</v>
      </c>
      <c r="C9" s="109" t="s">
        <v>0</v>
      </c>
      <c r="D9" s="109" t="s">
        <v>0</v>
      </c>
      <c r="E9" s="109" t="s">
        <v>0</v>
      </c>
      <c r="F9" s="109" t="s">
        <v>0</v>
      </c>
      <c r="G9" s="70" t="s">
        <v>0</v>
      </c>
      <c r="H9" s="70" t="s">
        <v>0</v>
      </c>
      <c r="I9" s="11"/>
      <c r="J9" s="113"/>
    </row>
    <row r="10" spans="1:10" ht="12.75" customHeight="1">
      <c r="A10" s="59" t="s">
        <v>94</v>
      </c>
      <c r="B10" s="71">
        <v>100.776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3"/>
    </row>
    <row r="11" spans="1:10" ht="12.75" customHeight="1">
      <c r="A11" s="59" t="s">
        <v>95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3"/>
    </row>
    <row r="12" spans="1:10" ht="12.75" customHeight="1">
      <c r="A12" s="59" t="s">
        <v>96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3"/>
    </row>
    <row r="13" spans="1:10" ht="12.75" customHeight="1">
      <c r="A13" s="59" t="s">
        <v>97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3"/>
    </row>
    <row r="14" spans="1:10" ht="12.75" customHeight="1">
      <c r="A14" s="59" t="s">
        <v>98</v>
      </c>
      <c r="B14" s="128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3"/>
    </row>
    <row r="15" spans="1:10" ht="12.75" customHeight="1">
      <c r="A15" s="143" t="s">
        <v>99</v>
      </c>
      <c r="B15" s="115">
        <v>1843.2757</v>
      </c>
      <c r="C15" s="115">
        <v>819.7035</v>
      </c>
      <c r="D15" s="115">
        <v>155.7569</v>
      </c>
      <c r="E15" s="115" t="s">
        <v>0</v>
      </c>
      <c r="F15" s="115" t="s">
        <v>0</v>
      </c>
      <c r="G15" s="70" t="s">
        <v>0</v>
      </c>
      <c r="H15" s="70">
        <f>+D15-C15</f>
        <v>-663.9466</v>
      </c>
      <c r="I15" s="11"/>
      <c r="J15" s="113"/>
    </row>
    <row r="16" spans="1:10" ht="12.75" customHeight="1">
      <c r="A16" s="59" t="s">
        <v>90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0" t="s">
        <v>0</v>
      </c>
      <c r="H16" s="70" t="s">
        <v>0</v>
      </c>
      <c r="I16" s="11"/>
      <c r="J16" s="113"/>
    </row>
    <row r="17" spans="1:10" ht="12.75" customHeight="1">
      <c r="A17" s="59" t="s">
        <v>91</v>
      </c>
      <c r="B17" s="109">
        <v>130.62</v>
      </c>
      <c r="C17" s="109">
        <v>30</v>
      </c>
      <c r="D17" s="109" t="s">
        <v>0</v>
      </c>
      <c r="E17" s="109" t="s">
        <v>0</v>
      </c>
      <c r="F17" s="109" t="s">
        <v>0</v>
      </c>
      <c r="G17" s="70" t="s">
        <v>0</v>
      </c>
      <c r="H17" s="70">
        <f>-C17</f>
        <v>-30</v>
      </c>
      <c r="I17" s="11"/>
      <c r="J17" s="113"/>
    </row>
    <row r="18" spans="1:10" ht="12.75" customHeight="1">
      <c r="A18" s="59" t="s">
        <v>92</v>
      </c>
      <c r="B18" s="109">
        <v>40</v>
      </c>
      <c r="C18" s="109" t="s">
        <v>0</v>
      </c>
      <c r="D18" s="109" t="s">
        <v>0</v>
      </c>
      <c r="E18" s="109" t="s">
        <v>0</v>
      </c>
      <c r="F18" s="109" t="s">
        <v>0</v>
      </c>
      <c r="G18" s="70" t="s">
        <v>0</v>
      </c>
      <c r="H18" s="70" t="s">
        <v>0</v>
      </c>
      <c r="I18" s="11"/>
      <c r="J18" s="113"/>
    </row>
    <row r="19" spans="1:10" ht="12.75" customHeight="1">
      <c r="A19" s="59" t="s">
        <v>93</v>
      </c>
      <c r="B19" s="109">
        <v>200</v>
      </c>
      <c r="C19" s="109">
        <v>20</v>
      </c>
      <c r="D19" s="109" t="s">
        <v>0</v>
      </c>
      <c r="E19" s="109" t="s">
        <v>0</v>
      </c>
      <c r="F19" s="109" t="s">
        <v>0</v>
      </c>
      <c r="G19" s="70" t="s">
        <v>0</v>
      </c>
      <c r="H19" s="70">
        <f>-C19</f>
        <v>-20</v>
      </c>
      <c r="I19" s="11"/>
      <c r="J19" s="113"/>
    </row>
    <row r="20" spans="1:10" ht="12.75" customHeight="1">
      <c r="A20" s="59" t="s">
        <v>94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0" t="s">
        <v>0</v>
      </c>
      <c r="H20" s="70" t="s">
        <v>0</v>
      </c>
      <c r="I20" s="11"/>
      <c r="J20" s="113"/>
    </row>
    <row r="21" spans="1:10" ht="12.75" customHeight="1">
      <c r="A21" s="59" t="s">
        <v>95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0" t="s">
        <v>0</v>
      </c>
      <c r="H21" s="70" t="s">
        <v>0</v>
      </c>
      <c r="I21" s="11"/>
      <c r="J21" s="113"/>
    </row>
    <row r="22" spans="1:10" ht="12.75" customHeight="1">
      <c r="A22" s="59" t="s">
        <v>96</v>
      </c>
      <c r="B22" s="109">
        <v>334.9265</v>
      </c>
      <c r="C22" s="109">
        <v>206.943</v>
      </c>
      <c r="D22" s="109">
        <v>104.1019</v>
      </c>
      <c r="E22" s="109" t="s">
        <v>0</v>
      </c>
      <c r="F22" s="109" t="s">
        <v>0</v>
      </c>
      <c r="G22" s="70" t="s">
        <v>0</v>
      </c>
      <c r="H22" s="70">
        <f>+D22-C22</f>
        <v>-102.84110000000001</v>
      </c>
      <c r="I22" s="11"/>
      <c r="J22" s="113"/>
    </row>
    <row r="23" spans="1:10" ht="12.75" customHeight="1">
      <c r="A23" s="59" t="s">
        <v>97</v>
      </c>
      <c r="B23" s="109">
        <v>790.8148</v>
      </c>
      <c r="C23" s="109">
        <v>363.4851</v>
      </c>
      <c r="D23" s="109">
        <v>51.655</v>
      </c>
      <c r="E23" s="109" t="s">
        <v>0</v>
      </c>
      <c r="F23" s="109" t="s">
        <v>0</v>
      </c>
      <c r="G23" s="70" t="s">
        <v>0</v>
      </c>
      <c r="H23" s="70">
        <f>+D23-C23</f>
        <v>-311.8301</v>
      </c>
      <c r="I23" s="11"/>
      <c r="J23" s="113"/>
    </row>
    <row r="24" spans="1:10" ht="12.75" customHeight="1">
      <c r="A24" s="59" t="s">
        <v>98</v>
      </c>
      <c r="B24" s="128">
        <v>346.9144</v>
      </c>
      <c r="C24" s="109">
        <v>199.2754</v>
      </c>
      <c r="D24" s="109" t="s">
        <v>0</v>
      </c>
      <c r="E24" s="109" t="s">
        <v>0</v>
      </c>
      <c r="F24" s="109" t="s">
        <v>0</v>
      </c>
      <c r="G24" s="70" t="s">
        <v>0</v>
      </c>
      <c r="H24" s="70">
        <f>-C24</f>
        <v>-199.2754</v>
      </c>
      <c r="I24" s="11"/>
      <c r="J24" s="113"/>
    </row>
    <row r="25" spans="1:10" ht="12.75" customHeight="1">
      <c r="A25" s="143" t="s">
        <v>100</v>
      </c>
      <c r="B25" s="115" t="s">
        <v>0</v>
      </c>
      <c r="C25" s="115" t="s">
        <v>0</v>
      </c>
      <c r="D25" s="115" t="s">
        <v>0</v>
      </c>
      <c r="E25" s="115" t="s">
        <v>0</v>
      </c>
      <c r="F25" s="115" t="s">
        <v>0</v>
      </c>
      <c r="G25" s="70" t="s">
        <v>0</v>
      </c>
      <c r="H25" s="70" t="s">
        <v>0</v>
      </c>
      <c r="I25" s="108"/>
      <c r="J25" s="113"/>
    </row>
    <row r="26" spans="1:10" ht="12.75" customHeight="1">
      <c r="A26" s="59" t="s">
        <v>90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0" t="s">
        <v>0</v>
      </c>
      <c r="H26" s="70" t="s">
        <v>0</v>
      </c>
      <c r="I26" s="108"/>
      <c r="J26" s="113"/>
    </row>
    <row r="27" spans="1:10" ht="12.75" customHeight="1">
      <c r="A27" s="59" t="s">
        <v>91</v>
      </c>
      <c r="B27" s="109" t="s">
        <v>0</v>
      </c>
      <c r="C27" s="109" t="s">
        <v>0</v>
      </c>
      <c r="D27" s="109" t="s">
        <v>0</v>
      </c>
      <c r="E27" s="109" t="s">
        <v>0</v>
      </c>
      <c r="F27" s="109" t="s">
        <v>0</v>
      </c>
      <c r="G27" s="70" t="s">
        <v>0</v>
      </c>
      <c r="H27" s="70" t="s">
        <v>0</v>
      </c>
      <c r="I27" s="108"/>
      <c r="J27" s="113"/>
    </row>
    <row r="28" spans="1:10" ht="12.75" customHeight="1">
      <c r="A28" s="59" t="s">
        <v>92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0" t="s">
        <v>0</v>
      </c>
      <c r="H28" s="70" t="s">
        <v>0</v>
      </c>
      <c r="I28" s="108"/>
      <c r="J28" s="113"/>
    </row>
    <row r="29" spans="1:10" ht="12.75" customHeight="1">
      <c r="A29" s="59" t="s">
        <v>93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0" t="s">
        <v>0</v>
      </c>
      <c r="H29" s="70" t="s">
        <v>0</v>
      </c>
      <c r="I29" s="108"/>
      <c r="J29" s="113"/>
    </row>
    <row r="30" spans="1:10" ht="12.75" customHeight="1">
      <c r="A30" s="59" t="s">
        <v>94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0" t="s">
        <v>0</v>
      </c>
      <c r="H30" s="70" t="s">
        <v>0</v>
      </c>
      <c r="I30" s="108"/>
      <c r="J30" s="113"/>
    </row>
    <row r="31" spans="1:10" ht="12.75" customHeight="1">
      <c r="A31" s="59" t="s">
        <v>95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0" t="s">
        <v>0</v>
      </c>
      <c r="H31" s="70" t="s">
        <v>0</v>
      </c>
      <c r="I31" s="108"/>
      <c r="J31" s="113"/>
    </row>
    <row r="32" spans="1:10" ht="12.75" customHeight="1">
      <c r="A32" s="59" t="s">
        <v>96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0" t="s">
        <v>0</v>
      </c>
      <c r="H32" s="70" t="s">
        <v>0</v>
      </c>
      <c r="I32" s="108"/>
      <c r="J32" s="113"/>
    </row>
    <row r="33" spans="1:10" ht="12.75" customHeight="1">
      <c r="A33" s="59" t="s">
        <v>97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0" t="s">
        <v>0</v>
      </c>
      <c r="H33" s="70" t="s">
        <v>0</v>
      </c>
      <c r="I33" s="108"/>
      <c r="J33" s="113"/>
    </row>
    <row r="34" spans="1:10" ht="12.75" customHeight="1">
      <c r="A34" s="59" t="s">
        <v>98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0" t="s">
        <v>0</v>
      </c>
      <c r="H34" s="70" t="s">
        <v>0</v>
      </c>
      <c r="I34" s="108"/>
      <c r="J34" s="113"/>
    </row>
    <row r="35" ht="15" customHeight="1">
      <c r="F35" s="8"/>
    </row>
    <row r="36" spans="1:9" ht="15" customHeight="1">
      <c r="A36" s="92" t="s">
        <v>111</v>
      </c>
      <c r="G36" s="11"/>
      <c r="I36" s="2"/>
    </row>
    <row r="37" spans="1:14" ht="12.75" customHeight="1">
      <c r="A37" s="140" t="s">
        <v>19</v>
      </c>
      <c r="G37" s="11"/>
      <c r="K37" s="3"/>
      <c r="L37" s="3"/>
      <c r="M37" s="3"/>
      <c r="N37" s="3"/>
    </row>
    <row r="38" spans="1:14" ht="31.5">
      <c r="A38" s="56"/>
      <c r="B38" s="138">
        <v>2012</v>
      </c>
      <c r="C38" s="52" t="s">
        <v>26</v>
      </c>
      <c r="D38" s="52" t="s">
        <v>27</v>
      </c>
      <c r="E38" s="138">
        <v>2013</v>
      </c>
      <c r="F38" s="52" t="s">
        <v>16</v>
      </c>
      <c r="G38" s="52" t="s">
        <v>17</v>
      </c>
      <c r="H38" s="55" t="s">
        <v>24</v>
      </c>
      <c r="I38" s="55" t="s">
        <v>25</v>
      </c>
      <c r="K38" s="3"/>
      <c r="L38" s="3"/>
      <c r="M38" s="3"/>
      <c r="N38" s="3"/>
    </row>
    <row r="39" spans="1:14" ht="12.75" customHeight="1">
      <c r="A39" s="41" t="s">
        <v>104</v>
      </c>
      <c r="B39" s="16">
        <v>50651.329725209995</v>
      </c>
      <c r="C39" s="16">
        <v>52003.87004288</v>
      </c>
      <c r="D39" s="16">
        <v>54521.098339899996</v>
      </c>
      <c r="E39" s="16">
        <v>67334.18303821</v>
      </c>
      <c r="F39" s="16">
        <v>70735.18685081</v>
      </c>
      <c r="G39" s="16">
        <v>73388.84390692</v>
      </c>
      <c r="H39" s="15">
        <f>G39/F39-1</f>
        <v>0.03751537493930579</v>
      </c>
      <c r="I39" s="15">
        <f>G39/E39-1</f>
        <v>0.08991957124175953</v>
      </c>
      <c r="K39" s="131"/>
      <c r="L39" s="131"/>
      <c r="M39" s="131"/>
      <c r="N39" s="131"/>
    </row>
    <row r="40" spans="1:14" ht="12.75" customHeight="1">
      <c r="A40" s="59" t="s">
        <v>105</v>
      </c>
      <c r="B40" s="32">
        <v>22840.58219495</v>
      </c>
      <c r="C40" s="32">
        <v>22660.73882862</v>
      </c>
      <c r="D40" s="32">
        <v>24341.865426400003</v>
      </c>
      <c r="E40" s="32">
        <v>30229.96764498</v>
      </c>
      <c r="F40" s="32">
        <v>32094.449788079997</v>
      </c>
      <c r="G40" s="32">
        <v>33506.44693831</v>
      </c>
      <c r="H40" s="15">
        <f aca="true" t="shared" si="0" ref="H40:H53">G40/F40-1</f>
        <v>0.04399505707539575</v>
      </c>
      <c r="I40" s="15">
        <f aca="true" t="shared" si="1" ref="I40:I53">G40/E40-1</f>
        <v>0.10838514059323168</v>
      </c>
      <c r="K40" s="131"/>
      <c r="L40" s="131"/>
      <c r="M40" s="131"/>
      <c r="N40" s="131"/>
    </row>
    <row r="41" spans="1:14" ht="12.75" customHeight="1">
      <c r="A41" s="59" t="s">
        <v>106</v>
      </c>
      <c r="B41" s="32">
        <v>20805.539679499998</v>
      </c>
      <c r="C41" s="32">
        <v>22649.29989508</v>
      </c>
      <c r="D41" s="32">
        <v>23171.38434928</v>
      </c>
      <c r="E41" s="32">
        <v>28351.13450765</v>
      </c>
      <c r="F41" s="32">
        <v>29866.418679429997</v>
      </c>
      <c r="G41" s="32">
        <v>30669.85054957</v>
      </c>
      <c r="H41" s="15">
        <f t="shared" si="0"/>
        <v>0.02690084401359294</v>
      </c>
      <c r="I41" s="15">
        <f t="shared" si="1"/>
        <v>0.08178565275031024</v>
      </c>
      <c r="K41" s="131"/>
      <c r="L41" s="131"/>
      <c r="M41" s="131"/>
      <c r="N41" s="131"/>
    </row>
    <row r="42" spans="1:14" ht="12.75" customHeight="1">
      <c r="A42" s="59" t="s">
        <v>107</v>
      </c>
      <c r="B42" s="32">
        <v>4805.33959318</v>
      </c>
      <c r="C42" s="32">
        <v>4272.54987008</v>
      </c>
      <c r="D42" s="32">
        <v>4451.66667117</v>
      </c>
      <c r="E42" s="32">
        <v>6033.29587517</v>
      </c>
      <c r="F42" s="32">
        <v>5444.82958109</v>
      </c>
      <c r="G42" s="32">
        <v>5779.859229090001</v>
      </c>
      <c r="H42" s="15">
        <f t="shared" si="0"/>
        <v>0.06153170508101202</v>
      </c>
      <c r="I42" s="15">
        <f t="shared" si="1"/>
        <v>-0.04200633473372595</v>
      </c>
      <c r="K42" s="131"/>
      <c r="L42" s="131"/>
      <c r="M42" s="131"/>
      <c r="N42" s="131"/>
    </row>
    <row r="43" spans="1:14" ht="12.75" customHeight="1">
      <c r="A43" s="59" t="s">
        <v>108</v>
      </c>
      <c r="B43" s="32">
        <v>2199.86825758</v>
      </c>
      <c r="C43" s="32">
        <v>2421.2814491</v>
      </c>
      <c r="D43" s="32">
        <v>2556.18189305</v>
      </c>
      <c r="E43" s="32">
        <v>2719.7850104100003</v>
      </c>
      <c r="F43" s="32">
        <v>3329.4888022100004</v>
      </c>
      <c r="G43" s="32">
        <v>3432.68718995</v>
      </c>
      <c r="H43" s="15">
        <f t="shared" si="0"/>
        <v>0.030995265000290706</v>
      </c>
      <c r="I43" s="15">
        <f t="shared" si="1"/>
        <v>0.26211710734905913</v>
      </c>
      <c r="K43" s="131"/>
      <c r="L43" s="131"/>
      <c r="M43" s="131"/>
      <c r="N43" s="131"/>
    </row>
    <row r="44" spans="1:14" ht="12.75" customHeight="1">
      <c r="A44" s="60" t="s">
        <v>109</v>
      </c>
      <c r="B44" s="16">
        <v>26927.60385274</v>
      </c>
      <c r="C44" s="16">
        <v>26806.296405040004</v>
      </c>
      <c r="D44" s="16">
        <v>27820.665772610002</v>
      </c>
      <c r="E44" s="16">
        <v>34485.862418690005</v>
      </c>
      <c r="F44" s="16">
        <v>32245.21283527</v>
      </c>
      <c r="G44" s="16">
        <v>33740.174886019995</v>
      </c>
      <c r="H44" s="15">
        <f t="shared" si="0"/>
        <v>0.04636229440901074</v>
      </c>
      <c r="I44" s="15">
        <f t="shared" si="1"/>
        <v>-0.02162299215883534</v>
      </c>
      <c r="K44" s="131"/>
      <c r="L44" s="131"/>
      <c r="M44" s="131"/>
      <c r="N44" s="3"/>
    </row>
    <row r="45" spans="1:14" ht="12.75" customHeight="1">
      <c r="A45" s="59" t="s">
        <v>105</v>
      </c>
      <c r="B45" s="32">
        <v>12390.061168600001</v>
      </c>
      <c r="C45" s="32">
        <v>11386.09140769</v>
      </c>
      <c r="D45" s="32">
        <v>11897.861779700002</v>
      </c>
      <c r="E45" s="32">
        <v>14289.9706816</v>
      </c>
      <c r="F45" s="32">
        <v>13305.890249740001</v>
      </c>
      <c r="G45" s="32">
        <v>14000.81791218</v>
      </c>
      <c r="H45" s="15">
        <f t="shared" si="0"/>
        <v>0.05222707007173599</v>
      </c>
      <c r="I45" s="15">
        <f t="shared" si="1"/>
        <v>-0.020234664987263895</v>
      </c>
      <c r="K45" s="131"/>
      <c r="L45" s="131"/>
      <c r="M45" s="131"/>
      <c r="N45" s="3"/>
    </row>
    <row r="46" spans="1:14" ht="12.75" customHeight="1">
      <c r="A46" s="59" t="s">
        <v>106</v>
      </c>
      <c r="B46" s="32">
        <v>10359.23214716</v>
      </c>
      <c r="C46" s="32">
        <v>11433.04094716</v>
      </c>
      <c r="D46" s="32">
        <v>11760.283630900001</v>
      </c>
      <c r="E46" s="32">
        <v>14521.07696716</v>
      </c>
      <c r="F46" s="32">
        <v>13838.142785520002</v>
      </c>
      <c r="G46" s="32">
        <v>14597.798147360001</v>
      </c>
      <c r="H46" s="15">
        <f t="shared" si="0"/>
        <v>0.054895759757219054</v>
      </c>
      <c r="I46" s="15">
        <f t="shared" si="1"/>
        <v>0.00528343595819436</v>
      </c>
      <c r="K46" s="131"/>
      <c r="L46" s="131"/>
      <c r="M46" s="131"/>
      <c r="N46" s="3"/>
    </row>
    <row r="47" spans="1:14" ht="12.75" customHeight="1">
      <c r="A47" s="59" t="s">
        <v>107</v>
      </c>
      <c r="B47" s="32">
        <v>3912.72758677</v>
      </c>
      <c r="C47" s="32">
        <v>3713.6859164</v>
      </c>
      <c r="D47" s="32">
        <v>3913.8055608799996</v>
      </c>
      <c r="E47" s="32">
        <v>5263.489885770001</v>
      </c>
      <c r="F47" s="32">
        <v>4743.24687367</v>
      </c>
      <c r="G47" s="32">
        <v>4802.06138955</v>
      </c>
      <c r="H47" s="15">
        <f t="shared" si="0"/>
        <v>0.012399632034014951</v>
      </c>
      <c r="I47" s="15">
        <f t="shared" si="1"/>
        <v>-0.08766588446716428</v>
      </c>
      <c r="K47" s="131"/>
      <c r="L47" s="131"/>
      <c r="M47" s="131"/>
      <c r="N47" s="3"/>
    </row>
    <row r="48" spans="1:14" ht="12.75" customHeight="1">
      <c r="A48" s="59" t="s">
        <v>108</v>
      </c>
      <c r="B48" s="32">
        <v>265.58295021</v>
      </c>
      <c r="C48" s="32">
        <v>273.47813379</v>
      </c>
      <c r="D48" s="32">
        <v>248.71480113</v>
      </c>
      <c r="E48" s="32">
        <v>411.32488416</v>
      </c>
      <c r="F48" s="32">
        <v>357.93292634</v>
      </c>
      <c r="G48" s="32">
        <v>339.49743693000005</v>
      </c>
      <c r="H48" s="15">
        <f t="shared" si="0"/>
        <v>-0.051505430356770576</v>
      </c>
      <c r="I48" s="15">
        <f t="shared" si="1"/>
        <v>-0.17462460939285163</v>
      </c>
      <c r="K48" s="131"/>
      <c r="L48" s="131"/>
      <c r="M48" s="131"/>
      <c r="N48" s="3"/>
    </row>
    <row r="49" spans="1:14" ht="12.75" customHeight="1">
      <c r="A49" s="60" t="s">
        <v>110</v>
      </c>
      <c r="B49" s="43">
        <f aca="true" t="shared" si="2" ref="B49:D53">+B39-B44</f>
        <v>23723.725872469993</v>
      </c>
      <c r="C49" s="43">
        <f t="shared" si="2"/>
        <v>25197.573637839996</v>
      </c>
      <c r="D49" s="43">
        <f t="shared" si="2"/>
        <v>26700.432567289994</v>
      </c>
      <c r="E49" s="43">
        <f>+E39-E44</f>
        <v>32848.32061952</v>
      </c>
      <c r="F49" s="43">
        <f aca="true" t="shared" si="3" ref="F49:G53">+F39-F44</f>
        <v>38489.97401554001</v>
      </c>
      <c r="G49" s="43">
        <f t="shared" si="3"/>
        <v>39648.6690209</v>
      </c>
      <c r="H49" s="15">
        <f t="shared" si="0"/>
        <v>0.030103813655269818</v>
      </c>
      <c r="I49" s="15">
        <f t="shared" si="1"/>
        <v>0.20702271145450646</v>
      </c>
      <c r="K49" s="3"/>
      <c r="L49" s="3"/>
      <c r="M49" s="3"/>
      <c r="N49" s="3"/>
    </row>
    <row r="50" spans="1:9" ht="12.75" customHeight="1">
      <c r="A50" s="59" t="s">
        <v>105</v>
      </c>
      <c r="B50" s="32">
        <f t="shared" si="2"/>
        <v>10450.521026349998</v>
      </c>
      <c r="C50" s="32">
        <f t="shared" si="2"/>
        <v>11274.64742093</v>
      </c>
      <c r="D50" s="32">
        <f t="shared" si="2"/>
        <v>12444.0036467</v>
      </c>
      <c r="E50" s="32">
        <f>+E40-E45</f>
        <v>15939.99696338</v>
      </c>
      <c r="F50" s="32">
        <f t="shared" si="3"/>
        <v>18788.559538339996</v>
      </c>
      <c r="G50" s="32">
        <f t="shared" si="3"/>
        <v>19505.629026130002</v>
      </c>
      <c r="H50" s="15">
        <f t="shared" si="0"/>
        <v>0.038165218910303</v>
      </c>
      <c r="I50" s="15">
        <f t="shared" si="1"/>
        <v>0.22369088720289998</v>
      </c>
    </row>
    <row r="51" spans="1:11" ht="12.75" customHeight="1">
      <c r="A51" s="59" t="s">
        <v>106</v>
      </c>
      <c r="B51" s="32">
        <f t="shared" si="2"/>
        <v>10446.307532339997</v>
      </c>
      <c r="C51" s="32">
        <f t="shared" si="2"/>
        <v>11216.25894792</v>
      </c>
      <c r="D51" s="32">
        <f t="shared" si="2"/>
        <v>11411.10071838</v>
      </c>
      <c r="E51" s="32">
        <f>+E41-E46</f>
        <v>13830.057540490001</v>
      </c>
      <c r="F51" s="32">
        <f t="shared" si="3"/>
        <v>16028.275893909995</v>
      </c>
      <c r="G51" s="32">
        <f t="shared" si="3"/>
        <v>16072.05240221</v>
      </c>
      <c r="H51" s="15">
        <f t="shared" si="0"/>
        <v>0.0027312050647092523</v>
      </c>
      <c r="I51" s="15">
        <f t="shared" si="1"/>
        <v>0.1621103061325777</v>
      </c>
      <c r="J51" s="73"/>
      <c r="K51" s="123"/>
    </row>
    <row r="52" spans="1:11" ht="12.75" customHeight="1">
      <c r="A52" s="59" t="s">
        <v>107</v>
      </c>
      <c r="B52" s="32">
        <f t="shared" si="2"/>
        <v>892.6120064099996</v>
      </c>
      <c r="C52" s="32">
        <f t="shared" si="2"/>
        <v>558.8639536799997</v>
      </c>
      <c r="D52" s="32">
        <f t="shared" si="2"/>
        <v>537.8611102900004</v>
      </c>
      <c r="E52" s="32">
        <f>+E42-E47</f>
        <v>769.8059893999989</v>
      </c>
      <c r="F52" s="32">
        <f t="shared" si="3"/>
        <v>701.5827074199997</v>
      </c>
      <c r="G52" s="32">
        <f t="shared" si="3"/>
        <v>977.7978395400005</v>
      </c>
      <c r="H52" s="15">
        <f t="shared" si="0"/>
        <v>0.3937028795019113</v>
      </c>
      <c r="I52" s="15">
        <f t="shared" si="1"/>
        <v>0.270187362795286</v>
      </c>
      <c r="J52" s="73"/>
      <c r="K52" s="123"/>
    </row>
    <row r="53" spans="1:11" ht="12.75" customHeight="1">
      <c r="A53" s="59" t="s">
        <v>108</v>
      </c>
      <c r="B53" s="32">
        <f t="shared" si="2"/>
        <v>1934.2853073699998</v>
      </c>
      <c r="C53" s="32">
        <f t="shared" si="2"/>
        <v>2147.80331531</v>
      </c>
      <c r="D53" s="32">
        <f t="shared" si="2"/>
        <v>2307.46709192</v>
      </c>
      <c r="E53" s="32">
        <f>+E43-E48</f>
        <v>2308.46012625</v>
      </c>
      <c r="F53" s="32">
        <f t="shared" si="3"/>
        <v>2971.5558758700004</v>
      </c>
      <c r="G53" s="32">
        <f t="shared" si="3"/>
        <v>3093.1897530200004</v>
      </c>
      <c r="H53" s="15">
        <f t="shared" si="0"/>
        <v>0.040932724212829674</v>
      </c>
      <c r="I53" s="15">
        <f t="shared" si="1"/>
        <v>0.3399364008269712</v>
      </c>
      <c r="J53" s="73"/>
      <c r="K53" s="123"/>
    </row>
    <row r="54" spans="1:12" ht="12.75" customHeight="1">
      <c r="A54" s="59"/>
      <c r="B54" s="32"/>
      <c r="C54" s="32"/>
      <c r="D54" s="32"/>
      <c r="E54" s="32"/>
      <c r="F54" s="32"/>
      <c r="G54" s="32"/>
      <c r="H54" s="32"/>
      <c r="I54" s="14"/>
      <c r="J54" s="14"/>
      <c r="K54" s="126"/>
      <c r="L54" s="123"/>
    </row>
    <row r="55" spans="1:12" ht="12.75" customHeight="1">
      <c r="A55" s="77"/>
      <c r="B55" s="75"/>
      <c r="C55" s="75"/>
      <c r="D55" s="75"/>
      <c r="E55" s="75"/>
      <c r="F55" s="75"/>
      <c r="G55" s="75"/>
      <c r="H55" s="75"/>
      <c r="I55" s="77"/>
      <c r="K55" s="125"/>
      <c r="L55" s="3"/>
    </row>
    <row r="56" spans="1:12" ht="12.75" customHeight="1">
      <c r="A56" s="77"/>
      <c r="B56" s="75"/>
      <c r="C56" s="75"/>
      <c r="D56" s="75"/>
      <c r="E56" s="75"/>
      <c r="F56" s="75"/>
      <c r="G56" s="75"/>
      <c r="H56" s="75"/>
      <c r="I56" s="77"/>
      <c r="K56" s="124"/>
      <c r="L56" s="3"/>
    </row>
    <row r="57" spans="1:12" ht="15.75" customHeight="1">
      <c r="A57" s="92" t="s">
        <v>113</v>
      </c>
      <c r="B57" s="1"/>
      <c r="C57" s="13"/>
      <c r="D57" s="13"/>
      <c r="E57" s="13"/>
      <c r="F57" s="13"/>
      <c r="G57" s="13"/>
      <c r="H57" s="13"/>
      <c r="I57" s="2"/>
      <c r="K57" s="124"/>
      <c r="L57" s="3"/>
    </row>
    <row r="58" spans="1:12" ht="12.75" customHeight="1">
      <c r="A58" s="140" t="s">
        <v>19</v>
      </c>
      <c r="B58" s="12"/>
      <c r="C58" s="12"/>
      <c r="D58" s="12"/>
      <c r="E58" s="12"/>
      <c r="F58" s="12"/>
      <c r="I58" s="2"/>
      <c r="K58" s="124"/>
      <c r="L58" s="3"/>
    </row>
    <row r="59" spans="1:12" s="3" customFormat="1" ht="31.5">
      <c r="A59" s="56"/>
      <c r="B59" s="138">
        <v>2012</v>
      </c>
      <c r="C59" s="52" t="s">
        <v>26</v>
      </c>
      <c r="D59" s="52" t="s">
        <v>27</v>
      </c>
      <c r="E59" s="138">
        <v>2013</v>
      </c>
      <c r="F59" s="52" t="s">
        <v>16</v>
      </c>
      <c r="G59" s="52" t="s">
        <v>17</v>
      </c>
      <c r="H59" s="55" t="s">
        <v>24</v>
      </c>
      <c r="I59" s="55" t="s">
        <v>25</v>
      </c>
      <c r="J59" s="64"/>
      <c r="K59" s="64"/>
      <c r="L59" s="64"/>
    </row>
    <row r="60" spans="1:13" ht="12.75" customHeight="1">
      <c r="A60" s="41" t="s">
        <v>112</v>
      </c>
      <c r="B60" s="16">
        <v>40105.37341754</v>
      </c>
      <c r="C60" s="16">
        <v>42538.638459660004</v>
      </c>
      <c r="D60" s="16">
        <v>44490.8706822</v>
      </c>
      <c r="E60" s="16">
        <v>53961.59959505</v>
      </c>
      <c r="F60" s="16">
        <v>61335.301550070006</v>
      </c>
      <c r="G60" s="16">
        <v>63911.70850052</v>
      </c>
      <c r="H60" s="15">
        <f>G60/F60-1</f>
        <v>0.04200528709142781</v>
      </c>
      <c r="I60" s="15">
        <f>G60/E60-1</f>
        <v>0.18439240089507547</v>
      </c>
      <c r="J60" s="74"/>
      <c r="K60" s="132"/>
      <c r="L60" s="133"/>
      <c r="M60" s="11"/>
    </row>
    <row r="61" spans="1:13" ht="12.75" customHeight="1">
      <c r="A61" s="59" t="s">
        <v>105</v>
      </c>
      <c r="B61" s="32">
        <v>25562.927037960002</v>
      </c>
      <c r="C61" s="32">
        <v>27483.38696624</v>
      </c>
      <c r="D61" s="32">
        <v>28860.70942122</v>
      </c>
      <c r="E61" s="32">
        <v>35589.497712669996</v>
      </c>
      <c r="F61" s="32">
        <v>41204.345531219995</v>
      </c>
      <c r="G61" s="32">
        <v>43302.192479549994</v>
      </c>
      <c r="H61" s="15">
        <f aca="true" t="shared" si="4" ref="H61:H71">G61/F61-1</f>
        <v>0.05091324522411078</v>
      </c>
      <c r="I61" s="15">
        <f aca="true" t="shared" si="5" ref="I61:I71">G61/E61-1</f>
        <v>0.21671266139095446</v>
      </c>
      <c r="J61" s="74"/>
      <c r="K61" s="133"/>
      <c r="L61" s="133"/>
      <c r="M61" s="11"/>
    </row>
    <row r="62" spans="1:13" ht="12.75" customHeight="1">
      <c r="A62" s="59" t="s">
        <v>106</v>
      </c>
      <c r="B62" s="32">
        <v>14461.65337505</v>
      </c>
      <c r="C62" s="32">
        <v>14975.41327712</v>
      </c>
      <c r="D62" s="32">
        <v>15553.37140946</v>
      </c>
      <c r="E62" s="32">
        <v>18300.016493670002</v>
      </c>
      <c r="F62" s="32">
        <v>19801.00622834</v>
      </c>
      <c r="G62" s="32">
        <v>20244.23835313</v>
      </c>
      <c r="H62" s="15">
        <f t="shared" si="4"/>
        <v>0.022384323285330243</v>
      </c>
      <c r="I62" s="15">
        <f t="shared" si="5"/>
        <v>0.1062415359096811</v>
      </c>
      <c r="J62" s="74"/>
      <c r="K62" s="133"/>
      <c r="L62" s="133"/>
      <c r="M62" s="11"/>
    </row>
    <row r="63" spans="1:13" ht="12.75" customHeight="1">
      <c r="A63" s="59" t="s">
        <v>108</v>
      </c>
      <c r="B63" s="32">
        <v>80.79300453</v>
      </c>
      <c r="C63" s="32">
        <v>79.8382163</v>
      </c>
      <c r="D63" s="32">
        <v>76.78985152</v>
      </c>
      <c r="E63" s="32">
        <v>72.08538871</v>
      </c>
      <c r="F63" s="32">
        <v>329.94979051</v>
      </c>
      <c r="G63" s="32">
        <v>365.27766784</v>
      </c>
      <c r="H63" s="15">
        <f t="shared" si="4"/>
        <v>0.10707046449520097</v>
      </c>
      <c r="I63" s="15">
        <f t="shared" si="5"/>
        <v>4.067291366208962</v>
      </c>
      <c r="J63" s="74"/>
      <c r="K63" s="133"/>
      <c r="L63" s="133"/>
      <c r="M63" s="11"/>
    </row>
    <row r="64" spans="1:13" ht="12.75" customHeight="1">
      <c r="A64" s="60" t="s">
        <v>109</v>
      </c>
      <c r="B64" s="16">
        <v>18557.88985695</v>
      </c>
      <c r="C64" s="16">
        <v>19659.131019639997</v>
      </c>
      <c r="D64" s="16">
        <v>21109.05795753</v>
      </c>
      <c r="E64" s="16">
        <v>25037.123758519996</v>
      </c>
      <c r="F64" s="16">
        <v>27927.69610328</v>
      </c>
      <c r="G64" s="16">
        <v>30107.888282329997</v>
      </c>
      <c r="H64" s="15">
        <f t="shared" si="4"/>
        <v>0.07806559377427291</v>
      </c>
      <c r="I64" s="15">
        <f t="shared" si="5"/>
        <v>0.2025298342060735</v>
      </c>
      <c r="J64" s="74"/>
      <c r="L64" s="8"/>
      <c r="M64" s="11"/>
    </row>
    <row r="65" spans="1:13" ht="12.75" customHeight="1">
      <c r="A65" s="59" t="s">
        <v>105</v>
      </c>
      <c r="B65" s="32">
        <v>10893.94829188</v>
      </c>
      <c r="C65" s="32">
        <v>11873.554278470003</v>
      </c>
      <c r="D65" s="32">
        <v>13002.5795934</v>
      </c>
      <c r="E65" s="32">
        <v>15783.563455059999</v>
      </c>
      <c r="F65" s="32">
        <v>17894.07674456</v>
      </c>
      <c r="G65" s="32">
        <v>19637.8931866</v>
      </c>
      <c r="H65" s="15">
        <f t="shared" si="4"/>
        <v>0.09745216067490814</v>
      </c>
      <c r="I65" s="15">
        <f t="shared" si="5"/>
        <v>0.24419895687778626</v>
      </c>
      <c r="J65" s="74"/>
      <c r="L65" s="8"/>
      <c r="M65" s="11"/>
    </row>
    <row r="66" spans="1:13" ht="12.75" customHeight="1">
      <c r="A66" s="59" t="s">
        <v>106</v>
      </c>
      <c r="B66" s="32">
        <v>7659.897274520001</v>
      </c>
      <c r="C66" s="32">
        <v>7780.262711009999</v>
      </c>
      <c r="D66" s="32">
        <v>8102.091327460001</v>
      </c>
      <c r="E66" s="32">
        <v>9248.53188656</v>
      </c>
      <c r="F66" s="32">
        <v>9879.177560240001</v>
      </c>
      <c r="G66" s="32">
        <v>10315.41167347</v>
      </c>
      <c r="H66" s="15">
        <f t="shared" si="4"/>
        <v>0.04415692607709354</v>
      </c>
      <c r="I66" s="15">
        <f t="shared" si="5"/>
        <v>0.11535666417070956</v>
      </c>
      <c r="J66" s="74"/>
      <c r="L66" s="8"/>
      <c r="M66" s="11"/>
    </row>
    <row r="67" spans="1:13" ht="12.75" customHeight="1">
      <c r="A67" s="59" t="s">
        <v>108</v>
      </c>
      <c r="B67" s="32">
        <v>4.0442905499999995</v>
      </c>
      <c r="C67" s="32">
        <v>5.314030160000001</v>
      </c>
      <c r="D67" s="32">
        <v>4.3870366700000005</v>
      </c>
      <c r="E67" s="32">
        <v>5.0284169</v>
      </c>
      <c r="F67" s="32">
        <v>154.44179848</v>
      </c>
      <c r="G67" s="32">
        <v>154.58342226</v>
      </c>
      <c r="H67" s="15">
        <f t="shared" si="4"/>
        <v>0.0009170042138453294</v>
      </c>
      <c r="I67" s="15">
        <f t="shared" si="5"/>
        <v>29.741966176273092</v>
      </c>
      <c r="J67" s="74"/>
      <c r="L67" s="8"/>
      <c r="M67" s="11"/>
    </row>
    <row r="68" spans="1:13" ht="12.75" customHeight="1">
      <c r="A68" s="60" t="s">
        <v>110</v>
      </c>
      <c r="B68" s="16">
        <v>21547.48356059</v>
      </c>
      <c r="C68" s="16">
        <v>22879.507440020006</v>
      </c>
      <c r="D68" s="16">
        <v>23381.812724670002</v>
      </c>
      <c r="E68" s="16">
        <f>+E60-E64</f>
        <v>28924.475836530004</v>
      </c>
      <c r="F68" s="16">
        <f aca="true" t="shared" si="6" ref="F68:G71">+F60-F64</f>
        <v>33407.60544679001</v>
      </c>
      <c r="G68" s="16">
        <f t="shared" si="6"/>
        <v>33803.82021819</v>
      </c>
      <c r="H68" s="15">
        <f t="shared" si="4"/>
        <v>0.011860017085961516</v>
      </c>
      <c r="I68" s="15">
        <f t="shared" si="5"/>
        <v>0.16869257749859212</v>
      </c>
      <c r="J68" s="74"/>
      <c r="K68" s="8"/>
      <c r="L68" s="8"/>
      <c r="M68" s="11"/>
    </row>
    <row r="69" spans="1:13" ht="12.75" customHeight="1">
      <c r="A69" s="59" t="s">
        <v>105</v>
      </c>
      <c r="B69" s="32">
        <v>14668.978746080002</v>
      </c>
      <c r="C69" s="32">
        <v>15609.832687769996</v>
      </c>
      <c r="D69" s="32">
        <v>15858.12982782</v>
      </c>
      <c r="E69" s="32">
        <f>+E61-E65</f>
        <v>19805.934257609995</v>
      </c>
      <c r="F69" s="32">
        <f t="shared" si="6"/>
        <v>23310.268786659995</v>
      </c>
      <c r="G69" s="32">
        <f t="shared" si="6"/>
        <v>23664.299292949996</v>
      </c>
      <c r="H69" s="15">
        <f t="shared" si="4"/>
        <v>0.015187748778452859</v>
      </c>
      <c r="I69" s="15">
        <f t="shared" si="5"/>
        <v>0.1948085349146056</v>
      </c>
      <c r="J69" s="74"/>
      <c r="K69" s="8"/>
      <c r="L69" s="8"/>
      <c r="M69" s="11"/>
    </row>
    <row r="70" spans="1:13" ht="12.75" customHeight="1">
      <c r="A70" s="59" t="s">
        <v>106</v>
      </c>
      <c r="B70" s="32">
        <v>6801.7561005299995</v>
      </c>
      <c r="C70" s="32">
        <v>7195.150566110001</v>
      </c>
      <c r="D70" s="32">
        <v>7451.280081999999</v>
      </c>
      <c r="E70" s="32">
        <f>+E62-E66</f>
        <v>9051.484607110002</v>
      </c>
      <c r="F70" s="32">
        <f t="shared" si="6"/>
        <v>9921.828668099999</v>
      </c>
      <c r="G70" s="32">
        <f t="shared" si="6"/>
        <v>9928.82667966</v>
      </c>
      <c r="H70" s="15">
        <f t="shared" si="4"/>
        <v>0.0007053146949111966</v>
      </c>
      <c r="I70" s="15">
        <f t="shared" si="5"/>
        <v>0.09692797487175087</v>
      </c>
      <c r="J70" s="74"/>
      <c r="K70" s="8"/>
      <c r="L70" s="8"/>
      <c r="M70" s="11"/>
    </row>
    <row r="71" spans="1:13" ht="12.75" customHeight="1">
      <c r="A71" s="59" t="s">
        <v>108</v>
      </c>
      <c r="B71" s="32">
        <v>76.74871398</v>
      </c>
      <c r="C71" s="32">
        <v>74.52418614</v>
      </c>
      <c r="D71" s="32">
        <v>72.40281485</v>
      </c>
      <c r="E71" s="32">
        <f>+E63-E67</f>
        <v>67.05697181000001</v>
      </c>
      <c r="F71" s="32">
        <f t="shared" si="6"/>
        <v>175.50799203000003</v>
      </c>
      <c r="G71" s="32">
        <f t="shared" si="6"/>
        <v>210.69424558</v>
      </c>
      <c r="H71" s="15">
        <f t="shared" si="4"/>
        <v>0.20048234352761263</v>
      </c>
      <c r="I71" s="15">
        <f t="shared" si="5"/>
        <v>2.1420184940200326</v>
      </c>
      <c r="J71" s="74"/>
      <c r="K71" s="8"/>
      <c r="L71" s="8"/>
      <c r="M71" s="11"/>
    </row>
    <row r="72" spans="2:15" ht="12" customHeight="1">
      <c r="B72" s="11"/>
      <c r="C72" s="11"/>
      <c r="D72" s="11"/>
      <c r="E72" s="11"/>
      <c r="F72" s="15"/>
      <c r="G72" s="15"/>
      <c r="H72" s="114"/>
      <c r="I72" s="77"/>
      <c r="J72"/>
      <c r="K72" s="8"/>
      <c r="L72" s="8"/>
      <c r="M72" s="8"/>
      <c r="N72" s="8"/>
      <c r="O72" s="8"/>
    </row>
    <row r="73" spans="2:9" ht="11.25">
      <c r="B73" s="32"/>
      <c r="C73" s="32"/>
      <c r="I73" s="16"/>
    </row>
    <row r="74" spans="2:9" ht="11.25">
      <c r="B74" s="16"/>
      <c r="C74" s="16"/>
      <c r="I74" s="32"/>
    </row>
    <row r="75" spans="2:9" ht="11.25">
      <c r="B75" s="32"/>
      <c r="C75" s="32"/>
      <c r="I75" s="32"/>
    </row>
    <row r="76" spans="2:9" ht="11.25">
      <c r="B76" s="32"/>
      <c r="C76" s="32"/>
      <c r="D76" s="32"/>
      <c r="F76" s="32"/>
      <c r="G76" s="32"/>
      <c r="I76" s="32"/>
    </row>
    <row r="77" spans="2:9" ht="11.25">
      <c r="B77" s="32"/>
      <c r="C77" s="32"/>
      <c r="D77" s="32"/>
      <c r="F77" s="32"/>
      <c r="G77" s="32"/>
      <c r="I77" s="16"/>
    </row>
    <row r="78" spans="2:9" ht="11.25">
      <c r="B78" s="63"/>
      <c r="C78" s="63"/>
      <c r="D78" s="63"/>
      <c r="E78" s="63"/>
      <c r="F78" s="63"/>
      <c r="I78" s="32"/>
    </row>
    <row r="79" spans="3:6" ht="12.75">
      <c r="C79" s="11"/>
      <c r="D79" s="11"/>
      <c r="E79" s="11"/>
      <c r="F79" s="11"/>
    </row>
    <row r="80" spans="3:6" ht="12.75">
      <c r="C80" s="11"/>
      <c r="D80" s="11"/>
      <c r="E80" s="11"/>
      <c r="F80" s="11"/>
    </row>
    <row r="81" spans="3:6" ht="12.75">
      <c r="C81" s="11"/>
      <c r="D81" s="11"/>
      <c r="E81" s="11"/>
      <c r="F81" s="11"/>
    </row>
    <row r="82" spans="3:6" ht="12.75">
      <c r="C82" s="11"/>
      <c r="D82" s="11"/>
      <c r="E82" s="11"/>
      <c r="F82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2014-05-14T03:45:32Z</cp:lastPrinted>
  <dcterms:created xsi:type="dcterms:W3CDTF">2008-11-05T07:26:31Z</dcterms:created>
  <dcterms:modified xsi:type="dcterms:W3CDTF">2014-05-15T03:33:13Z</dcterms:modified>
  <cp:category/>
  <cp:version/>
  <cp:contentType/>
  <cp:contentStatus/>
</cp:coreProperties>
</file>