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"/>
    </mc:Choice>
  </mc:AlternateContent>
  <xr:revisionPtr revIDLastSave="0" documentId="13_ncr:1_{B4A3B603-A11A-4848-96AA-43C282253CF7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5" i="20" l="1"/>
  <c r="S366" i="20"/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V365" i="20"/>
  <c r="U365" i="20"/>
  <c r="T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<sst xmlns="http://schemas.openxmlformats.org/spreadsheetml/2006/main" count="8244" uniqueCount="233">
  <si>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</si>
  <si>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</si>
  <si>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</si>
  <si>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</si>
  <si>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</si>
  <si>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</si>
  <si>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</si>
  <si>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</si>
  <si>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</si>
  <si>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</si>
  <si>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</si>
  <si>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</si>
  <si>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</si>
  <si>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</si>
  <si>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</si>
  <si>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</si>
  <si>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</si>
  <si>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</si>
  <si>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</si>
  <si>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</si>
  <si>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</si>
  <si>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</si>
  <si>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</si>
  <si>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</si>
  <si>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</si>
  <si>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</si>
  <si>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</si>
  <si>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</si>
  <si>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</si>
  <si>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</si>
  <si>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</si>
  <si>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</si>
  <si>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</si>
  <si>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</si>
  <si>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</si>
  <si>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</si>
  <si>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</si>
  <si>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</si>
  <si>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</si>
  <si>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</si>
  <si>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</si>
  <si>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</si>
  <si>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</si>
  <si>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</si>
  <si>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</si>
  <si>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</si>
  <si>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</si>
  <si>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</si>
  <si>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</si>
  <si>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</si>
  <si>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</si>
  <si>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</si>
  <si>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</si>
  <si>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</si>
  <si>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</si>
  <si>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</si>
  <si>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</si>
  <si>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</si>
  <si>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</si>
  <si>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</si>
  <si>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</si>
  <si>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</si>
  <si>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</si>
  <si>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</si>
  <si>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</si>
  <si>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</si>
  <si>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</si>
  <si>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</si>
  <si>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</si>
  <si>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</si>
  <si>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</si>
  <si>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</si>
  <si>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</si>
  <si>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</si>
  <si>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</si>
  <si>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</si>
  <si>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</si>
  <si>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</si>
  <si>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</si>
  <si>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</si>
  <si>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</si>
  <si>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</si>
  <si>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</si>
  <si>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</si>
  <si>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</si>
  <si>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</si>
  <si>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</si>
  <si>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</si>
  <si>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</si>
  <si>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</si>
  <si>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</si>
  <si>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</si>
  <si>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</si>
  <si>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</si>
  <si>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</si>
  <si>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</si>
  <si>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</si>
  <si>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</si>
  <si>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</si>
  <si>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</si>
  <si>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</si>
  <si>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</si>
  <si>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</si>
  <si>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</si>
  <si>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</si>
  <si>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</si>
  <si>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</si>
  <si>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</si>
  <si>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</si>
  <si>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</si>
  <si>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</si>
  <si>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</si>
  <si>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</si>
  <si>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</si>
  <si>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</si>
  <si>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</si>
  <si>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</si>
  <si>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</si>
  <si>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</si>
  <si>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</si>
  <si>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</si>
  <si>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</si>
  <si>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</si>
  <si>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</si>
  <si>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</si>
  <si>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</si>
  <si>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</si>
  <si>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</si>
  <si>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</si>
  <si>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</si>
  <si>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</si>
  <si>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</si>
  <si>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</si>
  <si>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</si>
  <si>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</si>
  <si>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</si>
  <si>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</si>
  <si>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</si>
  <si>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</si>
  <si>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</si>
  <si>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</si>
  <si>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</si>
  <si>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</si>
  <si>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</si>
  <si>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</si>
  <si>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</si>
  <si>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</si>
  <si>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</si>
  <si>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</si>
  <si>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</si>
  <si>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</si>
  <si>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</si>
  <si>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</si>
  <si>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</si>
  <si>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</si>
  <si>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</si>
  <si>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</si>
  <si>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</si>
  <si>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</si>
  <si>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</si>
  <si>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</si>
  <si>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</si>
  <si>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</si>
  <si>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</si>
  <si>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</si>
  <si>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</si>
  <si>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</si>
  <si>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</si>
  <si>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</si>
  <si>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</si>
  <si>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</si>
  <si>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</si>
  <si>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</si>
  <si>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</si>
  <si>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</si>
  <si>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</si>
  <si>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</si>
  <si>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</si>
  <si>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</si>
  <si>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</si>
  <si>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</si>
  <si>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</si>
  <si>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</si>
  <si>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</si>
  <si>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</si>
  <si>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</si>
  <si>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</si>
  <si>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</si>
  <si>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</si>
  <si>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</si>
  <si>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</si>
  <si>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</si>
  <si>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</si>
  <si>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</si>
  <si>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</si>
  <si>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</si>
  <si>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</si>
  <si>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</si>
  <si>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</si>
  <si>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</si>
  <si>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</si>
  <si>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</si>
  <si>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</si>
  <si>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</si>
  <si>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</si>
  <si>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</si>
  <si>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</si>
  <si>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</si>
  <si>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</si>
  <si>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</si>
  <si>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</si>
  <si>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</si>
  <si>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</si>
  <si>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</si>
  <si>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</si>
  <si>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</si>
  <si>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</si>
  <si>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</si>
  <si>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</si>
  <si>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</si>
  <si>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</si>
  <si>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</si>
  <si>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</si>
  <si>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</si>
  <si>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</si>
  <si>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</si>
  <si>
    <t>Баш оона*</t>
  </si>
  <si>
    <t>Август*</t>
  </si>
  <si>
    <t>August*</t>
  </si>
  <si>
    <t xml:space="preserve">* предварительные данные </t>
  </si>
  <si>
    <t xml:space="preserve">* алдын ала маалыматтар </t>
  </si>
  <si>
    <t>*preliminary data</t>
  </si>
  <si>
    <t xml:space="preserve">Баш оона*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</si>
</sst>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7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65" fontId="21" fillId="0" borderId="0" xfId="1" applyNumberFormat="1" applyFont="1" applyFill="1" applyBorder="1"/>
    <xf numFmtId="4" fontId="21" fillId="0" borderId="0" xfId="0" applyNumberFormat="1" applyFont="1" applyFill="1" applyBorder="1" applyAlignment="1">
      <alignment horizontal="right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 xr:uid="{00000000-0005-0000-0000-000000000000}"/>
    <cellStyle name="20% - Акцент2 2" xfId="10" xr:uid="{00000000-0005-0000-0000-000001000000}"/>
    <cellStyle name="20% - Акцент3 2" xfId="11" xr:uid="{00000000-0005-0000-0000-000002000000}"/>
    <cellStyle name="20% - Акцент4 2" xfId="12" xr:uid="{00000000-0005-0000-0000-000003000000}"/>
    <cellStyle name="20% - Акцент5 2" xfId="13" xr:uid="{00000000-0005-0000-0000-000004000000}"/>
    <cellStyle name="20% - Акцент6 2" xfId="14" xr:uid="{00000000-0005-0000-0000-000005000000}"/>
    <cellStyle name="40% - Акцент1 2" xfId="15" xr:uid="{00000000-0005-0000-0000-000006000000}"/>
    <cellStyle name="40% - Акцент2 2" xfId="16" xr:uid="{00000000-0005-0000-0000-000007000000}"/>
    <cellStyle name="40% - Акцент3 2" xfId="17" xr:uid="{00000000-0005-0000-0000-000008000000}"/>
    <cellStyle name="40% - Акцент4 2" xfId="18" xr:uid="{00000000-0005-0000-0000-000009000000}"/>
    <cellStyle name="40% - Акцент5 2" xfId="19" xr:uid="{00000000-0005-0000-0000-00000A000000}"/>
    <cellStyle name="40% - Акцент6 2" xfId="20" xr:uid="{00000000-0005-0000-0000-00000B000000}"/>
    <cellStyle name="60% - Акцент1 2" xfId="21" xr:uid="{00000000-0005-0000-0000-00000C000000}"/>
    <cellStyle name="60% - Акцент2 2" xfId="22" xr:uid="{00000000-0005-0000-0000-00000D000000}"/>
    <cellStyle name="60% - Акцент3 2" xfId="23" xr:uid="{00000000-0005-0000-0000-00000E000000}"/>
    <cellStyle name="60% - Акцент4 2" xfId="24" xr:uid="{00000000-0005-0000-0000-00000F000000}"/>
    <cellStyle name="60% - Акцент5 2" xfId="25" xr:uid="{00000000-0005-0000-0000-000010000000}"/>
    <cellStyle name="60% - Акцент6 2" xfId="26" xr:uid="{00000000-0005-0000-0000-000011000000}"/>
    <cellStyle name="Акцент1 2" xfId="27" xr:uid="{00000000-0005-0000-0000-000012000000}"/>
    <cellStyle name="Акцент2 2" xfId="28" xr:uid="{00000000-0005-0000-0000-000013000000}"/>
    <cellStyle name="Акцент3 2" xfId="29" xr:uid="{00000000-0005-0000-0000-000014000000}"/>
    <cellStyle name="Акцент4 2" xfId="30" xr:uid="{00000000-0005-0000-0000-000015000000}"/>
    <cellStyle name="Акцент5 2" xfId="31" xr:uid="{00000000-0005-0000-0000-000016000000}"/>
    <cellStyle name="Акцент6 2" xfId="32" xr:uid="{00000000-0005-0000-0000-000017000000}"/>
    <cellStyle name="Ввод  2" xfId="33" xr:uid="{00000000-0005-0000-0000-000018000000}"/>
    <cellStyle name="Вывод 2" xfId="34" xr:uid="{00000000-0005-0000-0000-000019000000}"/>
    <cellStyle name="Вычисление 2" xfId="35" xr:uid="{00000000-0005-0000-0000-00001A000000}"/>
    <cellStyle name="Заголовок 1 2" xfId="36" xr:uid="{00000000-0005-0000-0000-00001B000000}"/>
    <cellStyle name="Заголовок 2 2" xfId="37" xr:uid="{00000000-0005-0000-0000-00001C000000}"/>
    <cellStyle name="Заголовок 3 2" xfId="38" xr:uid="{00000000-0005-0000-0000-00001D000000}"/>
    <cellStyle name="Заголовок 4 2" xfId="39" xr:uid="{00000000-0005-0000-0000-00001E000000}"/>
    <cellStyle name="Итог 2" xfId="40" xr:uid="{00000000-0005-0000-0000-00001F000000}"/>
    <cellStyle name="Контрольная ячейка 2" xfId="41" xr:uid="{00000000-0005-0000-0000-000020000000}"/>
    <cellStyle name="Название 2" xfId="42" xr:uid="{00000000-0005-0000-0000-000021000000}"/>
    <cellStyle name="Нейтральный 2" xfId="43" xr:uid="{00000000-0005-0000-0000-000022000000}"/>
    <cellStyle name="Обычный" xfId="0" builtinId="0"/>
    <cellStyle name="Обычный 2" xfId="2" xr:uid="{00000000-0005-0000-0000-000024000000}"/>
    <cellStyle name="Обычный 3" xfId="3" xr:uid="{00000000-0005-0000-0000-000025000000}"/>
    <cellStyle name="Обычный 4" xfId="4" xr:uid="{00000000-0005-0000-0000-000026000000}"/>
    <cellStyle name="Обычный 5" xfId="5" xr:uid="{00000000-0005-0000-0000-000027000000}"/>
    <cellStyle name="Обычный 6" xfId="6" xr:uid="{00000000-0005-0000-0000-000028000000}"/>
    <cellStyle name="Обычный 7" xfId="7" xr:uid="{00000000-0005-0000-0000-000029000000}"/>
    <cellStyle name="Обычный 8" xfId="8" xr:uid="{00000000-0005-0000-0000-00002A000000}"/>
    <cellStyle name="Обычный 9" xfId="50" xr:uid="{00000000-0005-0000-0000-00002B000000}"/>
    <cellStyle name="Обычный_Форма 1" xfId="1" xr:uid="{00000000-0005-0000-0000-00002C000000}"/>
    <cellStyle name="Плохой 2" xfId="44" xr:uid="{00000000-0005-0000-0000-00002D000000}"/>
    <cellStyle name="Пояснение 2" xfId="45" xr:uid="{00000000-0005-0000-0000-00002E000000}"/>
    <cellStyle name="Примечание 2" xfId="46" xr:uid="{00000000-0005-0000-0000-00002F000000}"/>
    <cellStyle name="Связанная ячейка 2" xfId="47" xr:uid="{00000000-0005-0000-0000-000030000000}"/>
    <cellStyle name="Текст предупреждения 2" xfId="48" xr:uid="{00000000-0005-0000-0000-000031000000}"/>
    <cellStyle name="Хороший 2" xfId="49" xr:uid="{00000000-0005-0000-0000-000032000000}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2"/>
  <sheetViews>
    <sheetView tabSelected="1" zoomScale="75" zoomScaleNormal="75" workbookViewId="0">
      <pane xSplit="3" ySplit="10" topLeftCell="D343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134</v>
      </c>
      <c r="B2" s="4" t="s">
        <v>34</v>
      </c>
      <c r="C2" s="4" t="s">
        <v>135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2" t="s">
        <v>45</v>
      </c>
      <c r="B5" s="52" t="s">
        <v>33</v>
      </c>
      <c r="C5" s="52" t="s">
        <v>46</v>
      </c>
      <c r="D5" s="46" t="s">
        <v>166</v>
      </c>
      <c r="E5" s="47"/>
      <c r="F5" s="46" t="s">
        <v>163</v>
      </c>
      <c r="G5" s="47"/>
      <c r="H5" s="46" t="s">
        <v>154</v>
      </c>
      <c r="I5" s="47"/>
    </row>
    <row r="6" spans="1:9" ht="24" customHeight="1" x14ac:dyDescent="0.2">
      <c r="A6" s="53"/>
      <c r="B6" s="53"/>
      <c r="C6" s="53"/>
      <c r="D6" s="48" t="s">
        <v>201</v>
      </c>
      <c r="E6" s="49"/>
      <c r="F6" s="48" t="s">
        <v>165</v>
      </c>
      <c r="G6" s="49"/>
      <c r="H6" s="48" t="s">
        <v>155</v>
      </c>
      <c r="I6" s="49"/>
    </row>
    <row r="7" spans="1:9" ht="24" customHeight="1" x14ac:dyDescent="0.2">
      <c r="A7" s="53"/>
      <c r="B7" s="53"/>
      <c r="C7" s="53"/>
      <c r="D7" s="50" t="s">
        <v>167</v>
      </c>
      <c r="E7" s="51"/>
      <c r="F7" s="50" t="s">
        <v>164</v>
      </c>
      <c r="G7" s="51"/>
      <c r="H7" s="50" t="s">
        <v>156</v>
      </c>
      <c r="I7" s="51"/>
    </row>
    <row r="8" spans="1:9" ht="25.5" customHeight="1" x14ac:dyDescent="0.2">
      <c r="A8" s="53"/>
      <c r="B8" s="53"/>
      <c r="C8" s="53"/>
      <c r="D8" s="28" t="s">
        <v>157</v>
      </c>
      <c r="E8" s="29" t="s">
        <v>160</v>
      </c>
      <c r="F8" s="28" t="s">
        <v>157</v>
      </c>
      <c r="G8" s="29" t="s">
        <v>160</v>
      </c>
      <c r="H8" s="28" t="s">
        <v>157</v>
      </c>
      <c r="I8" s="29" t="s">
        <v>160</v>
      </c>
    </row>
    <row r="9" spans="1:9" ht="24" customHeight="1" x14ac:dyDescent="0.2">
      <c r="A9" s="53"/>
      <c r="B9" s="53"/>
      <c r="C9" s="53"/>
      <c r="D9" s="30" t="s">
        <v>158</v>
      </c>
      <c r="E9" s="31" t="s">
        <v>162</v>
      </c>
      <c r="F9" s="30" t="s">
        <v>158</v>
      </c>
      <c r="G9" s="31" t="s">
        <v>162</v>
      </c>
      <c r="H9" s="30" t="s">
        <v>158</v>
      </c>
      <c r="I9" s="31" t="s">
        <v>162</v>
      </c>
    </row>
    <row r="10" spans="1:9" ht="25.5" x14ac:dyDescent="0.2">
      <c r="A10" s="53"/>
      <c r="B10" s="54"/>
      <c r="C10" s="54"/>
      <c r="D10" s="32" t="s">
        <v>159</v>
      </c>
      <c r="E10" s="33" t="s">
        <v>161</v>
      </c>
      <c r="F10" s="32" t="s">
        <v>159</v>
      </c>
      <c r="G10" s="33" t="s">
        <v>161</v>
      </c>
      <c r="H10" s="32" t="s">
        <v>159</v>
      </c>
      <c r="I10" s="33" t="s">
        <v>161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69</v>
      </c>
      <c r="B189" s="10" t="s">
        <v>11</v>
      </c>
      <c r="C189" s="20" t="s">
        <v>70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101</v>
      </c>
      <c r="B191" s="7" t="s">
        <v>17</v>
      </c>
      <c r="C191" s="19" t="s">
        <v>102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103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104</v>
      </c>
      <c r="B203" s="7" t="s">
        <v>16</v>
      </c>
      <c r="C203" s="19" t="s">
        <v>105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103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106</v>
      </c>
      <c r="B215" s="7" t="s">
        <v>15</v>
      </c>
      <c r="C215" s="19" t="s">
        <v>107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103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108</v>
      </c>
      <c r="B227" s="7" t="s">
        <v>14</v>
      </c>
      <c r="C227" s="19" t="s">
        <v>109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103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110</v>
      </c>
      <c r="B239" s="7" t="s">
        <v>13</v>
      </c>
      <c r="C239" s="19" t="s">
        <v>111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103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112</v>
      </c>
      <c r="B251" s="7" t="s">
        <v>1</v>
      </c>
      <c r="C251" s="19" t="s">
        <v>113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103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114</v>
      </c>
      <c r="B263" s="7" t="s">
        <v>12</v>
      </c>
      <c r="C263" s="19" t="s">
        <v>115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103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116</v>
      </c>
      <c r="B275" s="7" t="s">
        <v>41</v>
      </c>
      <c r="C275" s="19" t="s">
        <v>117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103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118</v>
      </c>
      <c r="B287" s="7" t="s">
        <v>42</v>
      </c>
      <c r="C287" s="19" t="s">
        <v>119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103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120</v>
      </c>
      <c r="B299" s="7" t="s">
        <v>44</v>
      </c>
      <c r="C299" s="19" t="s">
        <v>121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103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213</v>
      </c>
      <c r="B311" s="7" t="s">
        <v>212</v>
      </c>
      <c r="C311" s="19" t="s">
        <v>211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103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214</v>
      </c>
      <c r="B323" s="7" t="s">
        <v>215</v>
      </c>
      <c r="C323" s="19" t="s">
        <v>216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103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217</v>
      </c>
      <c r="B335" s="7" t="s">
        <v>218</v>
      </c>
      <c r="C335" s="19" t="s">
        <v>219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103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220</v>
      </c>
      <c r="B347" s="7" t="s">
        <v>221</v>
      </c>
      <c r="C347" s="19" t="s">
        <v>222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103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223</v>
      </c>
      <c r="B359" s="7" t="s">
        <v>224</v>
      </c>
      <c r="C359" s="19" t="s">
        <v>225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56115251.390000001</v>
      </c>
      <c r="E362" s="12">
        <f>'2. отрасли_общ'!E362</f>
        <v>17.904680322561056</v>
      </c>
      <c r="F362" s="11">
        <f>'3. отрасли_нац вал'!D362</f>
        <v>48575077.090000004</v>
      </c>
      <c r="G362" s="12">
        <f>'3. отрасли_нац вал'!E362</f>
        <v>19.346134263543163</v>
      </c>
      <c r="H362" s="11">
        <f>'4. отрасли_ин вал'!D362</f>
        <v>7540174.2999999998</v>
      </c>
      <c r="I362" s="12">
        <f>'4. отрасли_ин вал'!E362</f>
        <v>8.6185904366958717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42479881.080000006</v>
      </c>
      <c r="E363" s="12">
        <f>'2. отрасли_общ'!E363</f>
        <v>18.273857907560789</v>
      </c>
      <c r="F363" s="11">
        <f>'3. отрасли_нац вал'!D363</f>
        <v>37836577.609999999</v>
      </c>
      <c r="G363" s="12">
        <f>'3. отрасли_нац вал'!E363</f>
        <v>19.44200875320394</v>
      </c>
      <c r="H363" s="11">
        <f>'4. отрасли_ин вал'!D363</f>
        <v>4643303.4700000007</v>
      </c>
      <c r="I363" s="12">
        <f>'4. отрасли_ин вал'!E363</f>
        <v>8.7550249437174994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41183046.159999996</v>
      </c>
      <c r="E364" s="12">
        <f>'2. отрасли_общ'!E364</f>
        <v>18.536606388171098</v>
      </c>
      <c r="F364" s="11">
        <f>'3. отрасли_нац вал'!D364</f>
        <v>37263057.469999999</v>
      </c>
      <c r="G364" s="12">
        <f>'3. отрасли_нац вал'!E364</f>
        <v>19.578025677703454</v>
      </c>
      <c r="H364" s="11">
        <f>'4. отрасли_ин вал'!D364</f>
        <v>3919988.69</v>
      </c>
      <c r="I364" s="12">
        <f>'4. отрасли_ин вал'!E364</f>
        <v>8.6369689389078328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41924604.030000001</v>
      </c>
      <c r="E365" s="12">
        <f>'2. отрасли_общ'!E365</f>
        <v>18.61349743476632</v>
      </c>
      <c r="F365" s="11">
        <f>'3. отрасли_нац вал'!D365</f>
        <v>36547242.469999999</v>
      </c>
      <c r="G365" s="12">
        <f>'3. отрасли_нац вал'!E365</f>
        <v>20.047923584159246</v>
      </c>
      <c r="H365" s="11">
        <f>'4. отрасли_ин вал'!D365</f>
        <v>5377361.5599999996</v>
      </c>
      <c r="I365" s="12">
        <f>'4. отрасли_ин вал'!E365</f>
        <v>8.8644188760296085</v>
      </c>
    </row>
    <row r="366" spans="1:9" s="1" customFormat="1" x14ac:dyDescent="0.2">
      <c r="A366" s="10" t="s">
        <v>226</v>
      </c>
      <c r="B366" s="10" t="s">
        <v>227</v>
      </c>
      <c r="C366" s="20" t="s">
        <v>228</v>
      </c>
      <c r="D366" s="16">
        <f>'2. отрасли_общ'!D366</f>
        <v>41147465.637714446</v>
      </c>
      <c r="E366" s="12">
        <f>'2. отрасли_общ'!E366</f>
        <v>17.94343380810836</v>
      </c>
      <c r="F366" s="11">
        <f>'3. отрасли_нац вал'!D366</f>
        <v>33947540.038912997</v>
      </c>
      <c r="G366" s="12">
        <f>'3. отрасли_нац вал'!E366</f>
        <v>20.029639832313745</v>
      </c>
      <c r="H366" s="11">
        <f>'4. отрасли_ин вал'!D366</f>
        <v>7199925.5988014238</v>
      </c>
      <c r="I366" s="12">
        <f>'4. отрасли_ин вал'!E366</f>
        <v>8.1070040333446975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103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s="1" customFormat="1" ht="3" customHeight="1" x14ac:dyDescent="0.2">
      <c r="A371" s="44"/>
      <c r="B371" s="44"/>
      <c r="C371" s="44"/>
      <c r="D371" s="16"/>
      <c r="E371" s="45"/>
      <c r="F371" s="16"/>
      <c r="G371" s="45"/>
      <c r="H371" s="16"/>
      <c r="I371" s="45"/>
    </row>
    <row r="372" spans="1:9" ht="13.5" customHeight="1" x14ac:dyDescent="0.2">
      <c r="A372" s="3" t="s">
        <v>230</v>
      </c>
      <c r="B372" s="3" t="s">
        <v>229</v>
      </c>
      <c r="C372" s="3" t="s">
        <v>231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2"/>
  <sheetViews>
    <sheetView zoomScale="75" zoomScaleNormal="75" workbookViewId="0">
      <pane xSplit="3" ySplit="10" topLeftCell="D344" activePane="bottomRight" state="frozen"/>
      <selection activeCell="A366" sqref="A366"/>
      <selection pane="topRight" activeCell="A366" sqref="A366"/>
      <selection pane="bottomLeft" activeCell="A366" sqref="A366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132</v>
      </c>
      <c r="B2" s="4" t="s">
        <v>35</v>
      </c>
      <c r="C2" s="4" t="s">
        <v>133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2" t="s">
        <v>45</v>
      </c>
      <c r="B5" s="52" t="s">
        <v>33</v>
      </c>
      <c r="C5" s="52" t="s">
        <v>46</v>
      </c>
      <c r="D5" s="46" t="s">
        <v>166</v>
      </c>
      <c r="E5" s="47"/>
      <c r="F5" s="57" t="s">
        <v>168</v>
      </c>
      <c r="G5" s="58"/>
      <c r="H5" s="57" t="s">
        <v>171</v>
      </c>
      <c r="I5" s="58"/>
      <c r="J5" s="57" t="s">
        <v>175</v>
      </c>
      <c r="K5" s="58"/>
      <c r="L5" s="57" t="s">
        <v>179</v>
      </c>
      <c r="M5" s="58"/>
      <c r="N5" s="57" t="s">
        <v>182</v>
      </c>
      <c r="O5" s="58"/>
      <c r="P5" s="57" t="s">
        <v>183</v>
      </c>
      <c r="Q5" s="58"/>
      <c r="R5" s="57" t="s">
        <v>186</v>
      </c>
      <c r="S5" s="58"/>
      <c r="T5" s="57" t="s">
        <v>191</v>
      </c>
      <c r="U5" s="58"/>
      <c r="V5" s="57" t="s">
        <v>192</v>
      </c>
      <c r="W5" s="58"/>
      <c r="X5" s="57" t="s">
        <v>195</v>
      </c>
      <c r="Y5" s="58"/>
      <c r="Z5" s="57" t="s">
        <v>199</v>
      </c>
      <c r="AA5" s="58"/>
    </row>
    <row r="6" spans="1:27" ht="24" customHeight="1" x14ac:dyDescent="0.2">
      <c r="A6" s="53"/>
      <c r="B6" s="53"/>
      <c r="C6" s="53"/>
      <c r="D6" s="48" t="s">
        <v>201</v>
      </c>
      <c r="E6" s="49"/>
      <c r="F6" s="55" t="s">
        <v>170</v>
      </c>
      <c r="G6" s="56"/>
      <c r="H6" s="55" t="s">
        <v>173</v>
      </c>
      <c r="I6" s="56"/>
      <c r="J6" s="55" t="s">
        <v>176</v>
      </c>
      <c r="K6" s="56"/>
      <c r="L6" s="55" t="s">
        <v>178</v>
      </c>
      <c r="M6" s="56"/>
      <c r="N6" s="55" t="s">
        <v>181</v>
      </c>
      <c r="O6" s="56"/>
      <c r="P6" s="55" t="s">
        <v>184</v>
      </c>
      <c r="Q6" s="56"/>
      <c r="R6" s="55" t="s">
        <v>188</v>
      </c>
      <c r="S6" s="56"/>
      <c r="T6" s="55" t="s">
        <v>190</v>
      </c>
      <c r="U6" s="56"/>
      <c r="V6" s="55" t="s">
        <v>193</v>
      </c>
      <c r="W6" s="56"/>
      <c r="X6" s="55" t="s">
        <v>197</v>
      </c>
      <c r="Y6" s="56"/>
      <c r="Z6" s="55" t="s">
        <v>200</v>
      </c>
      <c r="AA6" s="56"/>
    </row>
    <row r="7" spans="1:27" ht="24" customHeight="1" x14ac:dyDescent="0.2">
      <c r="A7" s="53"/>
      <c r="B7" s="53"/>
      <c r="C7" s="53"/>
      <c r="D7" s="50" t="s">
        <v>167</v>
      </c>
      <c r="E7" s="51"/>
      <c r="F7" s="59" t="s">
        <v>169</v>
      </c>
      <c r="G7" s="60"/>
      <c r="H7" s="59" t="s">
        <v>172</v>
      </c>
      <c r="I7" s="60"/>
      <c r="J7" s="59" t="s">
        <v>174</v>
      </c>
      <c r="K7" s="60"/>
      <c r="L7" s="59" t="s">
        <v>177</v>
      </c>
      <c r="M7" s="60"/>
      <c r="N7" s="59" t="s">
        <v>180</v>
      </c>
      <c r="O7" s="60"/>
      <c r="P7" s="59" t="s">
        <v>185</v>
      </c>
      <c r="Q7" s="60"/>
      <c r="R7" s="59" t="s">
        <v>187</v>
      </c>
      <c r="S7" s="60"/>
      <c r="T7" s="59" t="s">
        <v>189</v>
      </c>
      <c r="U7" s="60"/>
      <c r="V7" s="59" t="s">
        <v>194</v>
      </c>
      <c r="W7" s="60"/>
      <c r="X7" s="59" t="s">
        <v>196</v>
      </c>
      <c r="Y7" s="60"/>
      <c r="Z7" s="59" t="s">
        <v>198</v>
      </c>
      <c r="AA7" s="60"/>
    </row>
    <row r="8" spans="1:27" ht="38.25" x14ac:dyDescent="0.2">
      <c r="A8" s="53"/>
      <c r="B8" s="53"/>
      <c r="C8" s="53"/>
      <c r="D8" s="28" t="s">
        <v>157</v>
      </c>
      <c r="E8" s="29" t="s">
        <v>160</v>
      </c>
      <c r="F8" s="28" t="s">
        <v>157</v>
      </c>
      <c r="G8" s="29" t="s">
        <v>160</v>
      </c>
      <c r="H8" s="28" t="s">
        <v>157</v>
      </c>
      <c r="I8" s="29" t="s">
        <v>160</v>
      </c>
      <c r="J8" s="28" t="s">
        <v>157</v>
      </c>
      <c r="K8" s="29" t="s">
        <v>160</v>
      </c>
      <c r="L8" s="28" t="s">
        <v>157</v>
      </c>
      <c r="M8" s="29" t="s">
        <v>160</v>
      </c>
      <c r="N8" s="28" t="s">
        <v>157</v>
      </c>
      <c r="O8" s="29" t="s">
        <v>160</v>
      </c>
      <c r="P8" s="28" t="s">
        <v>157</v>
      </c>
      <c r="Q8" s="29" t="s">
        <v>160</v>
      </c>
      <c r="R8" s="28" t="s">
        <v>157</v>
      </c>
      <c r="S8" s="29" t="s">
        <v>160</v>
      </c>
      <c r="T8" s="28" t="s">
        <v>157</v>
      </c>
      <c r="U8" s="29" t="s">
        <v>160</v>
      </c>
      <c r="V8" s="28" t="s">
        <v>157</v>
      </c>
      <c r="W8" s="29" t="s">
        <v>160</v>
      </c>
      <c r="X8" s="28" t="s">
        <v>157</v>
      </c>
      <c r="Y8" s="29" t="s">
        <v>160</v>
      </c>
      <c r="Z8" s="28" t="s">
        <v>157</v>
      </c>
      <c r="AA8" s="29" t="s">
        <v>160</v>
      </c>
    </row>
    <row r="9" spans="1:27" ht="24" customHeight="1" x14ac:dyDescent="0.2">
      <c r="A9" s="53"/>
      <c r="B9" s="53"/>
      <c r="C9" s="53"/>
      <c r="D9" s="30" t="s">
        <v>158</v>
      </c>
      <c r="E9" s="31" t="s">
        <v>162</v>
      </c>
      <c r="F9" s="30" t="s">
        <v>158</v>
      </c>
      <c r="G9" s="31" t="s">
        <v>162</v>
      </c>
      <c r="H9" s="30" t="s">
        <v>158</v>
      </c>
      <c r="I9" s="31" t="s">
        <v>162</v>
      </c>
      <c r="J9" s="30" t="s">
        <v>158</v>
      </c>
      <c r="K9" s="31" t="s">
        <v>162</v>
      </c>
      <c r="L9" s="30" t="s">
        <v>158</v>
      </c>
      <c r="M9" s="31" t="s">
        <v>162</v>
      </c>
      <c r="N9" s="30" t="s">
        <v>158</v>
      </c>
      <c r="O9" s="31" t="s">
        <v>162</v>
      </c>
      <c r="P9" s="30" t="s">
        <v>158</v>
      </c>
      <c r="Q9" s="31" t="s">
        <v>162</v>
      </c>
      <c r="R9" s="30" t="s">
        <v>158</v>
      </c>
      <c r="S9" s="31" t="s">
        <v>162</v>
      </c>
      <c r="T9" s="30" t="s">
        <v>158</v>
      </c>
      <c r="U9" s="31" t="s">
        <v>162</v>
      </c>
      <c r="V9" s="30" t="s">
        <v>158</v>
      </c>
      <c r="W9" s="31" t="s">
        <v>162</v>
      </c>
      <c r="X9" s="30" t="s">
        <v>158</v>
      </c>
      <c r="Y9" s="31" t="s">
        <v>162</v>
      </c>
      <c r="Z9" s="30" t="s">
        <v>158</v>
      </c>
      <c r="AA9" s="31" t="s">
        <v>162</v>
      </c>
    </row>
    <row r="10" spans="1:27" ht="25.5" x14ac:dyDescent="0.2">
      <c r="A10" s="53"/>
      <c r="B10" s="54"/>
      <c r="C10" s="54"/>
      <c r="D10" s="32" t="s">
        <v>159</v>
      </c>
      <c r="E10" s="33" t="s">
        <v>161</v>
      </c>
      <c r="F10" s="32" t="s">
        <v>159</v>
      </c>
      <c r="G10" s="33" t="s">
        <v>161</v>
      </c>
      <c r="H10" s="32" t="s">
        <v>159</v>
      </c>
      <c r="I10" s="33" t="s">
        <v>161</v>
      </c>
      <c r="J10" s="32" t="s">
        <v>159</v>
      </c>
      <c r="K10" s="33" t="s">
        <v>161</v>
      </c>
      <c r="L10" s="32" t="s">
        <v>159</v>
      </c>
      <c r="M10" s="33" t="s">
        <v>161</v>
      </c>
      <c r="N10" s="32" t="s">
        <v>159</v>
      </c>
      <c r="O10" s="33" t="s">
        <v>161</v>
      </c>
      <c r="P10" s="32" t="s">
        <v>159</v>
      </c>
      <c r="Q10" s="33" t="s">
        <v>161</v>
      </c>
      <c r="R10" s="32" t="s">
        <v>159</v>
      </c>
      <c r="S10" s="33" t="s">
        <v>161</v>
      </c>
      <c r="T10" s="32" t="s">
        <v>159</v>
      </c>
      <c r="U10" s="33" t="s">
        <v>161</v>
      </c>
      <c r="V10" s="32" t="s">
        <v>159</v>
      </c>
      <c r="W10" s="33" t="s">
        <v>161</v>
      </c>
      <c r="X10" s="32" t="s">
        <v>159</v>
      </c>
      <c r="Y10" s="33" t="s">
        <v>161</v>
      </c>
      <c r="Z10" s="32" t="s">
        <v>159</v>
      </c>
      <c r="AA10" s="33" t="s">
        <v>161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69</v>
      </c>
      <c r="B189" s="10" t="s">
        <v>11</v>
      </c>
      <c r="C189" s="10" t="s">
        <v>70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101</v>
      </c>
      <c r="B191" s="7" t="s">
        <v>17</v>
      </c>
      <c r="C191" s="7" t="s">
        <v>102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103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104</v>
      </c>
      <c r="B203" s="7" t="s">
        <v>16</v>
      </c>
      <c r="C203" s="7" t="s">
        <v>105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103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106</v>
      </c>
      <c r="B215" s="7" t="s">
        <v>15</v>
      </c>
      <c r="C215" s="7" t="s">
        <v>107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103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108</v>
      </c>
      <c r="B227" s="7" t="s">
        <v>14</v>
      </c>
      <c r="C227" s="7" t="s">
        <v>109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103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110</v>
      </c>
      <c r="B239" s="7" t="s">
        <v>13</v>
      </c>
      <c r="C239" s="7" t="s">
        <v>111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103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112</v>
      </c>
      <c r="B251" s="7" t="s">
        <v>1</v>
      </c>
      <c r="C251" s="7" t="s">
        <v>113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103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114</v>
      </c>
      <c r="B263" s="7" t="s">
        <v>12</v>
      </c>
      <c r="C263" s="7" t="s">
        <v>115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103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116</v>
      </c>
      <c r="B275" s="7" t="s">
        <v>41</v>
      </c>
      <c r="C275" s="7" t="s">
        <v>117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103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118</v>
      </c>
      <c r="B287" s="7" t="s">
        <v>42</v>
      </c>
      <c r="C287" s="7" t="s">
        <v>119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103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120</v>
      </c>
      <c r="B299" s="7" t="s">
        <v>44</v>
      </c>
      <c r="C299" s="7" t="s">
        <v>121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103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213</v>
      </c>
      <c r="B311" s="7" t="s">
        <v>212</v>
      </c>
      <c r="C311" s="7" t="s">
        <v>211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103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214</v>
      </c>
      <c r="B323" s="7" t="s">
        <v>215</v>
      </c>
      <c r="C323" s="7" t="s">
        <v>216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103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217</v>
      </c>
      <c r="B335" s="7" t="s">
        <v>218</v>
      </c>
      <c r="C335" s="7" t="s">
        <v>219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103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220</v>
      </c>
      <c r="B347" s="7" t="s">
        <v>221</v>
      </c>
      <c r="C347" s="7" t="s">
        <v>222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103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223</v>
      </c>
      <c r="B359" s="7" t="s">
        <v>224</v>
      </c>
      <c r="C359" s="7" t="s">
        <v>225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1495705.95</v>
      </c>
      <c r="G362" s="12">
        <v>11.562640640829168</v>
      </c>
      <c r="H362" s="11">
        <v>4935353.12</v>
      </c>
      <c r="I362" s="12">
        <v>16.38096260931783</v>
      </c>
      <c r="J362" s="11">
        <v>1262202.8799999999</v>
      </c>
      <c r="K362" s="12">
        <v>18.798510965289516</v>
      </c>
      <c r="L362" s="11">
        <v>1500</v>
      </c>
      <c r="M362" s="12">
        <v>0</v>
      </c>
      <c r="N362" s="11">
        <v>18531765.969999999</v>
      </c>
      <c r="O362" s="12">
        <v>14.451056332215275</v>
      </c>
      <c r="P362" s="11">
        <v>30535</v>
      </c>
      <c r="Q362" s="12">
        <v>17.867037825446214</v>
      </c>
      <c r="R362" s="11">
        <v>1103767.1500000001</v>
      </c>
      <c r="S362" s="12">
        <v>14.272278307340459</v>
      </c>
      <c r="T362" s="11">
        <v>2825107.76</v>
      </c>
      <c r="U362" s="12">
        <v>17.183122198673239</v>
      </c>
      <c r="V362" s="11">
        <v>21020331</v>
      </c>
      <c r="W362" s="12">
        <v>22.030081580318598</v>
      </c>
      <c r="X362" s="11">
        <v>689655.99</v>
      </c>
      <c r="Y362" s="12">
        <v>13.280367176394705</v>
      </c>
      <c r="Z362" s="11">
        <v>4219326.57</v>
      </c>
      <c r="AA362" s="12">
        <v>18.479929611065891</v>
      </c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667514.68999999994</v>
      </c>
      <c r="G363" s="12">
        <v>11.094407774007195</v>
      </c>
      <c r="H363" s="11">
        <v>3578363.6399999997</v>
      </c>
      <c r="I363" s="12">
        <v>15.423661782736</v>
      </c>
      <c r="J363" s="11">
        <v>919838.51</v>
      </c>
      <c r="K363" s="12">
        <v>19.287037053493243</v>
      </c>
      <c r="L363" s="11"/>
      <c r="M363" s="12"/>
      <c r="N363" s="11">
        <v>13434805.609999999</v>
      </c>
      <c r="O363" s="12">
        <v>14.817057361956127</v>
      </c>
      <c r="P363" s="11">
        <v>9239.4</v>
      </c>
      <c r="Q363" s="12">
        <v>11.62800614758534</v>
      </c>
      <c r="R363" s="11">
        <v>676614.8</v>
      </c>
      <c r="S363" s="12">
        <v>17.593089675248006</v>
      </c>
      <c r="T363" s="11">
        <v>1748977.7999999998</v>
      </c>
      <c r="U363" s="12">
        <v>17.871221078392193</v>
      </c>
      <c r="V363" s="11">
        <v>18133865.969999999</v>
      </c>
      <c r="W363" s="12">
        <v>21.787717599519699</v>
      </c>
      <c r="X363" s="11">
        <v>517503.7</v>
      </c>
      <c r="Y363" s="12">
        <v>11.358823372663815</v>
      </c>
      <c r="Z363" s="11">
        <v>2793156.96</v>
      </c>
      <c r="AA363" s="12">
        <v>18.841612776175683</v>
      </c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964977.88</v>
      </c>
      <c r="G364" s="12">
        <v>10.070346382862176</v>
      </c>
      <c r="H364" s="11">
        <v>3441872.71</v>
      </c>
      <c r="I364" s="12">
        <v>15.938455186391824</v>
      </c>
      <c r="J364" s="11">
        <v>1104514.8</v>
      </c>
      <c r="K364" s="12">
        <v>18.456012535277946</v>
      </c>
      <c r="L364" s="11"/>
      <c r="M364" s="12"/>
      <c r="N364" s="11">
        <v>8048505.0899999999</v>
      </c>
      <c r="O364" s="12">
        <v>14.479754133770433</v>
      </c>
      <c r="P364" s="11">
        <v>13500</v>
      </c>
      <c r="Q364" s="12">
        <v>17.192592592592593</v>
      </c>
      <c r="R364" s="11">
        <v>826453.39</v>
      </c>
      <c r="S364" s="12">
        <v>16.535881966434914</v>
      </c>
      <c r="T364" s="11">
        <v>2490899.1399999997</v>
      </c>
      <c r="U364" s="12">
        <v>17.165444106018676</v>
      </c>
      <c r="V364" s="11">
        <v>19959667.449999999</v>
      </c>
      <c r="W364" s="12">
        <v>21.607656893271535</v>
      </c>
      <c r="X364" s="11">
        <v>721261.38</v>
      </c>
      <c r="Y364" s="12">
        <v>11.503879156818307</v>
      </c>
      <c r="Z364" s="11">
        <v>3611394.32</v>
      </c>
      <c r="AA364" s="12">
        <v>18.18085371923604</v>
      </c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>
        <v>41924604.030000001</v>
      </c>
      <c r="E365" s="12">
        <v>18.61349743476632</v>
      </c>
      <c r="F365" s="11">
        <v>579956.51</v>
      </c>
      <c r="G365" s="12">
        <v>11.952314286462617</v>
      </c>
      <c r="H365" s="11">
        <v>3535064.7199999997</v>
      </c>
      <c r="I365" s="12">
        <v>16.61229528205072</v>
      </c>
      <c r="J365" s="11">
        <v>1202234.8700000001</v>
      </c>
      <c r="K365" s="12">
        <v>18.941940023915635</v>
      </c>
      <c r="L365" s="11"/>
      <c r="M365" s="12"/>
      <c r="N365" s="11">
        <v>8179620.2299999986</v>
      </c>
      <c r="O365" s="12">
        <v>13.745286154746093</v>
      </c>
      <c r="P365" s="11">
        <v>15360</v>
      </c>
      <c r="Q365" s="12">
        <v>17.231458333333297</v>
      </c>
      <c r="R365" s="11">
        <v>901971.5</v>
      </c>
      <c r="S365" s="12">
        <v>15.13536966522777</v>
      </c>
      <c r="T365" s="11">
        <v>3098226.95</v>
      </c>
      <c r="U365" s="12">
        <v>17.813333999757514</v>
      </c>
      <c r="V365" s="11">
        <v>19789921.910000004</v>
      </c>
      <c r="W365" s="12">
        <v>21.752568400442961</v>
      </c>
      <c r="X365" s="11">
        <v>990533.52</v>
      </c>
      <c r="Y365" s="12">
        <v>12.757979055166139</v>
      </c>
      <c r="Z365" s="11">
        <v>3631713.82</v>
      </c>
      <c r="AA365" s="12">
        <v>18.524954144046529</v>
      </c>
    </row>
    <row r="366" spans="1:27" s="1" customFormat="1" x14ac:dyDescent="0.2">
      <c r="A366" s="10" t="s">
        <v>232</v>
      </c>
      <c r="B366" s="10" t="s">
        <v>227</v>
      </c>
      <c r="C366" s="10" t="s">
        <v>228</v>
      </c>
      <c r="D366" s="11">
        <v>41147465.637714446</v>
      </c>
      <c r="E366" s="12">
        <v>17.94343380810836</v>
      </c>
      <c r="F366" s="11">
        <v>360290.35576599999</v>
      </c>
      <c r="G366" s="12">
        <v>15.065960165665482</v>
      </c>
      <c r="H366" s="11">
        <v>3042544.5943100001</v>
      </c>
      <c r="I366" s="12">
        <v>18.106864610033345</v>
      </c>
      <c r="J366" s="11">
        <v>925266.72160999989</v>
      </c>
      <c r="K366" s="12">
        <v>20.268182746579527</v>
      </c>
      <c r="L366" s="11">
        <v>4254.7</v>
      </c>
      <c r="M366" s="12">
        <v>16.795778785813336</v>
      </c>
      <c r="N366" s="11">
        <v>9095726.4276124313</v>
      </c>
      <c r="O366" s="12">
        <v>12.15693690889959</v>
      </c>
      <c r="P366" s="11">
        <v>218452.16500000001</v>
      </c>
      <c r="Q366" s="12">
        <v>6.8872900481439485</v>
      </c>
      <c r="R366" s="11">
        <v>1147879.906615</v>
      </c>
      <c r="S366" s="12">
        <v>13.522371421282411</v>
      </c>
      <c r="T366" s="11">
        <v>2733178.45156</v>
      </c>
      <c r="U366" s="12">
        <v>17.995458406898784</v>
      </c>
      <c r="V366" s="11">
        <v>20711330.460790001</v>
      </c>
      <c r="W366" s="12">
        <v>21.031164334738431</v>
      </c>
      <c r="X366" s="11">
        <v>408955.74939999997</v>
      </c>
      <c r="Y366" s="12">
        <v>11.680307520332418</v>
      </c>
      <c r="Z366" s="11">
        <v>2499586.1050509913</v>
      </c>
      <c r="AA366" s="12">
        <v>16.736822951960907</v>
      </c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s="1" customFormat="1" ht="3" customHeight="1" x14ac:dyDescent="0.2">
      <c r="A371" s="44"/>
      <c r="B371" s="44"/>
      <c r="C371" s="44"/>
      <c r="D371" s="16"/>
      <c r="E371" s="45"/>
      <c r="F371" s="16"/>
      <c r="G371" s="45"/>
      <c r="H371" s="16"/>
      <c r="I371" s="45"/>
      <c r="J371" s="16"/>
      <c r="K371" s="45"/>
      <c r="L371" s="16"/>
      <c r="M371" s="45"/>
      <c r="N371" s="16"/>
      <c r="O371" s="45"/>
      <c r="P371" s="16"/>
      <c r="Q371" s="45"/>
      <c r="R371" s="16"/>
      <c r="S371" s="45"/>
      <c r="T371" s="16"/>
      <c r="U371" s="45"/>
      <c r="V371" s="16"/>
      <c r="W371" s="45"/>
      <c r="X371" s="16"/>
      <c r="Y371" s="45"/>
      <c r="Z371" s="16"/>
      <c r="AA371" s="45"/>
    </row>
    <row r="372" spans="1:27" ht="15" customHeight="1" x14ac:dyDescent="0.2">
      <c r="A372" s="3" t="s">
        <v>230</v>
      </c>
      <c r="B372" s="3" t="s">
        <v>229</v>
      </c>
      <c r="C372" s="3" t="s">
        <v>231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375"/>
  <sheetViews>
    <sheetView zoomScale="75" zoomScaleNormal="75" workbookViewId="0">
      <pane xSplit="3" ySplit="10" topLeftCell="D344" activePane="bottomRight" state="frozen"/>
      <selection activeCell="I370" sqref="I370"/>
      <selection pane="topRight" activeCell="I370" sqref="I370"/>
      <selection pane="bottomLeft" activeCell="I370" sqref="I370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130</v>
      </c>
      <c r="B2" s="4" t="s">
        <v>36</v>
      </c>
      <c r="C2" s="4" t="s">
        <v>131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2" t="s">
        <v>45</v>
      </c>
      <c r="B5" s="52" t="s">
        <v>33</v>
      </c>
      <c r="C5" s="52" t="s">
        <v>46</v>
      </c>
      <c r="D5" s="46" t="s">
        <v>163</v>
      </c>
      <c r="E5" s="47"/>
      <c r="F5" s="57" t="s">
        <v>168</v>
      </c>
      <c r="G5" s="58"/>
      <c r="H5" s="57" t="s">
        <v>171</v>
      </c>
      <c r="I5" s="58"/>
      <c r="J5" s="57" t="s">
        <v>175</v>
      </c>
      <c r="K5" s="58"/>
      <c r="L5" s="57" t="s">
        <v>179</v>
      </c>
      <c r="M5" s="58"/>
      <c r="N5" s="57" t="s">
        <v>182</v>
      </c>
      <c r="O5" s="58"/>
      <c r="P5" s="57" t="s">
        <v>183</v>
      </c>
      <c r="Q5" s="58"/>
      <c r="R5" s="57" t="s">
        <v>186</v>
      </c>
      <c r="S5" s="58"/>
      <c r="T5" s="57" t="s">
        <v>191</v>
      </c>
      <c r="U5" s="58"/>
      <c r="V5" s="57" t="s">
        <v>192</v>
      </c>
      <c r="W5" s="58"/>
      <c r="X5" s="57" t="s">
        <v>195</v>
      </c>
      <c r="Y5" s="58"/>
      <c r="Z5" s="57" t="s">
        <v>199</v>
      </c>
      <c r="AA5" s="58"/>
      <c r="AC5" s="61" t="s">
        <v>202</v>
      </c>
    </row>
    <row r="6" spans="1:29" ht="24.95" customHeight="1" x14ac:dyDescent="0.2">
      <c r="A6" s="53"/>
      <c r="B6" s="53"/>
      <c r="C6" s="53"/>
      <c r="D6" s="48" t="s">
        <v>165</v>
      </c>
      <c r="E6" s="49"/>
      <c r="F6" s="55" t="s">
        <v>170</v>
      </c>
      <c r="G6" s="56"/>
      <c r="H6" s="55" t="s">
        <v>173</v>
      </c>
      <c r="I6" s="56"/>
      <c r="J6" s="55" t="s">
        <v>176</v>
      </c>
      <c r="K6" s="56"/>
      <c r="L6" s="55" t="s">
        <v>178</v>
      </c>
      <c r="M6" s="56"/>
      <c r="N6" s="55" t="s">
        <v>181</v>
      </c>
      <c r="O6" s="56"/>
      <c r="P6" s="55" t="s">
        <v>184</v>
      </c>
      <c r="Q6" s="56"/>
      <c r="R6" s="55" t="s">
        <v>188</v>
      </c>
      <c r="S6" s="56"/>
      <c r="T6" s="55" t="s">
        <v>190</v>
      </c>
      <c r="U6" s="56"/>
      <c r="V6" s="55" t="s">
        <v>193</v>
      </c>
      <c r="W6" s="56"/>
      <c r="X6" s="55" t="s">
        <v>197</v>
      </c>
      <c r="Y6" s="56"/>
      <c r="Z6" s="55" t="s">
        <v>200</v>
      </c>
      <c r="AA6" s="56"/>
      <c r="AC6" s="61"/>
    </row>
    <row r="7" spans="1:29" ht="24.95" customHeight="1" x14ac:dyDescent="0.2">
      <c r="A7" s="53"/>
      <c r="B7" s="53"/>
      <c r="C7" s="53"/>
      <c r="D7" s="50" t="s">
        <v>164</v>
      </c>
      <c r="E7" s="51"/>
      <c r="F7" s="59" t="s">
        <v>169</v>
      </c>
      <c r="G7" s="60"/>
      <c r="H7" s="59" t="s">
        <v>172</v>
      </c>
      <c r="I7" s="60"/>
      <c r="J7" s="59" t="s">
        <v>174</v>
      </c>
      <c r="K7" s="60"/>
      <c r="L7" s="59" t="s">
        <v>177</v>
      </c>
      <c r="M7" s="60"/>
      <c r="N7" s="59" t="s">
        <v>180</v>
      </c>
      <c r="O7" s="60"/>
      <c r="P7" s="59" t="s">
        <v>185</v>
      </c>
      <c r="Q7" s="60"/>
      <c r="R7" s="59" t="s">
        <v>187</v>
      </c>
      <c r="S7" s="60"/>
      <c r="T7" s="59" t="s">
        <v>189</v>
      </c>
      <c r="U7" s="60"/>
      <c r="V7" s="59" t="s">
        <v>194</v>
      </c>
      <c r="W7" s="60"/>
      <c r="X7" s="59" t="s">
        <v>196</v>
      </c>
      <c r="Y7" s="60"/>
      <c r="Z7" s="59" t="s">
        <v>198</v>
      </c>
      <c r="AA7" s="60"/>
      <c r="AC7" s="61" t="s">
        <v>203</v>
      </c>
    </row>
    <row r="8" spans="1:29" ht="38.25" x14ac:dyDescent="0.2">
      <c r="A8" s="53"/>
      <c r="B8" s="53"/>
      <c r="C8" s="53"/>
      <c r="D8" s="28" t="s">
        <v>157</v>
      </c>
      <c r="E8" s="29" t="s">
        <v>160</v>
      </c>
      <c r="F8" s="28" t="s">
        <v>157</v>
      </c>
      <c r="G8" s="29" t="s">
        <v>160</v>
      </c>
      <c r="H8" s="28" t="s">
        <v>157</v>
      </c>
      <c r="I8" s="29" t="s">
        <v>160</v>
      </c>
      <c r="J8" s="28" t="s">
        <v>157</v>
      </c>
      <c r="K8" s="29" t="s">
        <v>160</v>
      </c>
      <c r="L8" s="28" t="s">
        <v>157</v>
      </c>
      <c r="M8" s="29" t="s">
        <v>160</v>
      </c>
      <c r="N8" s="28" t="s">
        <v>157</v>
      </c>
      <c r="O8" s="29" t="s">
        <v>160</v>
      </c>
      <c r="P8" s="28" t="s">
        <v>157</v>
      </c>
      <c r="Q8" s="29" t="s">
        <v>160</v>
      </c>
      <c r="R8" s="28" t="s">
        <v>157</v>
      </c>
      <c r="S8" s="29" t="s">
        <v>160</v>
      </c>
      <c r="T8" s="28" t="s">
        <v>157</v>
      </c>
      <c r="U8" s="29" t="s">
        <v>160</v>
      </c>
      <c r="V8" s="28" t="s">
        <v>157</v>
      </c>
      <c r="W8" s="29" t="s">
        <v>160</v>
      </c>
      <c r="X8" s="28" t="s">
        <v>157</v>
      </c>
      <c r="Y8" s="29" t="s">
        <v>160</v>
      </c>
      <c r="Z8" s="28" t="s">
        <v>157</v>
      </c>
      <c r="AA8" s="29" t="s">
        <v>160</v>
      </c>
      <c r="AC8" s="61"/>
    </row>
    <row r="9" spans="1:29" ht="24" customHeight="1" x14ac:dyDescent="0.2">
      <c r="A9" s="53"/>
      <c r="B9" s="53"/>
      <c r="C9" s="53"/>
      <c r="D9" s="30" t="s">
        <v>158</v>
      </c>
      <c r="E9" s="31" t="s">
        <v>162</v>
      </c>
      <c r="F9" s="30" t="s">
        <v>158</v>
      </c>
      <c r="G9" s="31" t="s">
        <v>162</v>
      </c>
      <c r="H9" s="30" t="s">
        <v>158</v>
      </c>
      <c r="I9" s="31" t="s">
        <v>162</v>
      </c>
      <c r="J9" s="30" t="s">
        <v>158</v>
      </c>
      <c r="K9" s="31" t="s">
        <v>162</v>
      </c>
      <c r="L9" s="30" t="s">
        <v>158</v>
      </c>
      <c r="M9" s="31" t="s">
        <v>162</v>
      </c>
      <c r="N9" s="30" t="s">
        <v>158</v>
      </c>
      <c r="O9" s="31" t="s">
        <v>162</v>
      </c>
      <c r="P9" s="30" t="s">
        <v>158</v>
      </c>
      <c r="Q9" s="31" t="s">
        <v>162</v>
      </c>
      <c r="R9" s="30" t="s">
        <v>158</v>
      </c>
      <c r="S9" s="31" t="s">
        <v>162</v>
      </c>
      <c r="T9" s="30" t="s">
        <v>158</v>
      </c>
      <c r="U9" s="31" t="s">
        <v>162</v>
      </c>
      <c r="V9" s="30" t="s">
        <v>158</v>
      </c>
      <c r="W9" s="31" t="s">
        <v>162</v>
      </c>
      <c r="X9" s="30" t="s">
        <v>158</v>
      </c>
      <c r="Y9" s="31" t="s">
        <v>162</v>
      </c>
      <c r="Z9" s="30" t="s">
        <v>158</v>
      </c>
      <c r="AA9" s="31" t="s">
        <v>162</v>
      </c>
      <c r="AC9" s="61" t="s">
        <v>204</v>
      </c>
    </row>
    <row r="10" spans="1:29" ht="25.5" customHeight="1" x14ac:dyDescent="0.2">
      <c r="A10" s="53"/>
      <c r="B10" s="54"/>
      <c r="C10" s="54"/>
      <c r="D10" s="32" t="s">
        <v>159</v>
      </c>
      <c r="E10" s="33" t="s">
        <v>161</v>
      </c>
      <c r="F10" s="32" t="s">
        <v>159</v>
      </c>
      <c r="G10" s="33" t="s">
        <v>161</v>
      </c>
      <c r="H10" s="32" t="s">
        <v>159</v>
      </c>
      <c r="I10" s="33" t="s">
        <v>161</v>
      </c>
      <c r="J10" s="32" t="s">
        <v>159</v>
      </c>
      <c r="K10" s="33" t="s">
        <v>161</v>
      </c>
      <c r="L10" s="32" t="s">
        <v>159</v>
      </c>
      <c r="M10" s="33" t="s">
        <v>161</v>
      </c>
      <c r="N10" s="32" t="s">
        <v>159</v>
      </c>
      <c r="O10" s="33" t="s">
        <v>161</v>
      </c>
      <c r="P10" s="32" t="s">
        <v>159</v>
      </c>
      <c r="Q10" s="33" t="s">
        <v>161</v>
      </c>
      <c r="R10" s="32" t="s">
        <v>159</v>
      </c>
      <c r="S10" s="33" t="s">
        <v>161</v>
      </c>
      <c r="T10" s="32" t="s">
        <v>159</v>
      </c>
      <c r="U10" s="33" t="s">
        <v>161</v>
      </c>
      <c r="V10" s="32" t="s">
        <v>159</v>
      </c>
      <c r="W10" s="33" t="s">
        <v>161</v>
      </c>
      <c r="X10" s="32" t="s">
        <v>159</v>
      </c>
      <c r="Y10" s="33" t="s">
        <v>161</v>
      </c>
      <c r="Z10" s="32" t="s">
        <v>159</v>
      </c>
      <c r="AA10" s="33" t="s">
        <v>161</v>
      </c>
      <c r="AC10" s="61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69</v>
      </c>
      <c r="B189" s="10" t="s">
        <v>11</v>
      </c>
      <c r="C189" s="10" t="s">
        <v>70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101</v>
      </c>
      <c r="B191" s="7" t="s">
        <v>17</v>
      </c>
      <c r="C191" s="7" t="s">
        <v>102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103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104</v>
      </c>
      <c r="B203" s="7" t="s">
        <v>16</v>
      </c>
      <c r="C203" s="7" t="s">
        <v>105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103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106</v>
      </c>
      <c r="B215" s="7" t="s">
        <v>15</v>
      </c>
      <c r="C215" s="7" t="s">
        <v>107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103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108</v>
      </c>
      <c r="B227" s="7" t="s">
        <v>14</v>
      </c>
      <c r="C227" s="7" t="s">
        <v>109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103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110</v>
      </c>
      <c r="B239" s="7" t="s">
        <v>13</v>
      </c>
      <c r="C239" s="7" t="s">
        <v>111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103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112</v>
      </c>
      <c r="B251" s="7" t="s">
        <v>1</v>
      </c>
      <c r="C251" s="7" t="s">
        <v>113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103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114</v>
      </c>
      <c r="B263" s="7" t="s">
        <v>12</v>
      </c>
      <c r="C263" s="7" t="s">
        <v>115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103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116</v>
      </c>
      <c r="B275" s="7" t="s">
        <v>41</v>
      </c>
      <c r="C275" s="7" t="s">
        <v>117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103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118</v>
      </c>
      <c r="B287" s="7" t="s">
        <v>42</v>
      </c>
      <c r="C287" s="7" t="s">
        <v>119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103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120</v>
      </c>
      <c r="B299" s="7" t="s">
        <v>44</v>
      </c>
      <c r="C299" s="7" t="s">
        <v>121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103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213</v>
      </c>
      <c r="B311" s="7" t="s">
        <v>212</v>
      </c>
      <c r="C311" s="7" t="s">
        <v>211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103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214</v>
      </c>
      <c r="B323" s="7" t="s">
        <v>215</v>
      </c>
      <c r="C323" s="7" t="s">
        <v>216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103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217</v>
      </c>
      <c r="B335" s="7" t="s">
        <v>218</v>
      </c>
      <c r="C335" s="7" t="s">
        <v>219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103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220</v>
      </c>
      <c r="B347" s="7" t="s">
        <v>221</v>
      </c>
      <c r="C347" s="7" t="s">
        <v>222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103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223</v>
      </c>
      <c r="B359" s="7" t="s">
        <v>224</v>
      </c>
      <c r="C359" s="7" t="s">
        <v>225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1119012.1900000002</v>
      </c>
      <c r="G362" s="12">
        <v>12.534669952701803</v>
      </c>
      <c r="H362" s="11">
        <v>4809767.7200000007</v>
      </c>
      <c r="I362" s="12">
        <v>16.656219684242867</v>
      </c>
      <c r="J362" s="11">
        <v>1147986.78</v>
      </c>
      <c r="K362" s="12">
        <v>20.059078142955617</v>
      </c>
      <c r="L362" s="11">
        <v>1500</v>
      </c>
      <c r="M362" s="12">
        <v>0</v>
      </c>
      <c r="N362" s="11">
        <v>13397352.359999999</v>
      </c>
      <c r="O362" s="12">
        <v>16.731127025713324</v>
      </c>
      <c r="P362" s="11">
        <v>30535</v>
      </c>
      <c r="Q362" s="12">
        <v>17.867037825446214</v>
      </c>
      <c r="R362" s="11">
        <v>645452.45000000007</v>
      </c>
      <c r="S362" s="12">
        <v>18.532534342847406</v>
      </c>
      <c r="T362" s="11">
        <v>2463596.5599999996</v>
      </c>
      <c r="U362" s="12">
        <v>18.40534121443164</v>
      </c>
      <c r="V362" s="11">
        <v>21013446.699999999</v>
      </c>
      <c r="W362" s="12">
        <v>22.031581078905049</v>
      </c>
      <c r="X362" s="11">
        <v>242530.89</v>
      </c>
      <c r="Y362" s="12">
        <v>16.08826152660388</v>
      </c>
      <c r="Z362" s="11">
        <v>3703896.4400000004</v>
      </c>
      <c r="AA362" s="12">
        <v>19.900252994843434</v>
      </c>
      <c r="AC362" s="41">
        <f>(F362*G362+H362*I362+J362*K362+L362*M362+N362*O362+P362*Q362+R362*S362+T362*U362+X362*Y362+Z362*AA362)/(F362+H362+J362+L362+N362+P362+R362+T362+X362+Z362)</f>
        <v>17.298704821895704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404150.34</v>
      </c>
      <c r="G363" s="12">
        <v>13.182260168332403</v>
      </c>
      <c r="H363" s="11">
        <v>3341549.04</v>
      </c>
      <c r="I363" s="12">
        <v>15.929884937136801</v>
      </c>
      <c r="J363" s="11">
        <v>842042.81</v>
      </c>
      <c r="K363" s="12">
        <v>20.321793952020094</v>
      </c>
      <c r="L363" s="11"/>
      <c r="M363" s="12"/>
      <c r="N363" s="11">
        <v>10272541.359999999</v>
      </c>
      <c r="O363" s="12">
        <v>16.64192347399808</v>
      </c>
      <c r="P363" s="11">
        <v>3730</v>
      </c>
      <c r="Q363" s="12">
        <v>16.986756032171581</v>
      </c>
      <c r="R363" s="11">
        <v>562841.80000000005</v>
      </c>
      <c r="S363" s="12">
        <v>19.265906490953576</v>
      </c>
      <c r="T363" s="11">
        <v>1559492.7999999998</v>
      </c>
      <c r="U363" s="12">
        <v>18.938247750165967</v>
      </c>
      <c r="V363" s="11">
        <v>18128285.240000002</v>
      </c>
      <c r="W363" s="12">
        <v>21.788972791444213</v>
      </c>
      <c r="X363" s="11">
        <v>305845.40000000002</v>
      </c>
      <c r="Y363" s="12">
        <v>13.473778304332873</v>
      </c>
      <c r="Z363" s="11">
        <v>2416098.8200000003</v>
      </c>
      <c r="AA363" s="12">
        <v>20.460923321339969</v>
      </c>
      <c r="AC363" s="41">
        <f>(F363*G363+H363*I363+J363*K363+L363*M363+N363*O363+P363*Q363+R363*S363+T363*U363+X363*Y363+Z363*AA363)/(F363+H363+J363+L363+N363+P363+R363+T363+X363+Z363)</f>
        <v>17.283200027694743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744396.56</v>
      </c>
      <c r="G364" s="12">
        <v>10.748627984524806</v>
      </c>
      <c r="H364" s="11">
        <v>3433133.3099999996</v>
      </c>
      <c r="I364" s="12">
        <v>15.958663354555256</v>
      </c>
      <c r="J364" s="11">
        <v>949732.64000000013</v>
      </c>
      <c r="K364" s="12">
        <v>20.297122640957134</v>
      </c>
      <c r="L364" s="11"/>
      <c r="M364" s="12"/>
      <c r="N364" s="11">
        <v>5698991.2799999993</v>
      </c>
      <c r="O364" s="12">
        <v>16.783757842598426</v>
      </c>
      <c r="P364" s="11">
        <v>13500</v>
      </c>
      <c r="Q364" s="12">
        <v>17.192592592592593</v>
      </c>
      <c r="R364" s="11">
        <v>649860.26</v>
      </c>
      <c r="S364" s="12">
        <v>18.557145249657189</v>
      </c>
      <c r="T364" s="11">
        <v>2399875.84</v>
      </c>
      <c r="U364" s="12">
        <v>17.473642718699985</v>
      </c>
      <c r="V364" s="11">
        <v>19927834.400000002</v>
      </c>
      <c r="W364" s="12">
        <v>21.621307562521707</v>
      </c>
      <c r="X364" s="11">
        <v>332672.38</v>
      </c>
      <c r="Y364" s="12">
        <v>15.604162157976566</v>
      </c>
      <c r="Z364" s="11">
        <v>3113060.8</v>
      </c>
      <c r="AA364" s="12">
        <v>19.767417154204001</v>
      </c>
      <c r="AC364" s="41">
        <f t="shared" ref="AC364:AC370" si="10">(F364*G364+H364*I364+J364*K364+L364*M364+N364*O364+P364*Q364+R364*S364+T364*U364+X364*Y364+Z364*AA364)/(F364+H364+J364+L364+N364+P364+R364+T364+X364+Z364)</f>
        <v>17.229155814953124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>
        <v>36547242.469999999</v>
      </c>
      <c r="E365" s="12">
        <v>20.047923584159246</v>
      </c>
      <c r="F365" s="11">
        <v>446351.66000000003</v>
      </c>
      <c r="G365" s="12">
        <v>13.007180627489975</v>
      </c>
      <c r="H365" s="11">
        <v>3363197.02</v>
      </c>
      <c r="I365" s="12">
        <v>17.102662964360004</v>
      </c>
      <c r="J365" s="11">
        <v>1042143.47</v>
      </c>
      <c r="K365" s="12">
        <v>20.296788554650725</v>
      </c>
      <c r="L365" s="11"/>
      <c r="M365" s="12"/>
      <c r="N365" s="11">
        <v>5047795.120000001</v>
      </c>
      <c r="O365" s="12">
        <v>16.932534566676306</v>
      </c>
      <c r="P365" s="11">
        <v>15360</v>
      </c>
      <c r="Q365" s="12">
        <v>17.231458333333297</v>
      </c>
      <c r="R365" s="11">
        <v>563307.10000000009</v>
      </c>
      <c r="S365" s="12">
        <v>19.005183202910086</v>
      </c>
      <c r="T365" s="11">
        <v>2668007.9000000004</v>
      </c>
      <c r="U365" s="12">
        <v>19.394463705448544</v>
      </c>
      <c r="V365" s="11">
        <v>19749697.140000001</v>
      </c>
      <c r="W365" s="12">
        <v>21.773259556753899</v>
      </c>
      <c r="X365" s="11">
        <v>595649.12</v>
      </c>
      <c r="Y365" s="12">
        <v>15.986834020001558</v>
      </c>
      <c r="Z365" s="11">
        <v>3055733.94</v>
      </c>
      <c r="AA365" s="12">
        <v>19.796865440091299</v>
      </c>
      <c r="AC365" s="41">
        <f t="shared" si="10"/>
        <v>18.019361538094437</v>
      </c>
    </row>
    <row r="366" spans="1:29" s="1" customFormat="1" x14ac:dyDescent="0.2">
      <c r="A366" s="10" t="s">
        <v>226</v>
      </c>
      <c r="B366" s="10" t="s">
        <v>227</v>
      </c>
      <c r="C366" s="10" t="s">
        <v>228</v>
      </c>
      <c r="D366" s="11">
        <v>33947540.038912997</v>
      </c>
      <c r="E366" s="12">
        <v>20.029639832313745</v>
      </c>
      <c r="F366" s="11">
        <v>257708.7</v>
      </c>
      <c r="G366" s="12">
        <v>17.688914654414074</v>
      </c>
      <c r="H366" s="11">
        <v>3040359.8118099999</v>
      </c>
      <c r="I366" s="12">
        <v>18.115205226358217</v>
      </c>
      <c r="J366" s="11">
        <v>888588.59299999988</v>
      </c>
      <c r="K366" s="12">
        <v>20.844569138251366</v>
      </c>
      <c r="L366" s="11">
        <v>4254.7</v>
      </c>
      <c r="M366" s="12">
        <v>16.795778785813336</v>
      </c>
      <c r="N366" s="11">
        <v>4076147.487123</v>
      </c>
      <c r="O366" s="12">
        <v>17.094226357883624</v>
      </c>
      <c r="P366" s="11">
        <v>39300</v>
      </c>
      <c r="Q366" s="12">
        <v>9.5089058524173034</v>
      </c>
      <c r="R366" s="11">
        <v>545705.7844</v>
      </c>
      <c r="S366" s="12">
        <v>19.341001924332915</v>
      </c>
      <c r="T366" s="11">
        <v>2387362.3383300002</v>
      </c>
      <c r="U366" s="12">
        <v>19.260127489023894</v>
      </c>
      <c r="V366" s="11">
        <v>20635999.160190001</v>
      </c>
      <c r="W366" s="12">
        <v>21.079567765934296</v>
      </c>
      <c r="X366" s="11">
        <v>178417.5</v>
      </c>
      <c r="Y366" s="12">
        <v>16.239810556699876</v>
      </c>
      <c r="Z366" s="11">
        <v>1893695.9640599997</v>
      </c>
      <c r="AA366" s="12">
        <v>19.667817754941332</v>
      </c>
      <c r="AC366" s="41">
        <f t="shared" si="10"/>
        <v>18.402006175635805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230</v>
      </c>
      <c r="B372" s="3" t="s">
        <v>229</v>
      </c>
      <c r="C372" s="3" t="s">
        <v>231</v>
      </c>
    </row>
    <row r="375" spans="1:29" x14ac:dyDescent="0.2">
      <c r="D375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72"/>
  <sheetViews>
    <sheetView zoomScale="75" zoomScaleNormal="75" workbookViewId="0">
      <pane xSplit="3" ySplit="10" topLeftCell="D344" activePane="bottomRight" state="frozen"/>
      <selection activeCell="I370" sqref="I370"/>
      <selection pane="topRight" activeCell="I370" sqref="I370"/>
      <selection pane="bottomLeft" activeCell="I370" sqref="I370"/>
      <selection pane="bottomRight" activeCell="A366" sqref="A36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128</v>
      </c>
      <c r="B2" s="4" t="s">
        <v>37</v>
      </c>
      <c r="C2" s="4" t="s">
        <v>129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2" t="s">
        <v>45</v>
      </c>
      <c r="B5" s="52" t="s">
        <v>33</v>
      </c>
      <c r="C5" s="52" t="s">
        <v>46</v>
      </c>
      <c r="D5" s="46" t="s">
        <v>154</v>
      </c>
      <c r="E5" s="62"/>
      <c r="F5" s="57" t="s">
        <v>168</v>
      </c>
      <c r="G5" s="58"/>
      <c r="H5" s="57" t="s">
        <v>171</v>
      </c>
      <c r="I5" s="58"/>
      <c r="J5" s="57" t="s">
        <v>175</v>
      </c>
      <c r="K5" s="58"/>
      <c r="L5" s="57" t="s">
        <v>179</v>
      </c>
      <c r="M5" s="58"/>
      <c r="N5" s="57" t="s">
        <v>182</v>
      </c>
      <c r="O5" s="58"/>
      <c r="P5" s="57" t="s">
        <v>183</v>
      </c>
      <c r="Q5" s="58"/>
      <c r="R5" s="57" t="s">
        <v>186</v>
      </c>
      <c r="S5" s="58"/>
      <c r="T5" s="57" t="s">
        <v>191</v>
      </c>
      <c r="U5" s="58"/>
      <c r="V5" s="57" t="s">
        <v>192</v>
      </c>
      <c r="W5" s="58"/>
      <c r="X5" s="57" t="s">
        <v>195</v>
      </c>
      <c r="Y5" s="58"/>
      <c r="Z5" s="57" t="s">
        <v>199</v>
      </c>
      <c r="AA5" s="58"/>
      <c r="AC5" s="61" t="s">
        <v>202</v>
      </c>
    </row>
    <row r="6" spans="1:29" ht="24.95" customHeight="1" x14ac:dyDescent="0.2">
      <c r="A6" s="53"/>
      <c r="B6" s="53"/>
      <c r="C6" s="53"/>
      <c r="D6" s="48" t="s">
        <v>155</v>
      </c>
      <c r="E6" s="63"/>
      <c r="F6" s="55" t="s">
        <v>170</v>
      </c>
      <c r="G6" s="56"/>
      <c r="H6" s="55" t="s">
        <v>173</v>
      </c>
      <c r="I6" s="56"/>
      <c r="J6" s="55" t="s">
        <v>176</v>
      </c>
      <c r="K6" s="56"/>
      <c r="L6" s="55" t="s">
        <v>178</v>
      </c>
      <c r="M6" s="56"/>
      <c r="N6" s="55" t="s">
        <v>181</v>
      </c>
      <c r="O6" s="56"/>
      <c r="P6" s="55" t="s">
        <v>184</v>
      </c>
      <c r="Q6" s="56"/>
      <c r="R6" s="55" t="s">
        <v>188</v>
      </c>
      <c r="S6" s="56"/>
      <c r="T6" s="55" t="s">
        <v>190</v>
      </c>
      <c r="U6" s="56"/>
      <c r="V6" s="55" t="s">
        <v>193</v>
      </c>
      <c r="W6" s="56"/>
      <c r="X6" s="55" t="s">
        <v>197</v>
      </c>
      <c r="Y6" s="56"/>
      <c r="Z6" s="55" t="s">
        <v>200</v>
      </c>
      <c r="AA6" s="56"/>
      <c r="AC6" s="61"/>
    </row>
    <row r="7" spans="1:29" ht="24" customHeight="1" x14ac:dyDescent="0.2">
      <c r="A7" s="53"/>
      <c r="B7" s="53"/>
      <c r="C7" s="53"/>
      <c r="D7" s="50" t="s">
        <v>156</v>
      </c>
      <c r="E7" s="64"/>
      <c r="F7" s="59" t="s">
        <v>169</v>
      </c>
      <c r="G7" s="60"/>
      <c r="H7" s="59" t="s">
        <v>172</v>
      </c>
      <c r="I7" s="60"/>
      <c r="J7" s="59" t="s">
        <v>174</v>
      </c>
      <c r="K7" s="60"/>
      <c r="L7" s="59" t="s">
        <v>177</v>
      </c>
      <c r="M7" s="60"/>
      <c r="N7" s="59" t="s">
        <v>180</v>
      </c>
      <c r="O7" s="60"/>
      <c r="P7" s="59" t="s">
        <v>185</v>
      </c>
      <c r="Q7" s="60"/>
      <c r="R7" s="59" t="s">
        <v>187</v>
      </c>
      <c r="S7" s="60"/>
      <c r="T7" s="59" t="s">
        <v>189</v>
      </c>
      <c r="U7" s="60"/>
      <c r="V7" s="59" t="s">
        <v>194</v>
      </c>
      <c r="W7" s="60"/>
      <c r="X7" s="59" t="s">
        <v>196</v>
      </c>
      <c r="Y7" s="60"/>
      <c r="Z7" s="59" t="s">
        <v>198</v>
      </c>
      <c r="AA7" s="60"/>
      <c r="AC7" s="61" t="s">
        <v>203</v>
      </c>
    </row>
    <row r="8" spans="1:29" ht="38.25" x14ac:dyDescent="0.2">
      <c r="A8" s="53"/>
      <c r="B8" s="53"/>
      <c r="C8" s="53"/>
      <c r="D8" s="28" t="s">
        <v>157</v>
      </c>
      <c r="E8" s="29" t="s">
        <v>160</v>
      </c>
      <c r="F8" s="28" t="s">
        <v>157</v>
      </c>
      <c r="G8" s="29" t="s">
        <v>160</v>
      </c>
      <c r="H8" s="28" t="s">
        <v>157</v>
      </c>
      <c r="I8" s="29" t="s">
        <v>160</v>
      </c>
      <c r="J8" s="28" t="s">
        <v>157</v>
      </c>
      <c r="K8" s="29" t="s">
        <v>160</v>
      </c>
      <c r="L8" s="28" t="s">
        <v>157</v>
      </c>
      <c r="M8" s="29" t="s">
        <v>160</v>
      </c>
      <c r="N8" s="28" t="s">
        <v>157</v>
      </c>
      <c r="O8" s="29" t="s">
        <v>160</v>
      </c>
      <c r="P8" s="28" t="s">
        <v>157</v>
      </c>
      <c r="Q8" s="29" t="s">
        <v>160</v>
      </c>
      <c r="R8" s="28" t="s">
        <v>157</v>
      </c>
      <c r="S8" s="29" t="s">
        <v>160</v>
      </c>
      <c r="T8" s="28" t="s">
        <v>157</v>
      </c>
      <c r="U8" s="29" t="s">
        <v>160</v>
      </c>
      <c r="V8" s="28" t="s">
        <v>157</v>
      </c>
      <c r="W8" s="29" t="s">
        <v>160</v>
      </c>
      <c r="X8" s="28" t="s">
        <v>157</v>
      </c>
      <c r="Y8" s="29" t="s">
        <v>160</v>
      </c>
      <c r="Z8" s="28" t="s">
        <v>157</v>
      </c>
      <c r="AA8" s="29" t="s">
        <v>160</v>
      </c>
      <c r="AC8" s="61"/>
    </row>
    <row r="9" spans="1:29" ht="24" customHeight="1" x14ac:dyDescent="0.2">
      <c r="A9" s="53"/>
      <c r="B9" s="53"/>
      <c r="C9" s="53"/>
      <c r="D9" s="30" t="s">
        <v>158</v>
      </c>
      <c r="E9" s="31" t="s">
        <v>162</v>
      </c>
      <c r="F9" s="30" t="s">
        <v>158</v>
      </c>
      <c r="G9" s="31" t="s">
        <v>162</v>
      </c>
      <c r="H9" s="30" t="s">
        <v>158</v>
      </c>
      <c r="I9" s="31" t="s">
        <v>162</v>
      </c>
      <c r="J9" s="30" t="s">
        <v>158</v>
      </c>
      <c r="K9" s="31" t="s">
        <v>162</v>
      </c>
      <c r="L9" s="30" t="s">
        <v>158</v>
      </c>
      <c r="M9" s="31" t="s">
        <v>162</v>
      </c>
      <c r="N9" s="30" t="s">
        <v>158</v>
      </c>
      <c r="O9" s="31" t="s">
        <v>162</v>
      </c>
      <c r="P9" s="30" t="s">
        <v>158</v>
      </c>
      <c r="Q9" s="31" t="s">
        <v>162</v>
      </c>
      <c r="R9" s="30" t="s">
        <v>158</v>
      </c>
      <c r="S9" s="31" t="s">
        <v>162</v>
      </c>
      <c r="T9" s="30" t="s">
        <v>158</v>
      </c>
      <c r="U9" s="31" t="s">
        <v>162</v>
      </c>
      <c r="V9" s="30" t="s">
        <v>158</v>
      </c>
      <c r="W9" s="31" t="s">
        <v>162</v>
      </c>
      <c r="X9" s="30" t="s">
        <v>158</v>
      </c>
      <c r="Y9" s="31" t="s">
        <v>162</v>
      </c>
      <c r="Z9" s="30" t="s">
        <v>158</v>
      </c>
      <c r="AA9" s="31" t="s">
        <v>162</v>
      </c>
      <c r="AC9" s="61" t="s">
        <v>204</v>
      </c>
    </row>
    <row r="10" spans="1:29" ht="25.5" x14ac:dyDescent="0.2">
      <c r="A10" s="53"/>
      <c r="B10" s="54"/>
      <c r="C10" s="54"/>
      <c r="D10" s="32" t="s">
        <v>159</v>
      </c>
      <c r="E10" s="33" t="s">
        <v>161</v>
      </c>
      <c r="F10" s="32" t="s">
        <v>159</v>
      </c>
      <c r="G10" s="33" t="s">
        <v>161</v>
      </c>
      <c r="H10" s="32" t="s">
        <v>159</v>
      </c>
      <c r="I10" s="33" t="s">
        <v>161</v>
      </c>
      <c r="J10" s="32" t="s">
        <v>159</v>
      </c>
      <c r="K10" s="33" t="s">
        <v>161</v>
      </c>
      <c r="L10" s="32" t="s">
        <v>159</v>
      </c>
      <c r="M10" s="33" t="s">
        <v>161</v>
      </c>
      <c r="N10" s="32" t="s">
        <v>159</v>
      </c>
      <c r="O10" s="33" t="s">
        <v>161</v>
      </c>
      <c r="P10" s="32" t="s">
        <v>159</v>
      </c>
      <c r="Q10" s="33" t="s">
        <v>161</v>
      </c>
      <c r="R10" s="32" t="s">
        <v>159</v>
      </c>
      <c r="S10" s="33" t="s">
        <v>161</v>
      </c>
      <c r="T10" s="32" t="s">
        <v>159</v>
      </c>
      <c r="U10" s="33" t="s">
        <v>161</v>
      </c>
      <c r="V10" s="32" t="s">
        <v>159</v>
      </c>
      <c r="W10" s="33" t="s">
        <v>161</v>
      </c>
      <c r="X10" s="32" t="s">
        <v>159</v>
      </c>
      <c r="Y10" s="33" t="s">
        <v>161</v>
      </c>
      <c r="Z10" s="32" t="s">
        <v>159</v>
      </c>
      <c r="AA10" s="33" t="s">
        <v>161</v>
      </c>
      <c r="AC10" s="61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69</v>
      </c>
      <c r="B189" s="10" t="s">
        <v>11</v>
      </c>
      <c r="C189" s="10" t="s">
        <v>70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101</v>
      </c>
      <c r="B191" s="7" t="s">
        <v>17</v>
      </c>
      <c r="C191" s="7" t="s">
        <v>102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103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104</v>
      </c>
      <c r="B203" s="7" t="s">
        <v>16</v>
      </c>
      <c r="C203" s="7" t="s">
        <v>105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103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106</v>
      </c>
      <c r="B215" s="7" t="s">
        <v>15</v>
      </c>
      <c r="C215" s="7" t="s">
        <v>107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103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108</v>
      </c>
      <c r="B227" s="7" t="s">
        <v>14</v>
      </c>
      <c r="C227" s="7" t="s">
        <v>109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103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110</v>
      </c>
      <c r="B239" s="7" t="s">
        <v>13</v>
      </c>
      <c r="C239" s="7" t="s">
        <v>111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103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112</v>
      </c>
      <c r="B251" s="7" t="s">
        <v>1</v>
      </c>
      <c r="C251" s="7" t="s">
        <v>113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103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114</v>
      </c>
      <c r="B263" s="7" t="s">
        <v>12</v>
      </c>
      <c r="C263" s="7" t="s">
        <v>115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103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116</v>
      </c>
      <c r="B275" s="7" t="s">
        <v>41</v>
      </c>
      <c r="C275" s="7" t="s">
        <v>117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103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118</v>
      </c>
      <c r="B287" s="7" t="s">
        <v>42</v>
      </c>
      <c r="C287" s="7" t="s">
        <v>119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103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120</v>
      </c>
      <c r="B299" s="7" t="s">
        <v>44</v>
      </c>
      <c r="C299" s="7" t="s">
        <v>121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103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213</v>
      </c>
      <c r="B311" s="7" t="s">
        <v>212</v>
      </c>
      <c r="C311" s="7" t="s">
        <v>211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103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214</v>
      </c>
      <c r="B323" s="7" t="s">
        <v>215</v>
      </c>
      <c r="C323" s="7" t="s">
        <v>216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103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217</v>
      </c>
      <c r="B335" s="7" t="s">
        <v>218</v>
      </c>
      <c r="C335" s="7" t="s">
        <v>219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103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220</v>
      </c>
      <c r="B347" s="7" t="s">
        <v>221</v>
      </c>
      <c r="C347" s="7" t="s">
        <v>222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103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223</v>
      </c>
      <c r="B359" s="7" t="s">
        <v>224</v>
      </c>
      <c r="C359" s="7" t="s">
        <v>225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376693.76000000001</v>
      </c>
      <c r="G362" s="12">
        <v>8.6751156416819892</v>
      </c>
      <c r="H362" s="11">
        <v>125585.40000000001</v>
      </c>
      <c r="I362" s="12">
        <v>5.8389522030427106</v>
      </c>
      <c r="J362" s="11">
        <v>114216.1</v>
      </c>
      <c r="K362" s="12">
        <v>6.1285418868268113</v>
      </c>
      <c r="L362" s="11"/>
      <c r="M362" s="12"/>
      <c r="N362" s="11">
        <v>5134413.6100000003</v>
      </c>
      <c r="O362" s="12">
        <v>8.5016115062261211</v>
      </c>
      <c r="P362" s="11"/>
      <c r="Q362" s="12"/>
      <c r="R362" s="11">
        <v>458314.7</v>
      </c>
      <c r="S362" s="12">
        <v>8.2724866887315613</v>
      </c>
      <c r="T362" s="11">
        <v>361511.2</v>
      </c>
      <c r="U362" s="12">
        <v>8.8540453601437541</v>
      </c>
      <c r="V362" s="11">
        <v>6884.3</v>
      </c>
      <c r="W362" s="12">
        <v>17.453053614746597</v>
      </c>
      <c r="X362" s="11">
        <v>447125.1</v>
      </c>
      <c r="Y362" s="12">
        <v>11.757301001442338</v>
      </c>
      <c r="Z362" s="11">
        <v>515430.12999999995</v>
      </c>
      <c r="AA362" s="12">
        <v>8.2734429921665633</v>
      </c>
      <c r="AC362" s="41">
        <f>(F362*G362+H362*I362+J362*K362+L362*M362+N362*O362+P362*Q362+R362*S362+T362*U362+X362*Y362+Z362*AA362)/(F362+H362+J362+L362+N362+P362+R362+T362+X362+Z362)</f>
        <v>8.6105170590804292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263364.34999999998</v>
      </c>
      <c r="G363" s="12">
        <v>7.8904575998991522</v>
      </c>
      <c r="H363" s="11">
        <v>236814.6</v>
      </c>
      <c r="I363" s="12">
        <v>8.2806499261447559</v>
      </c>
      <c r="J363" s="11">
        <v>77795.7</v>
      </c>
      <c r="K363" s="12">
        <v>8.0870657632748362</v>
      </c>
      <c r="L363" s="11"/>
      <c r="M363" s="12"/>
      <c r="N363" s="11">
        <v>3162264.25</v>
      </c>
      <c r="O363" s="12">
        <v>8.8890225329840771</v>
      </c>
      <c r="P363" s="11">
        <v>5509.4</v>
      </c>
      <c r="Q363" s="12">
        <v>8</v>
      </c>
      <c r="R363" s="11">
        <v>113773</v>
      </c>
      <c r="S363" s="12">
        <v>9.3175653626080024</v>
      </c>
      <c r="T363" s="11">
        <v>189485</v>
      </c>
      <c r="U363" s="12">
        <v>9.0894155949019702</v>
      </c>
      <c r="V363" s="11">
        <v>5580.7300000000005</v>
      </c>
      <c r="W363" s="12">
        <v>17.710387709134825</v>
      </c>
      <c r="X363" s="11">
        <v>211658.3</v>
      </c>
      <c r="Y363" s="12">
        <v>8.3027219249138824</v>
      </c>
      <c r="Z363" s="11">
        <v>377058.13999999996</v>
      </c>
      <c r="AA363" s="12">
        <v>8.4654562041811339</v>
      </c>
      <c r="AC363" s="41">
        <f>(F363*G363+H363*I363+J363*K363+L363*M363+N363*O363+P363*Q363+R363*S363+T363*U363+X363*Y363+Z363*AA363)/(F363+H363+J363+L363+N363+P363+R363+T363+X363+Z363)</f>
        <v>8.7442486501683376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220581.32</v>
      </c>
      <c r="G364" s="12">
        <v>7.7813470651095962</v>
      </c>
      <c r="H364" s="11">
        <v>8739.4</v>
      </c>
      <c r="I364" s="12">
        <v>8</v>
      </c>
      <c r="J364" s="11">
        <v>154782.16</v>
      </c>
      <c r="K364" s="12">
        <v>7.1590881274689524</v>
      </c>
      <c r="L364" s="11"/>
      <c r="M364" s="12"/>
      <c r="N364" s="11">
        <v>2349513.8100000005</v>
      </c>
      <c r="O364" s="12">
        <v>8.8911523601557345</v>
      </c>
      <c r="P364" s="11"/>
      <c r="Q364" s="12"/>
      <c r="R364" s="11">
        <v>176593.12999999998</v>
      </c>
      <c r="S364" s="12">
        <v>9.0976612227214044</v>
      </c>
      <c r="T364" s="11">
        <v>91023.3</v>
      </c>
      <c r="U364" s="12">
        <v>9.0396301166844086</v>
      </c>
      <c r="V364" s="11">
        <v>31833.050000000003</v>
      </c>
      <c r="W364" s="12">
        <v>13.062189956664534</v>
      </c>
      <c r="X364" s="11">
        <v>388589</v>
      </c>
      <c r="Y364" s="12">
        <v>7.9936127708195563</v>
      </c>
      <c r="Z364" s="11">
        <v>498333.52</v>
      </c>
      <c r="AA364" s="12">
        <v>8.2696833124932052</v>
      </c>
      <c r="AC364" s="41">
        <f t="shared" ref="AC364:AC370" si="10">(F364*G364+H364*I364+J364*K364+L364*M364+N364*O364+P364*Q364+R364*S364+T364*U364+X364*Y364+Z364*AA364)/(F364+H364+J364+L364+N364+P364+R364+T364+X364+Z364)</f>
        <v>8.6007388352386016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>
        <v>5377361.5599999996</v>
      </c>
      <c r="E365" s="12">
        <v>8.8644188760296085</v>
      </c>
      <c r="F365" s="11">
        <v>133604.85</v>
      </c>
      <c r="G365" s="12">
        <v>8.4281806760757565</v>
      </c>
      <c r="H365" s="11">
        <v>171867.7</v>
      </c>
      <c r="I365" s="12">
        <v>7.0165240705496146</v>
      </c>
      <c r="J365" s="11">
        <v>160091.4</v>
      </c>
      <c r="K365" s="12">
        <v>10.122312304096303</v>
      </c>
      <c r="L365" s="11"/>
      <c r="M365" s="12"/>
      <c r="N365" s="11">
        <v>3131825.1099999994</v>
      </c>
      <c r="O365" s="12">
        <v>8.6081611829212275</v>
      </c>
      <c r="P365" s="11"/>
      <c r="Q365" s="12"/>
      <c r="R365" s="11">
        <v>338664.39999999997</v>
      </c>
      <c r="S365" s="12">
        <v>8.6986333520736139</v>
      </c>
      <c r="T365" s="11">
        <v>430219.05</v>
      </c>
      <c r="U365" s="12">
        <v>8.0079417334030172</v>
      </c>
      <c r="V365" s="11">
        <v>40224.769999999997</v>
      </c>
      <c r="W365" s="12">
        <v>11.593552684079997</v>
      </c>
      <c r="X365" s="11">
        <v>394884.4</v>
      </c>
      <c r="Y365" s="12">
        <v>7.8875293275702969</v>
      </c>
      <c r="Z365" s="11">
        <v>575979.87999999989</v>
      </c>
      <c r="AA365" s="12">
        <v>11.777109903387599</v>
      </c>
      <c r="AC365" s="41">
        <f t="shared" si="10"/>
        <v>8.8438500234692317</v>
      </c>
    </row>
    <row r="366" spans="1:29" s="1" customFormat="1" x14ac:dyDescent="0.2">
      <c r="A366" s="10" t="s">
        <v>226</v>
      </c>
      <c r="B366" s="10" t="s">
        <v>227</v>
      </c>
      <c r="C366" s="10" t="s">
        <v>228</v>
      </c>
      <c r="D366" s="11">
        <v>7199925.5988014238</v>
      </c>
      <c r="E366" s="12">
        <v>8.1070040333446975</v>
      </c>
      <c r="F366" s="11">
        <v>102581.65576599998</v>
      </c>
      <c r="G366" s="12">
        <v>8.4764955444616739</v>
      </c>
      <c r="H366" s="11">
        <v>2184.7824999999998</v>
      </c>
      <c r="I366" s="12">
        <v>6.5000000000000009</v>
      </c>
      <c r="J366" s="11">
        <v>36678.12861</v>
      </c>
      <c r="K366" s="12">
        <v>6.304264951155587</v>
      </c>
      <c r="L366" s="11"/>
      <c r="M366" s="12"/>
      <c r="N366" s="11">
        <v>5019578.940489429</v>
      </c>
      <c r="O366" s="12">
        <v>8.1476125772629437</v>
      </c>
      <c r="P366" s="11">
        <v>179152.16500000001</v>
      </c>
      <c r="Q366" s="12">
        <v>6.312195121951218</v>
      </c>
      <c r="R366" s="11">
        <v>602174.12221499998</v>
      </c>
      <c r="S366" s="12">
        <v>8.2493777710052179</v>
      </c>
      <c r="T366" s="11">
        <v>345816.11323000002</v>
      </c>
      <c r="U366" s="12">
        <v>9.2647393293068134</v>
      </c>
      <c r="V366" s="11">
        <v>75331.300600000002</v>
      </c>
      <c r="W366" s="12">
        <v>7.7716937354988405</v>
      </c>
      <c r="X366" s="11">
        <v>230538.2494</v>
      </c>
      <c r="Y366" s="12">
        <v>8.151630022744504</v>
      </c>
      <c r="Z366" s="11">
        <v>605890.14099099312</v>
      </c>
      <c r="AA366" s="12">
        <v>7.5760648316742225</v>
      </c>
      <c r="AC366" s="41">
        <f t="shared" si="10"/>
        <v>8.1105494086719201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230</v>
      </c>
      <c r="B372" s="3" t="s">
        <v>229</v>
      </c>
      <c r="C372" s="3" t="s">
        <v>231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2"/>
  <sheetViews>
    <sheetView zoomScale="75" zoomScaleNormal="75" workbookViewId="0">
      <pane xSplit="3" ySplit="10" topLeftCell="D344" activePane="bottomRight" state="frozen"/>
      <selection activeCell="I370" sqref="I370"/>
      <selection pane="topRight" activeCell="I370" sqref="I370"/>
      <selection pane="bottomLeft" activeCell="I370" sqref="I370"/>
      <selection pane="bottomRight" activeCell="A366" sqref="A36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126</v>
      </c>
      <c r="B2" s="4" t="s">
        <v>38</v>
      </c>
      <c r="C2" s="4" t="s">
        <v>127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5" t="s">
        <v>45</v>
      </c>
      <c r="B5" s="65" t="s">
        <v>33</v>
      </c>
      <c r="C5" s="65" t="s">
        <v>46</v>
      </c>
      <c r="D5" s="46" t="s">
        <v>166</v>
      </c>
      <c r="E5" s="47"/>
      <c r="F5" s="68" t="s">
        <v>136</v>
      </c>
      <c r="G5" s="69"/>
      <c r="H5" s="72" t="s">
        <v>139</v>
      </c>
      <c r="I5" s="72"/>
      <c r="J5" s="68" t="s">
        <v>142</v>
      </c>
      <c r="K5" s="69"/>
      <c r="L5" s="57" t="s">
        <v>144</v>
      </c>
      <c r="M5" s="69"/>
      <c r="N5" s="72" t="s">
        <v>148</v>
      </c>
      <c r="O5" s="72"/>
      <c r="P5" s="68" t="s">
        <v>151</v>
      </c>
      <c r="Q5" s="69"/>
      <c r="S5" s="68" t="s">
        <v>205</v>
      </c>
      <c r="T5" s="69"/>
      <c r="U5" s="68" t="s">
        <v>206</v>
      </c>
      <c r="V5" s="69"/>
    </row>
    <row r="6" spans="1:22" ht="24" customHeight="1" x14ac:dyDescent="0.2">
      <c r="A6" s="66"/>
      <c r="B6" s="66"/>
      <c r="C6" s="66"/>
      <c r="D6" s="48" t="s">
        <v>201</v>
      </c>
      <c r="E6" s="49"/>
      <c r="F6" s="70" t="s">
        <v>137</v>
      </c>
      <c r="G6" s="71"/>
      <c r="H6" s="73" t="s">
        <v>140</v>
      </c>
      <c r="I6" s="73"/>
      <c r="J6" s="70" t="s">
        <v>145</v>
      </c>
      <c r="K6" s="71"/>
      <c r="L6" s="70" t="s">
        <v>146</v>
      </c>
      <c r="M6" s="71"/>
      <c r="N6" s="73" t="s">
        <v>149</v>
      </c>
      <c r="O6" s="73"/>
      <c r="P6" s="70" t="s">
        <v>152</v>
      </c>
      <c r="Q6" s="71"/>
      <c r="S6" s="70" t="s">
        <v>207</v>
      </c>
      <c r="T6" s="71"/>
      <c r="U6" s="70" t="s">
        <v>208</v>
      </c>
      <c r="V6" s="71"/>
    </row>
    <row r="7" spans="1:22" ht="24" customHeight="1" x14ac:dyDescent="0.2">
      <c r="A7" s="66"/>
      <c r="B7" s="66"/>
      <c r="C7" s="66"/>
      <c r="D7" s="50" t="s">
        <v>167</v>
      </c>
      <c r="E7" s="51"/>
      <c r="F7" s="59" t="s">
        <v>138</v>
      </c>
      <c r="G7" s="60"/>
      <c r="H7" s="74" t="s">
        <v>141</v>
      </c>
      <c r="I7" s="74"/>
      <c r="J7" s="75" t="s">
        <v>143</v>
      </c>
      <c r="K7" s="76"/>
      <c r="L7" s="75" t="s">
        <v>147</v>
      </c>
      <c r="M7" s="76"/>
      <c r="N7" s="74" t="s">
        <v>150</v>
      </c>
      <c r="O7" s="74"/>
      <c r="P7" s="75" t="s">
        <v>153</v>
      </c>
      <c r="Q7" s="76"/>
      <c r="S7" s="75" t="s">
        <v>209</v>
      </c>
      <c r="T7" s="76"/>
      <c r="U7" s="75" t="s">
        <v>210</v>
      </c>
      <c r="V7" s="76"/>
    </row>
    <row r="8" spans="1:22" ht="38.25" x14ac:dyDescent="0.2">
      <c r="A8" s="66"/>
      <c r="B8" s="66"/>
      <c r="C8" s="66"/>
      <c r="D8" s="25" t="s">
        <v>157</v>
      </c>
      <c r="E8" s="26" t="s">
        <v>160</v>
      </c>
      <c r="F8" s="25" t="s">
        <v>157</v>
      </c>
      <c r="G8" s="26" t="s">
        <v>160</v>
      </c>
      <c r="H8" s="25" t="s">
        <v>157</v>
      </c>
      <c r="I8" s="26" t="s">
        <v>160</v>
      </c>
      <c r="J8" s="25" t="s">
        <v>157</v>
      </c>
      <c r="K8" s="26" t="s">
        <v>160</v>
      </c>
      <c r="L8" s="25" t="s">
        <v>157</v>
      </c>
      <c r="M8" s="26" t="s">
        <v>160</v>
      </c>
      <c r="N8" s="25" t="s">
        <v>157</v>
      </c>
      <c r="O8" s="26" t="s">
        <v>160</v>
      </c>
      <c r="P8" s="25" t="s">
        <v>157</v>
      </c>
      <c r="Q8" s="26" t="s">
        <v>160</v>
      </c>
      <c r="S8" s="34" t="s">
        <v>157</v>
      </c>
      <c r="T8" s="35" t="s">
        <v>160</v>
      </c>
      <c r="U8" s="34" t="s">
        <v>157</v>
      </c>
      <c r="V8" s="35" t="s">
        <v>160</v>
      </c>
    </row>
    <row r="9" spans="1:22" ht="24" customHeight="1" x14ac:dyDescent="0.2">
      <c r="A9" s="66"/>
      <c r="B9" s="66"/>
      <c r="C9" s="66"/>
      <c r="D9" s="23" t="s">
        <v>158</v>
      </c>
      <c r="E9" s="24" t="s">
        <v>162</v>
      </c>
      <c r="F9" s="23" t="s">
        <v>158</v>
      </c>
      <c r="G9" s="24" t="s">
        <v>162</v>
      </c>
      <c r="H9" s="23" t="s">
        <v>158</v>
      </c>
      <c r="I9" s="24" t="s">
        <v>162</v>
      </c>
      <c r="J9" s="23" t="s">
        <v>158</v>
      </c>
      <c r="K9" s="24" t="s">
        <v>162</v>
      </c>
      <c r="L9" s="23" t="s">
        <v>158</v>
      </c>
      <c r="M9" s="24" t="s">
        <v>162</v>
      </c>
      <c r="N9" s="23" t="s">
        <v>158</v>
      </c>
      <c r="O9" s="24" t="s">
        <v>162</v>
      </c>
      <c r="P9" s="23" t="s">
        <v>158</v>
      </c>
      <c r="Q9" s="24" t="s">
        <v>162</v>
      </c>
      <c r="S9" s="36" t="s">
        <v>158</v>
      </c>
      <c r="T9" s="37" t="s">
        <v>162</v>
      </c>
      <c r="U9" s="36" t="s">
        <v>158</v>
      </c>
      <c r="V9" s="37" t="s">
        <v>162</v>
      </c>
    </row>
    <row r="10" spans="1:22" ht="25.5" x14ac:dyDescent="0.2">
      <c r="A10" s="67"/>
      <c r="B10" s="67"/>
      <c r="C10" s="67"/>
      <c r="D10" s="22" t="s">
        <v>159</v>
      </c>
      <c r="E10" s="27" t="s">
        <v>161</v>
      </c>
      <c r="F10" s="22" t="s">
        <v>159</v>
      </c>
      <c r="G10" s="27" t="s">
        <v>161</v>
      </c>
      <c r="H10" s="22" t="s">
        <v>159</v>
      </c>
      <c r="I10" s="27" t="s">
        <v>161</v>
      </c>
      <c r="J10" s="22" t="s">
        <v>159</v>
      </c>
      <c r="K10" s="27" t="s">
        <v>161</v>
      </c>
      <c r="L10" s="22" t="s">
        <v>159</v>
      </c>
      <c r="M10" s="27" t="s">
        <v>161</v>
      </c>
      <c r="N10" s="22" t="s">
        <v>159</v>
      </c>
      <c r="O10" s="27" t="s">
        <v>161</v>
      </c>
      <c r="P10" s="22" t="s">
        <v>159</v>
      </c>
      <c r="Q10" s="27" t="s">
        <v>161</v>
      </c>
      <c r="S10" s="38" t="s">
        <v>159</v>
      </c>
      <c r="T10" s="39" t="s">
        <v>161</v>
      </c>
      <c r="U10" s="38" t="s">
        <v>159</v>
      </c>
      <c r="V10" s="39" t="s">
        <v>161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69</v>
      </c>
      <c r="B189" s="10" t="s">
        <v>11</v>
      </c>
      <c r="C189" s="10" t="s">
        <v>70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101</v>
      </c>
      <c r="B191" s="7" t="s">
        <v>17</v>
      </c>
      <c r="C191" s="7" t="s">
        <v>102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103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104</v>
      </c>
      <c r="B203" s="7" t="s">
        <v>16</v>
      </c>
      <c r="C203" s="7" t="s">
        <v>105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103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106</v>
      </c>
      <c r="B215" s="7" t="s">
        <v>15</v>
      </c>
      <c r="C215" s="7" t="s">
        <v>107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103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108</v>
      </c>
      <c r="B227" s="7" t="s">
        <v>14</v>
      </c>
      <c r="C227" s="7" t="s">
        <v>109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103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110</v>
      </c>
      <c r="B239" s="7" t="s">
        <v>13</v>
      </c>
      <c r="C239" s="7" t="s">
        <v>111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103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112</v>
      </c>
      <c r="B251" s="7" t="s">
        <v>1</v>
      </c>
      <c r="C251" s="7" t="s">
        <v>113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103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114</v>
      </c>
      <c r="B263" s="7" t="s">
        <v>12</v>
      </c>
      <c r="C263" s="7" t="s">
        <v>115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103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116</v>
      </c>
      <c r="B275" s="7" t="s">
        <v>41</v>
      </c>
      <c r="C275" s="7" t="s">
        <v>117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103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118</v>
      </c>
      <c r="B287" s="10" t="s">
        <v>42</v>
      </c>
      <c r="C287" s="10" t="s">
        <v>119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103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120</v>
      </c>
      <c r="B299" s="10" t="s">
        <v>44</v>
      </c>
      <c r="C299" s="10" t="s">
        <v>121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103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213</v>
      </c>
      <c r="B311" s="10" t="s">
        <v>212</v>
      </c>
      <c r="C311" s="10" t="s">
        <v>211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103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214</v>
      </c>
      <c r="B323" s="10" t="s">
        <v>215</v>
      </c>
      <c r="C323" s="10" t="s">
        <v>216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103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217</v>
      </c>
      <c r="B335" s="10" t="s">
        <v>218</v>
      </c>
      <c r="C335" s="10" t="s">
        <v>219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103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220</v>
      </c>
      <c r="B347" s="10" t="s">
        <v>221</v>
      </c>
      <c r="C347" s="10" t="s">
        <v>222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103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223</v>
      </c>
      <c r="B359" s="10" t="s">
        <v>224</v>
      </c>
      <c r="C359" s="10" t="s">
        <v>225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56115251.390000001</v>
      </c>
      <c r="E362" s="12">
        <v>17.904680322561056</v>
      </c>
      <c r="F362" s="11">
        <v>8865324.0199999996</v>
      </c>
      <c r="G362" s="12">
        <v>17.626824024442168</v>
      </c>
      <c r="H362" s="11">
        <v>1111473.46</v>
      </c>
      <c r="I362" s="12">
        <v>9.4899057524954316</v>
      </c>
      <c r="J362" s="11">
        <v>1362332.07</v>
      </c>
      <c r="K362" s="12">
        <v>18.837669891306298</v>
      </c>
      <c r="L362" s="11">
        <v>5130419.76</v>
      </c>
      <c r="M362" s="12">
        <v>21.332970295514365</v>
      </c>
      <c r="N362" s="11">
        <v>18119386.299999997</v>
      </c>
      <c r="O362" s="12">
        <v>19.46992012974524</v>
      </c>
      <c r="P362" s="11">
        <v>21526315.779999997</v>
      </c>
      <c r="Q362" s="12">
        <v>16.25996282465109</v>
      </c>
      <c r="S362" s="11">
        <f t="shared" si="58"/>
        <v>16469549.310000001</v>
      </c>
      <c r="T362" s="12">
        <f t="shared" si="59"/>
        <v>18.332349797773556</v>
      </c>
      <c r="U362" s="11">
        <f>N362+P362</f>
        <v>39645702.079999998</v>
      </c>
      <c r="V362" s="12">
        <f>(N362*O362+P362*Q362)/(N362+P362)</f>
        <v>17.727018605379687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42479881.080000006</v>
      </c>
      <c r="E363" s="12">
        <v>18.273857907560789</v>
      </c>
      <c r="F363" s="11">
        <v>8791881.7699999977</v>
      </c>
      <c r="G363" s="12">
        <v>17.548840599741123</v>
      </c>
      <c r="H363" s="11">
        <v>1092529.73</v>
      </c>
      <c r="I363" s="12">
        <v>8.9466298309337482</v>
      </c>
      <c r="J363" s="11">
        <v>1235012.7200000002</v>
      </c>
      <c r="K363" s="12">
        <v>18.426119651059114</v>
      </c>
      <c r="L363" s="11">
        <v>3979171.16</v>
      </c>
      <c r="M363" s="12">
        <v>22.234960082239823</v>
      </c>
      <c r="N363" s="11">
        <v>13060746.07</v>
      </c>
      <c r="O363" s="12">
        <v>20.344900534590966</v>
      </c>
      <c r="P363" s="11">
        <v>14320539.630000001</v>
      </c>
      <c r="Q363" s="12">
        <v>16.427923966780014</v>
      </c>
      <c r="S363" s="11">
        <f t="shared" si="58"/>
        <v>15098595.379999999</v>
      </c>
      <c r="T363" s="12">
        <f t="shared" si="59"/>
        <v>18.233152684127344</v>
      </c>
      <c r="U363" s="11">
        <f t="shared" ref="U363:U370" si="60">N363+P363</f>
        <v>27381285.700000003</v>
      </c>
      <c r="V363" s="12">
        <f t="shared" ref="V363:V370" si="61">(N363*O363+P363*Q363)/(N363+P363)</f>
        <v>18.296303592004076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41183046.159999996</v>
      </c>
      <c r="E364" s="12">
        <v>18.536606388171098</v>
      </c>
      <c r="F364" s="11">
        <v>1935063.16</v>
      </c>
      <c r="G364" s="12">
        <v>26.263531168770744</v>
      </c>
      <c r="H364" s="11">
        <v>1059472.42</v>
      </c>
      <c r="I364" s="12">
        <v>7.3479901136076782</v>
      </c>
      <c r="J364" s="11">
        <v>1370204.09</v>
      </c>
      <c r="K364" s="12">
        <v>18.412326475028987</v>
      </c>
      <c r="L364" s="11">
        <v>4414069.3000000007</v>
      </c>
      <c r="M364" s="12">
        <v>21.308839029690809</v>
      </c>
      <c r="N364" s="11">
        <v>15074027.350000001</v>
      </c>
      <c r="O364" s="12">
        <v>20.087975367982857</v>
      </c>
      <c r="P364" s="11">
        <v>17330209.84</v>
      </c>
      <c r="Q364" s="12">
        <v>16.312168596603687</v>
      </c>
      <c r="S364" s="11">
        <f t="shared" si="58"/>
        <v>8778808.9700000007</v>
      </c>
      <c r="T364" s="12">
        <f t="shared" si="59"/>
        <v>20.264015575919291</v>
      </c>
      <c r="U364" s="11">
        <f t="shared" si="60"/>
        <v>32404237.190000001</v>
      </c>
      <c r="V364" s="12">
        <f t="shared" si="61"/>
        <v>18.068624525695867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41924604.030000001</v>
      </c>
      <c r="E365" s="12">
        <v>18.61349743476632</v>
      </c>
      <c r="F365" s="11">
        <v>647881.6100000001</v>
      </c>
      <c r="G365" s="12">
        <v>24.754262721394401</v>
      </c>
      <c r="H365" s="11">
        <v>589912.19999999995</v>
      </c>
      <c r="I365" s="12">
        <v>16.823738648225955</v>
      </c>
      <c r="J365" s="11">
        <v>1314205.69</v>
      </c>
      <c r="K365" s="12">
        <v>16.817209788903007</v>
      </c>
      <c r="L365" s="11">
        <v>4750431.3499999996</v>
      </c>
      <c r="M365" s="12">
        <v>21.247667873781609</v>
      </c>
      <c r="N365" s="11">
        <v>15650899.809999999</v>
      </c>
      <c r="O365" s="12">
        <v>20.080094586561671</v>
      </c>
      <c r="P365" s="11">
        <v>18971273.369999997</v>
      </c>
      <c r="Q365" s="12">
        <v>16.714362509626323</v>
      </c>
      <c r="S365" s="11">
        <f t="shared" si="58"/>
        <v>7302430.8499999996</v>
      </c>
      <c r="T365" s="12">
        <f t="shared" si="59"/>
        <v>20.404057731132095</v>
      </c>
      <c r="U365" s="11">
        <f t="shared" si="60"/>
        <v>34622173.179999992</v>
      </c>
      <c r="V365" s="12">
        <f t="shared" si="61"/>
        <v>18.235836486708958</v>
      </c>
    </row>
    <row r="366" spans="1:22" s="1" customFormat="1" x14ac:dyDescent="0.2">
      <c r="A366" s="10" t="s">
        <v>226</v>
      </c>
      <c r="B366" s="10" t="s">
        <v>227</v>
      </c>
      <c r="C366" s="10" t="s">
        <v>228</v>
      </c>
      <c r="D366" s="11">
        <v>41147465.637714446</v>
      </c>
      <c r="E366" s="12">
        <v>17.94343380810836</v>
      </c>
      <c r="F366" s="11">
        <v>228174.31269099304</v>
      </c>
      <c r="G366" s="12">
        <v>15.722435578006284</v>
      </c>
      <c r="H366" s="11">
        <v>359305.27716000093</v>
      </c>
      <c r="I366" s="12">
        <v>18.785835611159833</v>
      </c>
      <c r="J366" s="11">
        <v>1832370.4202200072</v>
      </c>
      <c r="K366" s="12">
        <v>10.481327938621838</v>
      </c>
      <c r="L366" s="11">
        <v>4083652.2404599995</v>
      </c>
      <c r="M366" s="12">
        <v>20.722008632205682</v>
      </c>
      <c r="N366" s="11">
        <v>13264067.299940711</v>
      </c>
      <c r="O366" s="12">
        <v>20.433759359660819</v>
      </c>
      <c r="P366" s="11">
        <v>21379896.087242719</v>
      </c>
      <c r="Q366" s="12">
        <v>16.516806592677174</v>
      </c>
      <c r="S366" s="11">
        <f t="shared" si="58"/>
        <v>6503502.250531001</v>
      </c>
      <c r="T366" s="12">
        <f t="shared" si="59"/>
        <v>17.554304382775147</v>
      </c>
      <c r="U366" s="11">
        <f t="shared" si="60"/>
        <v>34643963.387183428</v>
      </c>
      <c r="V366" s="12">
        <f t="shared" si="61"/>
        <v>18.016482727630624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230</v>
      </c>
      <c r="B372" s="3" t="s">
        <v>229</v>
      </c>
      <c r="C372" s="3" t="s">
        <v>231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72"/>
  <sheetViews>
    <sheetView zoomScale="75" zoomScaleNormal="75" workbookViewId="0">
      <pane xSplit="3" ySplit="10" topLeftCell="D344" activePane="bottomRight" state="frozen"/>
      <selection activeCell="I370" sqref="I370"/>
      <selection pane="topRight" activeCell="I370" sqref="I370"/>
      <selection pane="bottomLeft" activeCell="I370" sqref="I370"/>
      <selection pane="bottomRight" activeCell="A366" sqref="A36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124</v>
      </c>
      <c r="B2" s="4" t="s">
        <v>39</v>
      </c>
      <c r="C2" s="4" t="s">
        <v>125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5" t="s">
        <v>45</v>
      </c>
      <c r="B5" s="65" t="s">
        <v>33</v>
      </c>
      <c r="C5" s="65" t="s">
        <v>46</v>
      </c>
      <c r="D5" s="46" t="s">
        <v>163</v>
      </c>
      <c r="E5" s="47"/>
      <c r="F5" s="68" t="s">
        <v>136</v>
      </c>
      <c r="G5" s="69"/>
      <c r="H5" s="72" t="s">
        <v>139</v>
      </c>
      <c r="I5" s="72"/>
      <c r="J5" s="68" t="s">
        <v>142</v>
      </c>
      <c r="K5" s="69"/>
      <c r="L5" s="57" t="s">
        <v>144</v>
      </c>
      <c r="M5" s="69"/>
      <c r="N5" s="72" t="s">
        <v>148</v>
      </c>
      <c r="O5" s="72"/>
      <c r="P5" s="68" t="s">
        <v>151</v>
      </c>
      <c r="Q5" s="69"/>
      <c r="S5" s="68" t="s">
        <v>205</v>
      </c>
      <c r="T5" s="69"/>
      <c r="U5" s="68" t="s">
        <v>206</v>
      </c>
      <c r="V5" s="69"/>
    </row>
    <row r="6" spans="1:22" ht="24" customHeight="1" x14ac:dyDescent="0.2">
      <c r="A6" s="66"/>
      <c r="B6" s="66"/>
      <c r="C6" s="66"/>
      <c r="D6" s="48" t="s">
        <v>165</v>
      </c>
      <c r="E6" s="49"/>
      <c r="F6" s="70" t="s">
        <v>137</v>
      </c>
      <c r="G6" s="71"/>
      <c r="H6" s="73" t="s">
        <v>140</v>
      </c>
      <c r="I6" s="73"/>
      <c r="J6" s="70" t="s">
        <v>145</v>
      </c>
      <c r="K6" s="71"/>
      <c r="L6" s="70" t="s">
        <v>146</v>
      </c>
      <c r="M6" s="71"/>
      <c r="N6" s="73" t="s">
        <v>149</v>
      </c>
      <c r="O6" s="73"/>
      <c r="P6" s="70" t="s">
        <v>152</v>
      </c>
      <c r="Q6" s="71"/>
      <c r="S6" s="70" t="s">
        <v>207</v>
      </c>
      <c r="T6" s="71"/>
      <c r="U6" s="70" t="s">
        <v>208</v>
      </c>
      <c r="V6" s="71"/>
    </row>
    <row r="7" spans="1:22" ht="24" customHeight="1" x14ac:dyDescent="0.2">
      <c r="A7" s="66"/>
      <c r="B7" s="66"/>
      <c r="C7" s="66"/>
      <c r="D7" s="50" t="s">
        <v>164</v>
      </c>
      <c r="E7" s="51"/>
      <c r="F7" s="59" t="s">
        <v>138</v>
      </c>
      <c r="G7" s="60"/>
      <c r="H7" s="74" t="s">
        <v>141</v>
      </c>
      <c r="I7" s="74"/>
      <c r="J7" s="75" t="s">
        <v>143</v>
      </c>
      <c r="K7" s="76"/>
      <c r="L7" s="75" t="s">
        <v>147</v>
      </c>
      <c r="M7" s="76"/>
      <c r="N7" s="74" t="s">
        <v>150</v>
      </c>
      <c r="O7" s="74"/>
      <c r="P7" s="75" t="s">
        <v>153</v>
      </c>
      <c r="Q7" s="76"/>
      <c r="S7" s="75" t="s">
        <v>209</v>
      </c>
      <c r="T7" s="76"/>
      <c r="U7" s="75" t="s">
        <v>210</v>
      </c>
      <c r="V7" s="76"/>
    </row>
    <row r="8" spans="1:22" ht="38.25" x14ac:dyDescent="0.2">
      <c r="A8" s="66"/>
      <c r="B8" s="66"/>
      <c r="C8" s="66"/>
      <c r="D8" s="25" t="s">
        <v>157</v>
      </c>
      <c r="E8" s="26" t="s">
        <v>160</v>
      </c>
      <c r="F8" s="25" t="s">
        <v>157</v>
      </c>
      <c r="G8" s="26" t="s">
        <v>160</v>
      </c>
      <c r="H8" s="25" t="s">
        <v>157</v>
      </c>
      <c r="I8" s="26" t="s">
        <v>160</v>
      </c>
      <c r="J8" s="25" t="s">
        <v>157</v>
      </c>
      <c r="K8" s="26" t="s">
        <v>160</v>
      </c>
      <c r="L8" s="25" t="s">
        <v>157</v>
      </c>
      <c r="M8" s="26" t="s">
        <v>160</v>
      </c>
      <c r="N8" s="25" t="s">
        <v>157</v>
      </c>
      <c r="O8" s="26" t="s">
        <v>160</v>
      </c>
      <c r="P8" s="25" t="s">
        <v>157</v>
      </c>
      <c r="Q8" s="26" t="s">
        <v>160</v>
      </c>
      <c r="S8" s="34" t="s">
        <v>157</v>
      </c>
      <c r="T8" s="35" t="s">
        <v>160</v>
      </c>
      <c r="U8" s="34" t="s">
        <v>157</v>
      </c>
      <c r="V8" s="35" t="s">
        <v>160</v>
      </c>
    </row>
    <row r="9" spans="1:22" ht="24" customHeight="1" x14ac:dyDescent="0.2">
      <c r="A9" s="66"/>
      <c r="B9" s="66"/>
      <c r="C9" s="66"/>
      <c r="D9" s="23" t="s">
        <v>158</v>
      </c>
      <c r="E9" s="24" t="s">
        <v>162</v>
      </c>
      <c r="F9" s="23" t="s">
        <v>158</v>
      </c>
      <c r="G9" s="24" t="s">
        <v>162</v>
      </c>
      <c r="H9" s="23" t="s">
        <v>158</v>
      </c>
      <c r="I9" s="24" t="s">
        <v>162</v>
      </c>
      <c r="J9" s="23" t="s">
        <v>158</v>
      </c>
      <c r="K9" s="24" t="s">
        <v>162</v>
      </c>
      <c r="L9" s="23" t="s">
        <v>158</v>
      </c>
      <c r="M9" s="24" t="s">
        <v>162</v>
      </c>
      <c r="N9" s="23" t="s">
        <v>158</v>
      </c>
      <c r="O9" s="24" t="s">
        <v>162</v>
      </c>
      <c r="P9" s="23" t="s">
        <v>158</v>
      </c>
      <c r="Q9" s="24" t="s">
        <v>162</v>
      </c>
      <c r="S9" s="36" t="s">
        <v>158</v>
      </c>
      <c r="T9" s="37" t="s">
        <v>162</v>
      </c>
      <c r="U9" s="36" t="s">
        <v>158</v>
      </c>
      <c r="V9" s="37" t="s">
        <v>162</v>
      </c>
    </row>
    <row r="10" spans="1:22" ht="25.5" x14ac:dyDescent="0.2">
      <c r="A10" s="67"/>
      <c r="B10" s="67"/>
      <c r="C10" s="67"/>
      <c r="D10" s="22" t="s">
        <v>159</v>
      </c>
      <c r="E10" s="27" t="s">
        <v>161</v>
      </c>
      <c r="F10" s="22" t="s">
        <v>159</v>
      </c>
      <c r="G10" s="27" t="s">
        <v>161</v>
      </c>
      <c r="H10" s="22" t="s">
        <v>159</v>
      </c>
      <c r="I10" s="27" t="s">
        <v>161</v>
      </c>
      <c r="J10" s="22" t="s">
        <v>159</v>
      </c>
      <c r="K10" s="27" t="s">
        <v>161</v>
      </c>
      <c r="L10" s="22" t="s">
        <v>159</v>
      </c>
      <c r="M10" s="27" t="s">
        <v>161</v>
      </c>
      <c r="N10" s="22" t="s">
        <v>159</v>
      </c>
      <c r="O10" s="27" t="s">
        <v>161</v>
      </c>
      <c r="P10" s="22" t="s">
        <v>159</v>
      </c>
      <c r="Q10" s="27" t="s">
        <v>161</v>
      </c>
      <c r="S10" s="38" t="s">
        <v>159</v>
      </c>
      <c r="T10" s="39" t="s">
        <v>161</v>
      </c>
      <c r="U10" s="38" t="s">
        <v>159</v>
      </c>
      <c r="V10" s="39" t="s">
        <v>161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69</v>
      </c>
      <c r="B189" s="10" t="s">
        <v>11</v>
      </c>
      <c r="C189" s="10" t="s">
        <v>70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101</v>
      </c>
      <c r="B191" s="7" t="s">
        <v>17</v>
      </c>
      <c r="C191" s="7" t="s">
        <v>102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103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104</v>
      </c>
      <c r="B203" s="7" t="s">
        <v>16</v>
      </c>
      <c r="C203" s="7" t="s">
        <v>105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103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106</v>
      </c>
      <c r="B215" s="7" t="s">
        <v>15</v>
      </c>
      <c r="C215" s="7" t="s">
        <v>107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103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108</v>
      </c>
      <c r="B227" s="7" t="s">
        <v>14</v>
      </c>
      <c r="C227" s="7" t="s">
        <v>109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103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110</v>
      </c>
      <c r="B239" s="7" t="s">
        <v>13</v>
      </c>
      <c r="C239" s="7" t="s">
        <v>111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103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112</v>
      </c>
      <c r="B251" s="7" t="s">
        <v>1</v>
      </c>
      <c r="C251" s="7" t="s">
        <v>113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103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114</v>
      </c>
      <c r="B263" s="7" t="s">
        <v>12</v>
      </c>
      <c r="C263" s="7" t="s">
        <v>115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103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116</v>
      </c>
      <c r="B275" s="7" t="s">
        <v>41</v>
      </c>
      <c r="C275" s="7" t="s">
        <v>117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103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118</v>
      </c>
      <c r="B287" s="10" t="s">
        <v>42</v>
      </c>
      <c r="C287" s="10" t="s">
        <v>119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103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120</v>
      </c>
      <c r="B299" s="10" t="s">
        <v>44</v>
      </c>
      <c r="C299" s="10" t="s">
        <v>121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103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213</v>
      </c>
      <c r="B311" s="10" t="s">
        <v>212</v>
      </c>
      <c r="C311" s="10" t="s">
        <v>211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103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214</v>
      </c>
      <c r="B323" s="10" t="s">
        <v>215</v>
      </c>
      <c r="C323" s="10" t="s">
        <v>216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103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217</v>
      </c>
      <c r="B335" s="10" t="s">
        <v>218</v>
      </c>
      <c r="C335" s="10" t="s">
        <v>219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103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220</v>
      </c>
      <c r="B347" s="10" t="s">
        <v>221</v>
      </c>
      <c r="C347" s="10" t="s">
        <v>222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103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223</v>
      </c>
      <c r="B359" s="10" t="s">
        <v>224</v>
      </c>
      <c r="C359" s="10" t="s">
        <v>225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48575077.090000004</v>
      </c>
      <c r="E362" s="12">
        <v>19.346134263543163</v>
      </c>
      <c r="F362" s="11">
        <v>7560911.9199999999</v>
      </c>
      <c r="G362" s="12">
        <v>19.022178869423996</v>
      </c>
      <c r="H362" s="11">
        <v>1032855.3600000001</v>
      </c>
      <c r="I362" s="12">
        <v>8.6737022488802342</v>
      </c>
      <c r="J362" s="11">
        <v>1332249.27</v>
      </c>
      <c r="K362" s="12">
        <v>18.873294401579958</v>
      </c>
      <c r="L362" s="11">
        <v>4948319.75</v>
      </c>
      <c r="M362" s="12">
        <v>21.81794644487152</v>
      </c>
      <c r="N362" s="11">
        <v>16532282.470000001</v>
      </c>
      <c r="O362" s="12">
        <v>20.519364912442139</v>
      </c>
      <c r="P362" s="11">
        <v>17168458.32</v>
      </c>
      <c r="Q362" s="12">
        <v>18.325362344124546</v>
      </c>
      <c r="S362" s="11">
        <f t="shared" si="59"/>
        <v>14874336.299999999</v>
      </c>
      <c r="T362" s="12">
        <f>(F362*G362+H362*I362+J362*K362+L362*M362)/(F362+H362+J362+L362)</f>
        <v>19.220340392841596</v>
      </c>
      <c r="U362" s="11">
        <f t="shared" si="60"/>
        <v>33700740.789999999</v>
      </c>
      <c r="V362" s="12">
        <f t="shared" si="61"/>
        <v>19.401655308286774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37836577.609999999</v>
      </c>
      <c r="E363" s="12">
        <v>19.44200875320394</v>
      </c>
      <c r="F363" s="11">
        <v>7516104.2700000005</v>
      </c>
      <c r="G363" s="12">
        <v>19.046014095211547</v>
      </c>
      <c r="H363" s="11">
        <v>1030594.73</v>
      </c>
      <c r="I363" s="12">
        <v>8.1470294182466798</v>
      </c>
      <c r="J363" s="11">
        <v>1193036.7200000002</v>
      </c>
      <c r="K363" s="12">
        <v>18.546664807852668</v>
      </c>
      <c r="L363" s="11">
        <v>3916792.5300000003</v>
      </c>
      <c r="M363" s="12">
        <v>22.408038572571499</v>
      </c>
      <c r="N363" s="11">
        <v>12203409.27</v>
      </c>
      <c r="O363" s="12">
        <v>21.173950635042477</v>
      </c>
      <c r="P363" s="11">
        <v>11976640.090000002</v>
      </c>
      <c r="Q363" s="12">
        <v>18.016913116514964</v>
      </c>
      <c r="S363" s="11">
        <f t="shared" si="59"/>
        <v>13656528.25</v>
      </c>
      <c r="T363" s="12">
        <f t="shared" ref="T363:T368" si="63">(F363*G363+H363*I363+J363*K363+L363*M363)/(F363+H363+J363+L363)</f>
        <v>19.144148418057831</v>
      </c>
      <c r="U363" s="11">
        <f t="shared" si="60"/>
        <v>24180049.359999999</v>
      </c>
      <c r="V363" s="12">
        <f t="shared" si="61"/>
        <v>19.610235791160509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37263057.469999999</v>
      </c>
      <c r="E364" s="12">
        <v>19.578025677703454</v>
      </c>
      <c r="F364" s="11">
        <v>1877221.16</v>
      </c>
      <c r="G364" s="12">
        <v>26.558320476315103</v>
      </c>
      <c r="H364" s="11">
        <v>1037361.72</v>
      </c>
      <c r="I364" s="12">
        <v>7.2382710322104415</v>
      </c>
      <c r="J364" s="11">
        <v>1330964.19</v>
      </c>
      <c r="K364" s="12">
        <v>18.586340698993563</v>
      </c>
      <c r="L364" s="11">
        <v>4268508.97</v>
      </c>
      <c r="M364" s="12">
        <v>21.715536579181645</v>
      </c>
      <c r="N364" s="11">
        <v>14138190.17</v>
      </c>
      <c r="O364" s="12">
        <v>20.853823719157123</v>
      </c>
      <c r="P364" s="11">
        <v>14610811.260000002</v>
      </c>
      <c r="Q364" s="12">
        <v>17.788643136178585</v>
      </c>
      <c r="S364" s="11">
        <f t="shared" si="59"/>
        <v>8514056.0399999991</v>
      </c>
      <c r="T364" s="12">
        <f t="shared" si="63"/>
        <v>20.530198792313794</v>
      </c>
      <c r="U364" s="11">
        <f t="shared" si="60"/>
        <v>28749001.43</v>
      </c>
      <c r="V364" s="12">
        <f t="shared" si="61"/>
        <v>19.296038309296502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36547242.469999999</v>
      </c>
      <c r="E365" s="12">
        <v>20.047923584159246</v>
      </c>
      <c r="F365" s="11">
        <v>551506.01</v>
      </c>
      <c r="G365" s="12">
        <v>26.761184184194114</v>
      </c>
      <c r="H365" s="11">
        <v>583965.60000000009</v>
      </c>
      <c r="I365" s="12">
        <v>16.791394353023527</v>
      </c>
      <c r="J365" s="11">
        <v>1251635.1399999999</v>
      </c>
      <c r="K365" s="12">
        <v>17.165325091064503</v>
      </c>
      <c r="L365" s="11">
        <v>4689347.25</v>
      </c>
      <c r="M365" s="12">
        <v>21.381394296402345</v>
      </c>
      <c r="N365" s="11">
        <v>14340486.189999998</v>
      </c>
      <c r="O365" s="12">
        <v>21.141595093966632</v>
      </c>
      <c r="P365" s="11">
        <v>15130302.280000001</v>
      </c>
      <c r="Q365" s="12">
        <v>18.717505395516774</v>
      </c>
      <c r="S365" s="11">
        <f t="shared" si="59"/>
        <v>7076454</v>
      </c>
      <c r="T365" s="12">
        <f t="shared" si="63"/>
        <v>20.676182903047213</v>
      </c>
      <c r="U365" s="11">
        <f t="shared" si="60"/>
        <v>29470788.469999999</v>
      </c>
      <c r="V365" s="12">
        <f t="shared" si="61"/>
        <v>19.897067485595507</v>
      </c>
    </row>
    <row r="366" spans="1:22" s="1" customFormat="1" x14ac:dyDescent="0.2">
      <c r="A366" s="10" t="s">
        <v>226</v>
      </c>
      <c r="B366" s="10" t="s">
        <v>227</v>
      </c>
      <c r="C366" s="10" t="s">
        <v>228</v>
      </c>
      <c r="D366" s="11">
        <v>33947540.038912997</v>
      </c>
      <c r="E366" s="12">
        <v>20.029639832313745</v>
      </c>
      <c r="F366" s="11">
        <v>221963.27229999998</v>
      </c>
      <c r="G366" s="12">
        <v>16.162385311166634</v>
      </c>
      <c r="H366" s="11">
        <v>230403.31566000095</v>
      </c>
      <c r="I366" s="12">
        <v>20.895341650831082</v>
      </c>
      <c r="J366" s="11">
        <v>1819567.5947700073</v>
      </c>
      <c r="K366" s="12">
        <v>10.502797425188135</v>
      </c>
      <c r="L366" s="11">
        <v>3754003.5177299995</v>
      </c>
      <c r="M366" s="12">
        <v>21.886401813860324</v>
      </c>
      <c r="N366" s="11">
        <v>11267793.365909999</v>
      </c>
      <c r="O366" s="12">
        <v>22.756129221412579</v>
      </c>
      <c r="P366" s="11">
        <v>16653808.972543001</v>
      </c>
      <c r="Q366" s="12">
        <v>18.846838440149142</v>
      </c>
      <c r="S366" s="11">
        <f t="shared" ref="S366:S370" si="64">F366+H366+J366+L366</f>
        <v>6025937.7004600074</v>
      </c>
      <c r="T366" s="12">
        <f t="shared" si="63"/>
        <v>18.200319457444408</v>
      </c>
      <c r="U366" s="11">
        <f t="shared" ref="U366:U370" si="65">N366+P366</f>
        <v>27921602.338453002</v>
      </c>
      <c r="V366" s="12">
        <f t="shared" ref="V366:V370" si="66">(N366*O366+P366*Q366)/(N366+P366)</f>
        <v>20.424437039133196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230</v>
      </c>
      <c r="B372" s="3" t="s">
        <v>229</v>
      </c>
      <c r="C372" s="3" t="s">
        <v>231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72"/>
  <sheetViews>
    <sheetView zoomScale="75" zoomScaleNormal="75" workbookViewId="0">
      <pane xSplit="3" ySplit="10" topLeftCell="D344" activePane="bottomRight" state="frozen"/>
      <selection pane="topRight" activeCell="D1" sqref="D1"/>
      <selection pane="bottomLeft" activeCell="A10" sqref="A10"/>
      <selection pane="bottomRight" activeCell="A366" sqref="A366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122</v>
      </c>
      <c r="B2" s="4" t="s">
        <v>40</v>
      </c>
      <c r="C2" s="4" t="s">
        <v>123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5" t="s">
        <v>45</v>
      </c>
      <c r="B5" s="65" t="s">
        <v>33</v>
      </c>
      <c r="C5" s="65" t="s">
        <v>46</v>
      </c>
      <c r="D5" s="46" t="s">
        <v>154</v>
      </c>
      <c r="E5" s="47"/>
      <c r="F5" s="68" t="s">
        <v>136</v>
      </c>
      <c r="G5" s="69"/>
      <c r="H5" s="72" t="s">
        <v>139</v>
      </c>
      <c r="I5" s="72"/>
      <c r="J5" s="68" t="s">
        <v>142</v>
      </c>
      <c r="K5" s="69"/>
      <c r="L5" s="57" t="s">
        <v>144</v>
      </c>
      <c r="M5" s="69"/>
      <c r="N5" s="72" t="s">
        <v>148</v>
      </c>
      <c r="O5" s="72"/>
      <c r="P5" s="68" t="s">
        <v>151</v>
      </c>
      <c r="Q5" s="69"/>
      <c r="S5" s="68" t="s">
        <v>205</v>
      </c>
      <c r="T5" s="69"/>
      <c r="U5" s="68" t="s">
        <v>206</v>
      </c>
      <c r="V5" s="69"/>
    </row>
    <row r="6" spans="1:22" ht="24" customHeight="1" x14ac:dyDescent="0.2">
      <c r="A6" s="66"/>
      <c r="B6" s="66"/>
      <c r="C6" s="66"/>
      <c r="D6" s="48" t="s">
        <v>155</v>
      </c>
      <c r="E6" s="49"/>
      <c r="F6" s="70" t="s">
        <v>137</v>
      </c>
      <c r="G6" s="71"/>
      <c r="H6" s="73" t="s">
        <v>140</v>
      </c>
      <c r="I6" s="73"/>
      <c r="J6" s="70" t="s">
        <v>145</v>
      </c>
      <c r="K6" s="71"/>
      <c r="L6" s="70" t="s">
        <v>146</v>
      </c>
      <c r="M6" s="71"/>
      <c r="N6" s="73" t="s">
        <v>149</v>
      </c>
      <c r="O6" s="73"/>
      <c r="P6" s="70" t="s">
        <v>152</v>
      </c>
      <c r="Q6" s="71"/>
      <c r="S6" s="70" t="s">
        <v>207</v>
      </c>
      <c r="T6" s="71"/>
      <c r="U6" s="70" t="s">
        <v>208</v>
      </c>
      <c r="V6" s="71"/>
    </row>
    <row r="7" spans="1:22" ht="24" customHeight="1" x14ac:dyDescent="0.2">
      <c r="A7" s="66"/>
      <c r="B7" s="66"/>
      <c r="C7" s="66"/>
      <c r="D7" s="50" t="s">
        <v>156</v>
      </c>
      <c r="E7" s="51"/>
      <c r="F7" s="59" t="s">
        <v>138</v>
      </c>
      <c r="G7" s="60"/>
      <c r="H7" s="74" t="s">
        <v>141</v>
      </c>
      <c r="I7" s="74"/>
      <c r="J7" s="75" t="s">
        <v>143</v>
      </c>
      <c r="K7" s="76"/>
      <c r="L7" s="75" t="s">
        <v>147</v>
      </c>
      <c r="M7" s="76"/>
      <c r="N7" s="74" t="s">
        <v>150</v>
      </c>
      <c r="O7" s="74"/>
      <c r="P7" s="75" t="s">
        <v>153</v>
      </c>
      <c r="Q7" s="76"/>
      <c r="S7" s="75" t="s">
        <v>209</v>
      </c>
      <c r="T7" s="76"/>
      <c r="U7" s="75" t="s">
        <v>210</v>
      </c>
      <c r="V7" s="76"/>
    </row>
    <row r="8" spans="1:22" ht="38.25" x14ac:dyDescent="0.2">
      <c r="A8" s="66"/>
      <c r="B8" s="66"/>
      <c r="C8" s="66"/>
      <c r="D8" s="25" t="s">
        <v>157</v>
      </c>
      <c r="E8" s="26" t="s">
        <v>160</v>
      </c>
      <c r="F8" s="25" t="s">
        <v>157</v>
      </c>
      <c r="G8" s="26" t="s">
        <v>160</v>
      </c>
      <c r="H8" s="25" t="s">
        <v>157</v>
      </c>
      <c r="I8" s="26" t="s">
        <v>160</v>
      </c>
      <c r="J8" s="25" t="s">
        <v>157</v>
      </c>
      <c r="K8" s="26" t="s">
        <v>160</v>
      </c>
      <c r="L8" s="25" t="s">
        <v>157</v>
      </c>
      <c r="M8" s="26" t="s">
        <v>160</v>
      </c>
      <c r="N8" s="25" t="s">
        <v>157</v>
      </c>
      <c r="O8" s="26" t="s">
        <v>160</v>
      </c>
      <c r="P8" s="25" t="s">
        <v>157</v>
      </c>
      <c r="Q8" s="26" t="s">
        <v>160</v>
      </c>
      <c r="S8" s="34" t="s">
        <v>157</v>
      </c>
      <c r="T8" s="35" t="s">
        <v>160</v>
      </c>
      <c r="U8" s="34" t="s">
        <v>157</v>
      </c>
      <c r="V8" s="35" t="s">
        <v>160</v>
      </c>
    </row>
    <row r="9" spans="1:22" ht="24" customHeight="1" x14ac:dyDescent="0.2">
      <c r="A9" s="66"/>
      <c r="B9" s="66"/>
      <c r="C9" s="66"/>
      <c r="D9" s="23" t="s">
        <v>158</v>
      </c>
      <c r="E9" s="24" t="s">
        <v>162</v>
      </c>
      <c r="F9" s="23" t="s">
        <v>158</v>
      </c>
      <c r="G9" s="24" t="s">
        <v>162</v>
      </c>
      <c r="H9" s="23" t="s">
        <v>158</v>
      </c>
      <c r="I9" s="24" t="s">
        <v>162</v>
      </c>
      <c r="J9" s="23" t="s">
        <v>158</v>
      </c>
      <c r="K9" s="24" t="s">
        <v>162</v>
      </c>
      <c r="L9" s="23" t="s">
        <v>158</v>
      </c>
      <c r="M9" s="24" t="s">
        <v>162</v>
      </c>
      <c r="N9" s="23" t="s">
        <v>158</v>
      </c>
      <c r="O9" s="24" t="s">
        <v>162</v>
      </c>
      <c r="P9" s="23" t="s">
        <v>158</v>
      </c>
      <c r="Q9" s="24" t="s">
        <v>162</v>
      </c>
      <c r="S9" s="36" t="s">
        <v>158</v>
      </c>
      <c r="T9" s="37" t="s">
        <v>162</v>
      </c>
      <c r="U9" s="36" t="s">
        <v>158</v>
      </c>
      <c r="V9" s="37" t="s">
        <v>162</v>
      </c>
    </row>
    <row r="10" spans="1:22" ht="24.95" customHeight="1" x14ac:dyDescent="0.2">
      <c r="A10" s="67"/>
      <c r="B10" s="67"/>
      <c r="C10" s="67"/>
      <c r="D10" s="22" t="s">
        <v>159</v>
      </c>
      <c r="E10" s="27" t="s">
        <v>161</v>
      </c>
      <c r="F10" s="22" t="s">
        <v>159</v>
      </c>
      <c r="G10" s="27" t="s">
        <v>161</v>
      </c>
      <c r="H10" s="22" t="s">
        <v>159</v>
      </c>
      <c r="I10" s="27" t="s">
        <v>161</v>
      </c>
      <c r="J10" s="22" t="s">
        <v>159</v>
      </c>
      <c r="K10" s="27" t="s">
        <v>161</v>
      </c>
      <c r="L10" s="22" t="s">
        <v>159</v>
      </c>
      <c r="M10" s="27" t="s">
        <v>161</v>
      </c>
      <c r="N10" s="22" t="s">
        <v>159</v>
      </c>
      <c r="O10" s="27" t="s">
        <v>161</v>
      </c>
      <c r="P10" s="22" t="s">
        <v>159</v>
      </c>
      <c r="Q10" s="27" t="s">
        <v>161</v>
      </c>
      <c r="S10" s="38" t="s">
        <v>159</v>
      </c>
      <c r="T10" s="39" t="s">
        <v>161</v>
      </c>
      <c r="U10" s="38" t="s">
        <v>159</v>
      </c>
      <c r="V10" s="39" t="s">
        <v>161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69</v>
      </c>
      <c r="B189" s="10" t="s">
        <v>11</v>
      </c>
      <c r="C189" s="10" t="s">
        <v>70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101</v>
      </c>
      <c r="B191" s="7" t="s">
        <v>17</v>
      </c>
      <c r="C191" s="7" t="s">
        <v>102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103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104</v>
      </c>
      <c r="B203" s="7" t="s">
        <v>16</v>
      </c>
      <c r="C203" s="7" t="s">
        <v>105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103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106</v>
      </c>
      <c r="B215" s="7" t="s">
        <v>15</v>
      </c>
      <c r="C215" s="7" t="s">
        <v>107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103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108</v>
      </c>
      <c r="B227" s="7" t="s">
        <v>14</v>
      </c>
      <c r="C227" s="7" t="s">
        <v>109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103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110</v>
      </c>
      <c r="B239" s="7" t="s">
        <v>13</v>
      </c>
      <c r="C239" s="7" t="s">
        <v>111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103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112</v>
      </c>
      <c r="B251" s="7" t="s">
        <v>1</v>
      </c>
      <c r="C251" s="7" t="s">
        <v>113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103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114</v>
      </c>
      <c r="B263" s="7" t="s">
        <v>12</v>
      </c>
      <c r="C263" s="7" t="s">
        <v>115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103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116</v>
      </c>
      <c r="B275" s="7" t="s">
        <v>41</v>
      </c>
      <c r="C275" s="7" t="s">
        <v>117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103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118</v>
      </c>
      <c r="B287" s="10" t="s">
        <v>42</v>
      </c>
      <c r="C287" s="10" t="s">
        <v>119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103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120</v>
      </c>
      <c r="B299" s="10" t="s">
        <v>44</v>
      </c>
      <c r="C299" s="10" t="s">
        <v>121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103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213</v>
      </c>
      <c r="B311" s="10" t="s">
        <v>212</v>
      </c>
      <c r="C311" s="10" t="s">
        <v>211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103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214</v>
      </c>
      <c r="B323" s="10" t="s">
        <v>215</v>
      </c>
      <c r="C323" s="10" t="s">
        <v>216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103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217</v>
      </c>
      <c r="B335" s="10" t="s">
        <v>218</v>
      </c>
      <c r="C335" s="10" t="s">
        <v>219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103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220</v>
      </c>
      <c r="B347" s="10" t="s">
        <v>221</v>
      </c>
      <c r="C347" s="10" t="s">
        <v>222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103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223</v>
      </c>
      <c r="B359" s="10" t="s">
        <v>224</v>
      </c>
      <c r="C359" s="10" t="s">
        <v>225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>
        <v>7540174.2999999998</v>
      </c>
      <c r="E362" s="12">
        <v>8.6185904366958717</v>
      </c>
      <c r="F362" s="11">
        <v>1304412.1000000001</v>
      </c>
      <c r="G362" s="12">
        <v>9.5387703487264517</v>
      </c>
      <c r="H362" s="11">
        <v>78618.100000000006</v>
      </c>
      <c r="I362" s="12">
        <v>20.212883839726473</v>
      </c>
      <c r="J362" s="11">
        <v>30082.799999999999</v>
      </c>
      <c r="K362" s="12">
        <v>17.260000000000002</v>
      </c>
      <c r="L362" s="11">
        <v>182100.01</v>
      </c>
      <c r="M362" s="12">
        <v>8.1544039783413513</v>
      </c>
      <c r="N362" s="11">
        <v>1587103.8299999998</v>
      </c>
      <c r="O362" s="12">
        <v>8.5382361048804221</v>
      </c>
      <c r="P362" s="11">
        <v>4357857.46</v>
      </c>
      <c r="Q362" s="12">
        <v>8.1229996748218571</v>
      </c>
      <c r="S362" s="11">
        <f t="shared" si="57"/>
        <v>1595213.0100000002</v>
      </c>
      <c r="T362" s="12">
        <f t="shared" si="58"/>
        <v>10.052408084986721</v>
      </c>
      <c r="U362" s="11">
        <f t="shared" si="56"/>
        <v>5944961.29</v>
      </c>
      <c r="V362" s="12">
        <f t="shared" si="59"/>
        <v>8.2338537740083417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>
        <v>4643303.4700000007</v>
      </c>
      <c r="E363" s="12">
        <v>8.7550249437174994</v>
      </c>
      <c r="F363" s="11">
        <v>1275777.5</v>
      </c>
      <c r="G363" s="12">
        <v>8.7284059218790091</v>
      </c>
      <c r="H363" s="11">
        <v>61935</v>
      </c>
      <c r="I363" s="12">
        <v>22.251933317187373</v>
      </c>
      <c r="J363" s="11">
        <v>41976</v>
      </c>
      <c r="K363" s="12">
        <v>15</v>
      </c>
      <c r="L363" s="11">
        <v>62378.630000000005</v>
      </c>
      <c r="M363" s="12">
        <v>11.367255260335119</v>
      </c>
      <c r="N363" s="11">
        <v>857336.8</v>
      </c>
      <c r="O363" s="12">
        <v>8.5441266950164714</v>
      </c>
      <c r="P363" s="11">
        <v>2343899.54</v>
      </c>
      <c r="Q363" s="12">
        <v>8.3086548477244051</v>
      </c>
      <c r="S363" s="11">
        <f t="shared" si="57"/>
        <v>1442067.13</v>
      </c>
      <c r="T363" s="12">
        <f t="shared" si="58"/>
        <v>9.6059267268646487</v>
      </c>
      <c r="U363" s="11">
        <f t="shared" si="56"/>
        <v>3201236.34</v>
      </c>
      <c r="V363" s="12">
        <f t="shared" si="59"/>
        <v>8.3717175705621294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>
        <v>3919988.69</v>
      </c>
      <c r="E364" s="12">
        <v>8.6369689389078328</v>
      </c>
      <c r="F364" s="11">
        <v>57842</v>
      </c>
      <c r="G364" s="12">
        <v>16.696352892361954</v>
      </c>
      <c r="H364" s="11">
        <v>22110.7</v>
      </c>
      <c r="I364" s="12">
        <v>12.495650522145388</v>
      </c>
      <c r="J364" s="11">
        <v>39239.9</v>
      </c>
      <c r="K364" s="12">
        <v>12.51</v>
      </c>
      <c r="L364" s="11">
        <v>145560.33000000002</v>
      </c>
      <c r="M364" s="12">
        <v>9.3825666855797927</v>
      </c>
      <c r="N364" s="11">
        <v>935837.18</v>
      </c>
      <c r="O364" s="12">
        <v>8.517896873898513</v>
      </c>
      <c r="P364" s="11">
        <v>2719398.5799999996</v>
      </c>
      <c r="Q364" s="12">
        <v>8.3793517647567501</v>
      </c>
      <c r="S364" s="11">
        <f t="shared" si="57"/>
        <v>264752.93000000005</v>
      </c>
      <c r="T364" s="12">
        <f t="shared" si="58"/>
        <v>11.703963676624845</v>
      </c>
      <c r="U364" s="11">
        <f>N364+P364</f>
        <v>3655235.76</v>
      </c>
      <c r="V364" s="12">
        <f t="shared" si="59"/>
        <v>8.4148229826904526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>
        <v>5377361.5599999996</v>
      </c>
      <c r="E365" s="12">
        <v>8.8644188760296085</v>
      </c>
      <c r="F365" s="11">
        <v>96375.6</v>
      </c>
      <c r="G365" s="12">
        <v>13.269724639846599</v>
      </c>
      <c r="H365" s="11">
        <v>5946.6</v>
      </c>
      <c r="I365" s="12">
        <v>20</v>
      </c>
      <c r="J365" s="11">
        <v>62570.55</v>
      </c>
      <c r="K365" s="12">
        <v>9.8536567282851113</v>
      </c>
      <c r="L365" s="11">
        <v>61084.1</v>
      </c>
      <c r="M365" s="12">
        <v>10.981663591671158</v>
      </c>
      <c r="N365" s="11">
        <v>1310413.6200000001</v>
      </c>
      <c r="O365" s="12">
        <v>8.4635842460184492</v>
      </c>
      <c r="P365" s="11">
        <v>3840971.09</v>
      </c>
      <c r="Q365" s="12">
        <v>8.8236086707177019</v>
      </c>
      <c r="S365" s="11">
        <f t="shared" si="57"/>
        <v>225976.85</v>
      </c>
      <c r="T365" s="12">
        <f t="shared" si="58"/>
        <v>11.882471288541282</v>
      </c>
      <c r="U365" s="11">
        <f t="shared" ref="U365:U370" si="60">N365+P365</f>
        <v>5151384.71</v>
      </c>
      <c r="V365" s="12">
        <f t="shared" si="59"/>
        <v>8.7320253516262873</v>
      </c>
    </row>
    <row r="366" spans="1:22" s="1" customFormat="1" x14ac:dyDescent="0.2">
      <c r="A366" s="10" t="s">
        <v>226</v>
      </c>
      <c r="B366" s="10" t="s">
        <v>227</v>
      </c>
      <c r="C366" s="10" t="s">
        <v>228</v>
      </c>
      <c r="D366" s="11">
        <v>7199925.5988014238</v>
      </c>
      <c r="E366" s="12">
        <v>8.1070040333446975</v>
      </c>
      <c r="F366" s="11">
        <v>6211.0403909930001</v>
      </c>
      <c r="G366" s="12">
        <v>0</v>
      </c>
      <c r="H366" s="11">
        <v>128901.9615</v>
      </c>
      <c r="I366" s="12">
        <v>15.015239878642188</v>
      </c>
      <c r="J366" s="11">
        <v>12802.82545</v>
      </c>
      <c r="K366" s="12">
        <v>7.4300341296928325</v>
      </c>
      <c r="L366" s="11">
        <v>329648.72272999998</v>
      </c>
      <c r="M366" s="12">
        <v>7.4620267225153087</v>
      </c>
      <c r="N366" s="11">
        <v>1996273.9340307098</v>
      </c>
      <c r="O366" s="12">
        <v>7.3253460926501628</v>
      </c>
      <c r="P366" s="11">
        <v>4726087.1146997195</v>
      </c>
      <c r="Q366" s="12">
        <v>8.3062289317097253</v>
      </c>
      <c r="S366" s="11">
        <f t="shared" si="57"/>
        <v>477564.55007099302</v>
      </c>
      <c r="T366" s="12">
        <f t="shared" si="58"/>
        <v>9.4028480132932035</v>
      </c>
      <c r="U366" s="11">
        <f t="shared" si="60"/>
        <v>6722361.0487304293</v>
      </c>
      <c r="V366" s="12">
        <f t="shared" si="59"/>
        <v>8.0149457307988712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103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230</v>
      </c>
      <c r="B372" s="3" t="s">
        <v>229</v>
      </c>
      <c r="C372" s="3" t="s">
        <v>231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2025-10-16T07:20:31Z</dcterms:modified>
</cp:coreProperties>
</file>