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<sst xmlns="http://schemas.openxmlformats.org/spreadsheetml/2006/main" count="75" uniqueCount="61">
  <si>
    <t>Сведения о размещенных в _________________________________ вкладах (депозитах)</t>
  </si>
  <si>
    <t>№ п/п</t>
  </si>
  <si>
    <t>№ документа удостоверящего личность</t>
  </si>
  <si>
    <t xml:space="preserve">дата выдачи, кем выдан </t>
  </si>
  <si>
    <t>Сумма текущего остатка по вкладу в валюте вклада</t>
  </si>
  <si>
    <t>2</t>
  </si>
  <si>
    <t>3</t>
  </si>
  <si>
    <t>Пример:</t>
  </si>
  <si>
    <t>USD</t>
  </si>
  <si>
    <t>EUR</t>
  </si>
  <si>
    <t>Итого по вкладчику</t>
  </si>
  <si>
    <t>ХХХ</t>
  </si>
  <si>
    <t>Главный бухгалтер ___________________________________________</t>
  </si>
  <si>
    <t>Ответисполнитель ____________________________________________</t>
  </si>
  <si>
    <t>1.</t>
  </si>
  <si>
    <t>сумма остатка требований по основному долгу в валюте требования</t>
  </si>
  <si>
    <t>всего по остатку обязательств/ требований в сомовом эквиваленте</t>
  </si>
  <si>
    <t>сумма остатка требований по основному долгу в сомовом эквиваленте</t>
  </si>
  <si>
    <t>всего в сомовом эквиваленте</t>
  </si>
  <si>
    <t>Иванов Иван Иванович</t>
  </si>
  <si>
    <t>19.08.02 МВД Кыргызской Республики</t>
  </si>
  <si>
    <t>Приложение 1</t>
  </si>
  <si>
    <t>KGS</t>
  </si>
  <si>
    <t xml:space="preserve"> А1325465</t>
  </si>
  <si>
    <t>15=12+14</t>
  </si>
  <si>
    <t>20=17+19</t>
  </si>
  <si>
    <t>21=14+20</t>
  </si>
  <si>
    <t>26=23-25</t>
  </si>
  <si>
    <t xml:space="preserve">Номер   счета Главной книги </t>
  </si>
  <si>
    <t xml:space="preserve">ИНН </t>
  </si>
  <si>
    <t>сумма начисленных процентов в валюте вклада</t>
  </si>
  <si>
    <t>сумма начисленных процентов по вкладу (депозиту)в сомовом эквиваленте</t>
  </si>
  <si>
    <t>об обязательствах банка перед вкладчиками"</t>
  </si>
  <si>
    <t>Вид валюты депозита, встречных требований</t>
  </si>
  <si>
    <t xml:space="preserve">физических лиц, подлежащих компенсации </t>
  </si>
  <si>
    <t>Адрес местожительства вкладчика, номер телефона</t>
  </si>
  <si>
    <t xml:space="preserve">Полные Фамилия, Имя и Отчество вкладчика </t>
  </si>
  <si>
    <t xml:space="preserve">Номер лицевого счета вклада, карт-счета,  ссудной задолженности, начисленных процентов по вкладу (депозиту), начисленных процентов по ссудной задолженности  </t>
  </si>
  <si>
    <t>Сумма внесенного вклада (депозита), а также сумма начисленных процентов по вкладу (депозиту)</t>
  </si>
  <si>
    <t>Остаток по вкладам (депозитам), с учетом начисленных процентов   после выплаты суммы компенсации в сомовом эквиваленте</t>
  </si>
  <si>
    <t>Договор банковского вклада №50 от 20.11.08</t>
  </si>
  <si>
    <t>Договор банковского вклада №51 от 20.11.08</t>
  </si>
  <si>
    <t>Договор банковского вклада №52 от 20.11.08</t>
  </si>
  <si>
    <t>Договор банковского займа № 55 от 05.12.08</t>
  </si>
  <si>
    <t>Документ, удостоверяющийщий личность, № и дата выдачи, кем выдан</t>
  </si>
  <si>
    <t xml:space="preserve">к Методическим указаниям по  ведению базы данных  </t>
  </si>
  <si>
    <t>(наименование банка, жилищно-сберегательной кредитной компании, микрофинансовой компании)</t>
  </si>
  <si>
    <t>Название и/или № договора банковского обслуживания, договора депозита, договора жилищно-сберегательного вклада (депозита) (банковского вклада, жилищно-сберегательного вклада, вклада в микрофинансовой компании, карт-счета и пр.), договор займа/ гарантии, дата заключения договора</t>
  </si>
  <si>
    <t xml:space="preserve">Сумма встречных требований банка, жилищно-сберегательной кредитной компании, микрофинансовой компании к вкладчику </t>
  </si>
  <si>
    <t>Остаток обязательств/требований банка, жилищно-сберегательной кредитной компании, микрофинансовой компании к вкладчику по результатам взаимозачета</t>
  </si>
  <si>
    <t>Сумма текущего остатка вклада в сомовом эквиваленте</t>
  </si>
  <si>
    <t>сумма требований по начисленным процентам банка, жилищно-сберегательной кредитной компании, микрофинансовой компании в валюте требования</t>
  </si>
  <si>
    <t>сумма требований по начисленным процентам   банка, жилищно-сберегательной кредитной компанией, микрофинансовой компанией в сомовом эквиваленте</t>
  </si>
  <si>
    <t>всего сумма встречных требований банка, жилищно-сберегательной кредитной компании, микрофинансовой компании в сомовом эквиваленте</t>
  </si>
  <si>
    <t>сумма остатка по начисленным процентам в сомовом эквиваленте по результатам взаимозачета</t>
  </si>
  <si>
    <t>сумма остатка по основному долгу в сомовом эквиваленте по результатам взаимозачета</t>
  </si>
  <si>
    <t>Остаток обязательств банка, жилищно-сберегательной кредитной компании, микрофинансовой компании перед вкладчиком по результатам взаимозачета в сомовом эквиваленте</t>
  </si>
  <si>
    <t xml:space="preserve">Сумма компенсации, подлежащая выплате вкладчику, но не более суммы, установленной Законом КР «О защите банковских вкладов (депозитов)» по итогам взаимозачета встречных требований вкладчика, банка жилищно-сберегательной кредитной компании, микрофинансовой компании </t>
  </si>
  <si>
    <t>Депозиты, по которым приостановлены выплаты, в отношении которых имеется решение (постановление, определение) о наложении ареста судебных и следственных органов</t>
  </si>
  <si>
    <r>
      <t xml:space="preserve">Всего по Банку, </t>
    </r>
    <r>
      <rPr>
        <sz val="10"/>
        <rFont val="Times New Roman"/>
        <family val="1"/>
      </rPr>
      <t>жилищно-сберегательной кредитной компании, микрофинансовой компании</t>
    </r>
  </si>
  <si>
    <t>Председатель правления (банка, жилищно-сберегательной кредитной компании, микрофинансовой компании)  _______________________________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</si>
</sst>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сом&quot;;\-#,##0\ &quot;сом&quot;"/>
    <numFmt numFmtId="173" formatCode="#,##0\ &quot;сом&quot;;[Red]\-#,##0\ &quot;сом&quot;"/>
    <numFmt numFmtId="174" formatCode="#,##0.00\ &quot;сом&quot;;\-#,##0.00\ &quot;сом&quot;"/>
    <numFmt numFmtId="175" formatCode="#,##0.00\ &quot;сом&quot;;[Red]\-#,##0.00\ &quot;сом&quot;"/>
    <numFmt numFmtId="176" formatCode="_-* #,##0\ &quot;сом&quot;_-;\-* #,##0\ &quot;сом&quot;_-;_-* &quot;-&quot;\ &quot;сом&quot;_-;_-@_-"/>
    <numFmt numFmtId="177" formatCode="_-* #,##0\ _с_о_м_-;\-* #,##0\ _с_о_м_-;_-* &quot;-&quot;\ _с_о_м_-;_-@_-"/>
    <numFmt numFmtId="178" formatCode="_-* #,##0.00\ &quot;сом&quot;_-;\-* #,##0.00\ &quot;сом&quot;_-;_-* &quot;-&quot;??\ &quot;сом&quot;_-;_-@_-"/>
    <numFmt numFmtId="179" formatCode="_-* #,##0.00\ _с_о_м_-;\-* #,##0.00\ _с_о_м_-;_-* &quot;-&quot;??\ _с_о_м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wrapText="1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13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171" fontId="2" fillId="0" borderId="11" xfId="58" applyFont="1" applyFill="1" applyBorder="1" applyAlignment="1">
      <alignment/>
    </xf>
    <xf numFmtId="171" fontId="2" fillId="0" borderId="11" xfId="58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Fill="1" applyBorder="1" applyAlignment="1">
      <alignment wrapText="1"/>
    </xf>
    <xf numFmtId="171" fontId="2" fillId="0" borderId="14" xfId="58" applyFont="1" applyFill="1" applyBorder="1" applyAlignment="1">
      <alignment/>
    </xf>
    <xf numFmtId="171" fontId="2" fillId="0" borderId="14" xfId="58" applyFont="1" applyBorder="1" applyAlignment="1">
      <alignment/>
    </xf>
    <xf numFmtId="171" fontId="2" fillId="0" borderId="15" xfId="58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17" xfId="0" applyFont="1" applyFill="1" applyBorder="1" applyAlignment="1">
      <alignment/>
    </xf>
    <xf numFmtId="171" fontId="4" fillId="0" borderId="17" xfId="58" applyFont="1" applyFill="1" applyBorder="1" applyAlignment="1">
      <alignment horizontal="center"/>
    </xf>
    <xf numFmtId="171" fontId="4" fillId="0" borderId="17" xfId="58" applyFont="1" applyBorder="1" applyAlignment="1">
      <alignment/>
    </xf>
    <xf numFmtId="171" fontId="4" fillId="0" borderId="17" xfId="58" applyFont="1" applyBorder="1" applyAlignment="1">
      <alignment horizontal="center"/>
    </xf>
    <xf numFmtId="171" fontId="4" fillId="0" borderId="17" xfId="58" applyFont="1" applyFill="1" applyBorder="1" applyAlignment="1">
      <alignment/>
    </xf>
    <xf numFmtId="171" fontId="4" fillId="0" borderId="18" xfId="58" applyFont="1" applyFill="1" applyBorder="1" applyAlignment="1">
      <alignment/>
    </xf>
    <xf numFmtId="171" fontId="2" fillId="0" borderId="0" xfId="58" applyFont="1" applyFill="1" applyBorder="1" applyAlignment="1">
      <alignment/>
    </xf>
    <xf numFmtId="171" fontId="2" fillId="0" borderId="0" xfId="58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7"/>
  <sheetViews>
    <sheetView tabSelected="1" zoomScaleSheetLayoutView="25" zoomScalePageLayoutView="0" workbookViewId="0" topLeftCell="A1">
      <selection activeCell="E30" sqref="E30"/>
    </sheetView>
  </sheetViews>
  <sheetFormatPr defaultColWidth="9.00390625" defaultRowHeight="12.75"/>
  <cols>
    <col min="1" max="1" width="4.75390625" style="1" customWidth="1"/>
    <col min="2" max="2" width="28.125" style="1" customWidth="1"/>
    <col min="3" max="3" width="20.625" style="2" customWidth="1"/>
    <col min="4" max="4" width="22.25390625" style="2" customWidth="1"/>
    <col min="5" max="5" width="19.375" style="2" customWidth="1"/>
    <col min="6" max="6" width="17.75390625" style="2" customWidth="1"/>
    <col min="7" max="7" width="25.625" style="2" customWidth="1"/>
    <col min="8" max="8" width="15.125" style="2" customWidth="1"/>
    <col min="9" max="9" width="15.00390625" style="2" customWidth="1"/>
    <col min="10" max="10" width="25.875" style="2" customWidth="1"/>
    <col min="11" max="11" width="19.625" style="2" customWidth="1"/>
    <col min="12" max="12" width="18.75390625" style="1" customWidth="1"/>
    <col min="13" max="13" width="20.625" style="1" customWidth="1"/>
    <col min="14" max="14" width="19.625" style="1" customWidth="1"/>
    <col min="15" max="15" width="18.00390625" style="1" customWidth="1"/>
    <col min="16" max="16" width="19.25390625" style="1" customWidth="1"/>
    <col min="17" max="17" width="18.25390625" style="1" customWidth="1"/>
    <col min="18" max="18" width="19.375" style="1" customWidth="1"/>
    <col min="19" max="19" width="20.00390625" style="1" customWidth="1"/>
    <col min="20" max="20" width="18.25390625" style="1" customWidth="1"/>
    <col min="21" max="21" width="21.00390625" style="1" customWidth="1"/>
    <col min="22" max="22" width="18.00390625" style="2" customWidth="1"/>
    <col min="23" max="23" width="18.625" style="2" customWidth="1"/>
    <col min="24" max="24" width="18.00390625" style="2" customWidth="1"/>
    <col min="25" max="25" width="25.375" style="2" customWidth="1"/>
    <col min="26" max="26" width="25.25390625" style="2" customWidth="1"/>
    <col min="27" max="27" width="24.875" style="1" customWidth="1"/>
    <col min="28" max="16384" width="9.125" style="1" customWidth="1"/>
  </cols>
  <sheetData>
    <row r="2" spans="23:25" ht="13.5">
      <c r="W2" s="3" t="s">
        <v>21</v>
      </c>
      <c r="Y2" s="3"/>
    </row>
    <row r="3" spans="2:25" ht="12.75">
      <c r="B3" s="4" t="s">
        <v>0</v>
      </c>
      <c r="C3" s="5"/>
      <c r="D3" s="5"/>
      <c r="E3" s="5"/>
      <c r="F3" s="5"/>
      <c r="G3" s="5"/>
      <c r="H3" s="1"/>
      <c r="L3" s="4"/>
      <c r="M3" s="5"/>
      <c r="N3" s="5"/>
      <c r="O3" s="5"/>
      <c r="P3" s="5"/>
      <c r="Q3" s="5"/>
      <c r="W3" s="1" t="s">
        <v>45</v>
      </c>
      <c r="X3" s="5"/>
      <c r="Y3" s="5"/>
    </row>
    <row r="4" spans="2:25" ht="12.75">
      <c r="B4" s="6"/>
      <c r="C4" s="5"/>
      <c r="D4" s="5" t="s">
        <v>46</v>
      </c>
      <c r="E4" s="5"/>
      <c r="F4" s="5"/>
      <c r="G4" s="5"/>
      <c r="H4" s="1"/>
      <c r="L4" s="6"/>
      <c r="M4" s="5"/>
      <c r="O4" s="5"/>
      <c r="P4" s="5"/>
      <c r="Q4" s="5"/>
      <c r="W4" s="1" t="s">
        <v>32</v>
      </c>
      <c r="X4" s="5"/>
      <c r="Y4" s="5"/>
    </row>
    <row r="5" spans="2:17" ht="12.75">
      <c r="B5" s="6"/>
      <c r="C5" s="5" t="s">
        <v>34</v>
      </c>
      <c r="D5" s="5"/>
      <c r="E5" s="5"/>
      <c r="F5" s="5"/>
      <c r="G5" s="5"/>
      <c r="H5" s="1"/>
      <c r="L5" s="6"/>
      <c r="M5" s="5"/>
      <c r="N5" s="5"/>
      <c r="O5" s="5"/>
      <c r="P5" s="5"/>
      <c r="Q5" s="5"/>
    </row>
    <row r="7" ht="13.5" thickBot="1"/>
    <row r="8" spans="1:27" s="7" customFormat="1" ht="105" customHeight="1" thickBot="1">
      <c r="A8" s="56" t="s">
        <v>1</v>
      </c>
      <c r="B8" s="53" t="s">
        <v>36</v>
      </c>
      <c r="C8" s="56" t="s">
        <v>44</v>
      </c>
      <c r="D8" s="56"/>
      <c r="E8" s="53" t="s">
        <v>29</v>
      </c>
      <c r="F8" s="53" t="s">
        <v>35</v>
      </c>
      <c r="G8" s="53" t="s">
        <v>47</v>
      </c>
      <c r="H8" s="53" t="s">
        <v>33</v>
      </c>
      <c r="I8" s="53" t="s">
        <v>28</v>
      </c>
      <c r="J8" s="53" t="s">
        <v>37</v>
      </c>
      <c r="K8" s="55" t="s">
        <v>38</v>
      </c>
      <c r="L8" s="55"/>
      <c r="M8" s="55"/>
      <c r="N8" s="55"/>
      <c r="O8" s="55"/>
      <c r="P8" s="57" t="s">
        <v>48</v>
      </c>
      <c r="Q8" s="58"/>
      <c r="R8" s="58"/>
      <c r="S8" s="58"/>
      <c r="T8" s="60"/>
      <c r="U8" s="57" t="s">
        <v>49</v>
      </c>
      <c r="V8" s="58"/>
      <c r="W8" s="59"/>
      <c r="X8" s="63" t="s">
        <v>56</v>
      </c>
      <c r="Y8" s="63" t="s">
        <v>57</v>
      </c>
      <c r="Z8" s="63" t="s">
        <v>39</v>
      </c>
      <c r="AA8" s="63" t="s">
        <v>58</v>
      </c>
    </row>
    <row r="9" spans="1:27" s="7" customFormat="1" ht="136.5" customHeight="1" thickBot="1">
      <c r="A9" s="56"/>
      <c r="B9" s="54"/>
      <c r="C9" s="8" t="s">
        <v>2</v>
      </c>
      <c r="D9" s="8" t="s">
        <v>3</v>
      </c>
      <c r="E9" s="54"/>
      <c r="F9" s="54"/>
      <c r="G9" s="54"/>
      <c r="H9" s="54"/>
      <c r="I9" s="54"/>
      <c r="J9" s="54"/>
      <c r="K9" s="62" t="s">
        <v>4</v>
      </c>
      <c r="L9" s="61" t="s">
        <v>50</v>
      </c>
      <c r="M9" s="61" t="s">
        <v>30</v>
      </c>
      <c r="N9" s="61" t="s">
        <v>31</v>
      </c>
      <c r="O9" s="61" t="s">
        <v>18</v>
      </c>
      <c r="P9" s="62" t="s">
        <v>15</v>
      </c>
      <c r="Q9" s="61" t="s">
        <v>17</v>
      </c>
      <c r="R9" s="61" t="s">
        <v>51</v>
      </c>
      <c r="S9" s="61" t="s">
        <v>52</v>
      </c>
      <c r="T9" s="61" t="s">
        <v>53</v>
      </c>
      <c r="U9" s="62" t="s">
        <v>54</v>
      </c>
      <c r="V9" s="61" t="s">
        <v>55</v>
      </c>
      <c r="W9" s="61" t="s">
        <v>16</v>
      </c>
      <c r="X9" s="64"/>
      <c r="Y9" s="64"/>
      <c r="Z9" s="64"/>
      <c r="AA9" s="64"/>
    </row>
    <row r="10" spans="1:27" s="12" customFormat="1" ht="12.75">
      <c r="A10" s="9">
        <v>1</v>
      </c>
      <c r="B10" s="9" t="s">
        <v>5</v>
      </c>
      <c r="C10" s="10" t="s">
        <v>6</v>
      </c>
      <c r="D10" s="11">
        <v>4</v>
      </c>
      <c r="E10" s="10">
        <v>5</v>
      </c>
      <c r="F10" s="11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9" t="s">
        <v>24</v>
      </c>
      <c r="P10" s="9">
        <v>16</v>
      </c>
      <c r="Q10" s="9">
        <v>17</v>
      </c>
      <c r="R10" s="9">
        <v>18</v>
      </c>
      <c r="S10" s="9">
        <v>19</v>
      </c>
      <c r="T10" s="9" t="s">
        <v>25</v>
      </c>
      <c r="U10" s="9" t="s">
        <v>26</v>
      </c>
      <c r="V10" s="9">
        <v>22</v>
      </c>
      <c r="W10" s="9">
        <v>23</v>
      </c>
      <c r="X10" s="9">
        <v>24</v>
      </c>
      <c r="Y10" s="9">
        <v>25</v>
      </c>
      <c r="Z10" s="9" t="s">
        <v>27</v>
      </c>
      <c r="AA10" s="50">
        <v>27</v>
      </c>
    </row>
    <row r="11" spans="2:27" s="13" customFormat="1" ht="12.75">
      <c r="B11" s="14"/>
      <c r="C11" s="15"/>
      <c r="D11" s="15"/>
      <c r="E11" s="15"/>
      <c r="F11" s="15"/>
      <c r="G11" s="15"/>
      <c r="H11" s="16"/>
      <c r="I11" s="16"/>
      <c r="J11" s="16"/>
      <c r="K11" s="16"/>
      <c r="V11" s="16"/>
      <c r="W11" s="16"/>
      <c r="X11" s="16"/>
      <c r="Y11" s="16"/>
      <c r="Z11" s="16"/>
      <c r="AA11" s="51"/>
    </row>
    <row r="12" spans="1:27" ht="13.5">
      <c r="A12" s="17"/>
      <c r="B12" s="18" t="s">
        <v>7</v>
      </c>
      <c r="C12" s="19"/>
      <c r="D12" s="20"/>
      <c r="E12" s="20"/>
      <c r="F12" s="20"/>
      <c r="G12" s="20"/>
      <c r="H12" s="21"/>
      <c r="I12" s="21"/>
      <c r="J12" s="21"/>
      <c r="K12" s="21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22"/>
      <c r="W12" s="21"/>
      <c r="X12" s="21"/>
      <c r="Y12" s="21"/>
      <c r="Z12" s="21"/>
      <c r="AA12" s="52"/>
    </row>
    <row r="13" spans="1:27" ht="25.5">
      <c r="A13" s="17" t="s">
        <v>14</v>
      </c>
      <c r="B13" s="23" t="s">
        <v>19</v>
      </c>
      <c r="C13" s="20" t="s">
        <v>23</v>
      </c>
      <c r="D13" s="20" t="s">
        <v>20</v>
      </c>
      <c r="E13" s="20"/>
      <c r="F13" s="20"/>
      <c r="G13" s="20" t="s">
        <v>40</v>
      </c>
      <c r="H13" s="24" t="s">
        <v>22</v>
      </c>
      <c r="I13" s="21"/>
      <c r="J13" s="25"/>
      <c r="K13" s="26"/>
      <c r="L13" s="27">
        <v>150000</v>
      </c>
      <c r="M13" s="27"/>
      <c r="N13" s="27">
        <v>5000</v>
      </c>
      <c r="O13" s="27">
        <f>L13+N13</f>
        <v>155000</v>
      </c>
      <c r="P13" s="27"/>
      <c r="Q13" s="27"/>
      <c r="R13" s="27"/>
      <c r="S13" s="27"/>
      <c r="T13" s="27">
        <f>Q13+S13</f>
        <v>0</v>
      </c>
      <c r="U13" s="27">
        <f>N13+T13</f>
        <v>5000</v>
      </c>
      <c r="V13" s="26"/>
      <c r="W13" s="26"/>
      <c r="X13" s="26"/>
      <c r="Y13" s="26"/>
      <c r="Z13" s="26"/>
      <c r="AA13" s="52"/>
    </row>
    <row r="14" spans="1:27" ht="25.5">
      <c r="A14" s="17"/>
      <c r="B14" s="23" t="s">
        <v>19</v>
      </c>
      <c r="C14" s="20" t="s">
        <v>23</v>
      </c>
      <c r="D14" s="20" t="s">
        <v>20</v>
      </c>
      <c r="E14" s="20"/>
      <c r="F14" s="20"/>
      <c r="G14" s="20" t="s">
        <v>41</v>
      </c>
      <c r="H14" s="24" t="s">
        <v>8</v>
      </c>
      <c r="I14" s="21"/>
      <c r="J14" s="25"/>
      <c r="K14" s="26">
        <v>2000</v>
      </c>
      <c r="L14" s="27">
        <f>K14*40</f>
        <v>80000</v>
      </c>
      <c r="M14" s="27">
        <v>100</v>
      </c>
      <c r="N14" s="27">
        <f>M14*40</f>
        <v>4000</v>
      </c>
      <c r="O14" s="27">
        <f>L14+N14</f>
        <v>84000</v>
      </c>
      <c r="P14" s="27"/>
      <c r="Q14" s="27"/>
      <c r="R14" s="27"/>
      <c r="S14" s="27"/>
      <c r="T14" s="27">
        <f>Q14+S14</f>
        <v>0</v>
      </c>
      <c r="U14" s="27">
        <f>N14+T14</f>
        <v>4000</v>
      </c>
      <c r="V14" s="26"/>
      <c r="W14" s="26"/>
      <c r="X14" s="26"/>
      <c r="Y14" s="26"/>
      <c r="Z14" s="26"/>
      <c r="AA14" s="52"/>
    </row>
    <row r="15" spans="1:27" ht="25.5">
      <c r="A15" s="17"/>
      <c r="B15" s="23" t="s">
        <v>19</v>
      </c>
      <c r="C15" s="20" t="s">
        <v>23</v>
      </c>
      <c r="D15" s="20" t="s">
        <v>20</v>
      </c>
      <c r="E15" s="20"/>
      <c r="F15" s="20"/>
      <c r="G15" s="20" t="s">
        <v>42</v>
      </c>
      <c r="H15" s="24" t="s">
        <v>9</v>
      </c>
      <c r="I15" s="21"/>
      <c r="J15" s="25"/>
      <c r="K15" s="26">
        <v>100</v>
      </c>
      <c r="L15" s="27">
        <f>K15*50</f>
        <v>5000</v>
      </c>
      <c r="M15" s="27"/>
      <c r="N15" s="27"/>
      <c r="O15" s="27">
        <f>L15+N15</f>
        <v>5000</v>
      </c>
      <c r="P15" s="27"/>
      <c r="Q15" s="27"/>
      <c r="R15" s="27"/>
      <c r="S15" s="27"/>
      <c r="T15" s="27">
        <f>Q15+S15</f>
        <v>0</v>
      </c>
      <c r="U15" s="27">
        <f>N15+T15</f>
        <v>0</v>
      </c>
      <c r="V15" s="26"/>
      <c r="W15" s="26"/>
      <c r="X15" s="26"/>
      <c r="Y15" s="26"/>
      <c r="Z15" s="26"/>
      <c r="AA15" s="52"/>
    </row>
    <row r="16" spans="1:27" ht="25.5">
      <c r="A16" s="17"/>
      <c r="B16" s="23" t="s">
        <v>19</v>
      </c>
      <c r="C16" s="20" t="s">
        <v>23</v>
      </c>
      <c r="D16" s="20" t="s">
        <v>20</v>
      </c>
      <c r="E16" s="20"/>
      <c r="F16" s="20"/>
      <c r="G16" s="20" t="s">
        <v>43</v>
      </c>
      <c r="H16" s="24" t="s">
        <v>9</v>
      </c>
      <c r="I16" s="21"/>
      <c r="J16" s="25"/>
      <c r="K16" s="26"/>
      <c r="L16" s="27"/>
      <c r="M16" s="27"/>
      <c r="N16" s="27"/>
      <c r="O16" s="27">
        <f>L16+N16</f>
        <v>0</v>
      </c>
      <c r="P16" s="27">
        <v>-2500</v>
      </c>
      <c r="Q16" s="27">
        <f>P16*50</f>
        <v>-125000</v>
      </c>
      <c r="R16" s="27">
        <v>-60</v>
      </c>
      <c r="S16" s="27">
        <f>R16*50</f>
        <v>-3000</v>
      </c>
      <c r="T16" s="27">
        <f>Q16+S16</f>
        <v>-128000</v>
      </c>
      <c r="U16" s="27">
        <f>N16+T16</f>
        <v>-128000</v>
      </c>
      <c r="V16" s="26"/>
      <c r="W16" s="26"/>
      <c r="X16" s="26"/>
      <c r="Y16" s="26"/>
      <c r="Z16" s="26"/>
      <c r="AA16" s="52"/>
    </row>
    <row r="17" spans="1:27" ht="13.5" thickBot="1">
      <c r="A17" s="28"/>
      <c r="B17" s="29"/>
      <c r="C17" s="30"/>
      <c r="D17" s="30"/>
      <c r="E17" s="30"/>
      <c r="F17" s="30"/>
      <c r="G17" s="30"/>
      <c r="H17" s="22"/>
      <c r="I17" s="22"/>
      <c r="J17" s="22"/>
      <c r="K17" s="31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1"/>
      <c r="X17" s="31"/>
      <c r="Y17" s="31"/>
      <c r="Z17" s="31"/>
      <c r="AA17" s="52"/>
    </row>
    <row r="18" spans="1:27" s="5" customFormat="1" ht="13.5" thickBot="1">
      <c r="A18" s="34"/>
      <c r="B18" s="35" t="s">
        <v>10</v>
      </c>
      <c r="C18" s="36"/>
      <c r="D18" s="36"/>
      <c r="E18" s="36"/>
      <c r="F18" s="36"/>
      <c r="G18" s="36"/>
      <c r="H18" s="37"/>
      <c r="I18" s="37"/>
      <c r="J18" s="37"/>
      <c r="K18" s="38" t="s">
        <v>11</v>
      </c>
      <c r="L18" s="39">
        <f>SUM(L13:L16)</f>
        <v>235000</v>
      </c>
      <c r="M18" s="40" t="s">
        <v>11</v>
      </c>
      <c r="N18" s="39">
        <f>SUM(N13:N17)</f>
        <v>9000</v>
      </c>
      <c r="O18" s="39">
        <f>L18+N18</f>
        <v>244000</v>
      </c>
      <c r="P18" s="40" t="s">
        <v>11</v>
      </c>
      <c r="Q18" s="39">
        <f>SUM(Q13:Q17)</f>
        <v>-125000</v>
      </c>
      <c r="R18" s="40" t="s">
        <v>11</v>
      </c>
      <c r="S18" s="39">
        <f>SUM(S13:S17)</f>
        <v>-3000</v>
      </c>
      <c r="T18" s="39">
        <f>Q18+S18</f>
        <v>-128000</v>
      </c>
      <c r="U18" s="39">
        <f>N18+T18</f>
        <v>-119000</v>
      </c>
      <c r="V18" s="41">
        <f>IF(U18&gt;=0,L18,L18+U18)</f>
        <v>116000</v>
      </c>
      <c r="W18" s="41">
        <f>IF(U18&gt;=0,U18+V18,V18)</f>
        <v>116000</v>
      </c>
      <c r="X18" s="41">
        <f>IF(W18&gt;=0,W18,0)</f>
        <v>116000</v>
      </c>
      <c r="Y18" s="41">
        <v>100000</v>
      </c>
      <c r="Z18" s="42">
        <f>IF(W18&gt;=0,W18-Y18,0)</f>
        <v>16000</v>
      </c>
      <c r="AA18" s="38" t="s">
        <v>11</v>
      </c>
    </row>
    <row r="19" spans="2:26" s="13" customFormat="1" ht="12.75">
      <c r="B19" s="14"/>
      <c r="C19" s="15"/>
      <c r="D19" s="15"/>
      <c r="E19" s="15"/>
      <c r="F19" s="15"/>
      <c r="G19" s="15"/>
      <c r="H19" s="16"/>
      <c r="I19" s="16"/>
      <c r="J19" s="16"/>
      <c r="K19" s="43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3"/>
      <c r="W19" s="43"/>
      <c r="X19" s="43"/>
      <c r="Y19" s="43"/>
      <c r="Z19" s="43"/>
    </row>
    <row r="20" ht="13.5" thickBot="1"/>
    <row r="21" spans="1:27" ht="13.5" thickBot="1">
      <c r="A21" s="45"/>
      <c r="B21" s="65" t="s">
        <v>59</v>
      </c>
      <c r="C21" s="46"/>
      <c r="D21" s="47"/>
      <c r="E21" s="47"/>
      <c r="F21" s="47"/>
      <c r="G21" s="47"/>
      <c r="H21" s="47"/>
      <c r="I21" s="47"/>
      <c r="J21" s="47"/>
      <c r="K21" s="47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7"/>
      <c r="W21" s="47"/>
      <c r="X21" s="47"/>
      <c r="Y21" s="47"/>
      <c r="Z21" s="49"/>
      <c r="AA21" s="49"/>
    </row>
    <row r="23" ht="12.75">
      <c r="A23" s="5" t="s">
        <v>60</v>
      </c>
    </row>
    <row r="25" ht="12.75">
      <c r="A25" s="5" t="s">
        <v>12</v>
      </c>
    </row>
    <row r="26" ht="12.75">
      <c r="A26" s="5"/>
    </row>
    <row r="27" ht="12.75">
      <c r="A27" s="5" t="s">
        <v>13</v>
      </c>
    </row>
  </sheetData>
  <sheetProtection/>
  <mergeCells count="16">
    <mergeCell ref="A8:A9"/>
    <mergeCell ref="B8:B9"/>
    <mergeCell ref="C8:D8"/>
    <mergeCell ref="E8:E9"/>
    <mergeCell ref="J8:J9"/>
    <mergeCell ref="K8:O8"/>
    <mergeCell ref="X8:X9"/>
    <mergeCell ref="Z8:Z9"/>
    <mergeCell ref="Y8:Y9"/>
    <mergeCell ref="AA8:AA9"/>
    <mergeCell ref="P8:T8"/>
    <mergeCell ref="F8:F9"/>
    <mergeCell ref="G8:G9"/>
    <mergeCell ref="H8:H9"/>
    <mergeCell ref="I8:I9"/>
    <mergeCell ref="U8:W8"/>
  </mergeCells>
  <printOptions/>
  <pageMargins left="0.1968503937007874" right="0.1968503937007874" top="0.1968503937007874" bottom="0.1968503937007874" header="0.5118110236220472" footer="0.5118110236220472"/>
  <pageSetup fitToWidth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bakhytgul</dc:creator>
  <cp:keywords/>
  <dc:description/>
  <cp:lastModifiedBy>Кубатбеков Аскар Бакытбекович</cp:lastModifiedBy>
  <cp:lastPrinted>2015-12-10T03:50:27Z</cp:lastPrinted>
  <dcterms:created xsi:type="dcterms:W3CDTF">2007-01-12T05:34:51Z</dcterms:created>
  <dcterms:modified xsi:type="dcterms:W3CDTF">2020-04-20T06:59:54Z</dcterms:modified>
  <cp:category/>
  <cp:version/>
  <cp:contentType/>
  <cp:contentStatus/>
</cp:coreProperties>
</file>