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"/>
    </mc:Choice>
  </mc:AlternateContent>
  <bookViews>
    <workbookView xWindow="-120" yWindow="-120" windowWidth="19440" windowHeight="15000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4" i="18" l="1"/>
  <c r="E314" i="18"/>
  <c r="F314" i="18"/>
  <c r="G314" i="18"/>
  <c r="H314" i="18"/>
  <c r="I314" i="18"/>
  <c r="D315" i="18"/>
  <c r="E315" i="18"/>
  <c r="F315" i="18"/>
  <c r="G315" i="18"/>
  <c r="H315" i="18"/>
  <c r="I315" i="18"/>
  <c r="D316" i="18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13" i="18" l="1"/>
  <c r="E313" i="18"/>
  <c r="F313" i="18"/>
  <c r="G313" i="18"/>
  <c r="H313" i="18"/>
  <c r="I313" i="18"/>
  <c r="I322" i="18" l="1"/>
  <c r="H322" i="18"/>
  <c r="G322" i="18"/>
  <c r="F322" i="18"/>
  <c r="E322" i="18"/>
  <c r="D322" i="18"/>
  <c r="I321" i="18"/>
  <c r="H321" i="18"/>
  <c r="G321" i="18"/>
  <c r="F321" i="18"/>
  <c r="E321" i="18"/>
  <c r="D321" i="18"/>
  <c r="I312" i="18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<sst xmlns="http://schemas.openxmlformats.org/spreadsheetml/2006/main" count="7266" uniqueCount="226">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</sst>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4"/>
  <sheetViews>
    <sheetView tabSelected="1" zoomScale="75" zoomScaleNormal="75" zoomScaleSheetLayoutView="80" workbookViewId="0">
      <pane xSplit="3" ySplit="10" topLeftCell="D294" activePane="bottomRight" state="frozen"/>
      <selection pane="topRight" activeCell="D1" sqref="D1"/>
      <selection pane="bottomLeft" activeCell="A10" sqref="A10"/>
      <selection pane="bottomRight" activeCell="D330" sqref="D330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174390514.90000004</v>
      </c>
      <c r="E318" s="11">
        <f>'2. отрасли_общ'!E318</f>
        <v>14.160214573762907</v>
      </c>
      <c r="F318" s="10">
        <f>'3. отрасли_нац вал'!D318</f>
        <v>122797027.10000001</v>
      </c>
      <c r="G318" s="11">
        <f>'3. отрасли_нац вал'!E318</f>
        <v>16.317034812881069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0</v>
      </c>
      <c r="E319" s="11">
        <f>'2. отрасли_общ'!E319</f>
        <v>0</v>
      </c>
      <c r="F319" s="10">
        <f>'3. отрасли_нац вал'!D319</f>
        <v>0</v>
      </c>
      <c r="G319" s="11">
        <f>'3. отрасли_нац вал'!E319</f>
        <v>0</v>
      </c>
      <c r="H319" s="10">
        <f>'4. отрасли_ин вал'!D319</f>
        <v>0</v>
      </c>
      <c r="I319" s="11">
        <f>'4. отрасли_ин вал'!E319</f>
        <v>0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0</v>
      </c>
      <c r="E320" s="11">
        <f>'2. отрасли_общ'!E320</f>
        <v>0</v>
      </c>
      <c r="F320" s="10">
        <f>'3. отрасли_нац вал'!D320</f>
        <v>0</v>
      </c>
      <c r="G320" s="11">
        <f>'3. отрасли_нац вал'!E320</f>
        <v>0</v>
      </c>
      <c r="H320" s="10">
        <f>'4. отрасли_ин вал'!D320</f>
        <v>0</v>
      </c>
      <c r="I320" s="11">
        <f>'4. отрасли_ин вал'!E320</f>
        <v>0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0</v>
      </c>
      <c r="E321" s="11">
        <f>'2. отрасли_общ'!E321</f>
        <v>0</v>
      </c>
      <c r="F321" s="10">
        <f>'3. отрасли_нац вал'!D321</f>
        <v>0</v>
      </c>
      <c r="G321" s="11">
        <f>'3. отрасли_нац вал'!E321</f>
        <v>0</v>
      </c>
      <c r="H321" s="10">
        <f>'4. отрасли_ин вал'!D321</f>
        <v>0</v>
      </c>
      <c r="I321" s="11">
        <f>'4. отрасли_ин вал'!E321</f>
        <v>0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0</v>
      </c>
      <c r="E322" s="15">
        <f>'2. отрасли_общ'!E322</f>
        <v>0</v>
      </c>
      <c r="F322" s="14">
        <f>'3. отрасли_нац вал'!D322</f>
        <v>0</v>
      </c>
      <c r="G322" s="15">
        <f>'3. отрасли_нац вал'!E322</f>
        <v>0</v>
      </c>
      <c r="H322" s="14">
        <f>'4. отрасли_ин вал'!D322</f>
        <v>0</v>
      </c>
      <c r="I322" s="15">
        <f>'4. отрасли_ин вал'!E322</f>
        <v>0</v>
      </c>
    </row>
    <row r="323" spans="1:9" ht="5.0999999999999996" customHeight="1" x14ac:dyDescent="0.2"/>
    <row r="324" spans="1:9" x14ac:dyDescent="0.2">
      <c r="A324" s="3" t="s">
        <v>221</v>
      </c>
      <c r="B324" s="3" t="s">
        <v>220</v>
      </c>
      <c r="C324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4"/>
  <sheetViews>
    <sheetView zoomScale="75" zoomScaleNormal="75" workbookViewId="0">
      <pane xSplit="3" ySplit="10" topLeftCell="P303" activePane="bottomRight" state="frozen"/>
      <selection pane="topRight" activeCell="D1" sqref="D1"/>
      <selection pane="bottomLeft" activeCell="A10" sqref="A10"/>
      <selection pane="bottomRight" activeCell="W333" sqref="W333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</row>
    <row r="7" spans="1:27" ht="24" customHeight="1" x14ac:dyDescent="0.2">
      <c r="A7" s="60"/>
      <c r="B7" s="60"/>
      <c r="C7" s="60"/>
      <c r="D7" s="63" t="s">
        <v>180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174390514.90000004</v>
      </c>
      <c r="E318" s="11">
        <v>14.160214573762907</v>
      </c>
      <c r="F318" s="10">
        <v>13687633.799999999</v>
      </c>
      <c r="G318" s="11">
        <v>9.8071212562685677</v>
      </c>
      <c r="H318" s="10">
        <v>34155175.899999999</v>
      </c>
      <c r="I318" s="11">
        <v>16.059442951104831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46962047.699999996</v>
      </c>
      <c r="O318" s="11">
        <v>12.747917630154792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14709346.099999998</v>
      </c>
      <c r="AA318" s="11">
        <v>12.279011610176211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/>
      <c r="E319" s="11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T319" s="10"/>
      <c r="U319" s="11"/>
      <c r="V319" s="10"/>
      <c r="W319" s="11"/>
      <c r="X319" s="10"/>
      <c r="Y319" s="11"/>
      <c r="Z319" s="10"/>
      <c r="AA319" s="11"/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/>
      <c r="E320" s="11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T320" s="10"/>
      <c r="U320" s="11"/>
      <c r="V320" s="10"/>
      <c r="W320" s="11"/>
      <c r="X320" s="10"/>
      <c r="Y320" s="11"/>
      <c r="Z320" s="10"/>
      <c r="AA320" s="11"/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/>
      <c r="E321" s="11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T321" s="10"/>
      <c r="U321" s="11"/>
      <c r="V321" s="10"/>
      <c r="W321" s="11"/>
      <c r="X321" s="10"/>
      <c r="Y321" s="11"/>
      <c r="Z321" s="10"/>
      <c r="AA321" s="11"/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/>
      <c r="E322" s="15"/>
      <c r="F322" s="14"/>
      <c r="G322" s="15"/>
      <c r="H322" s="14"/>
      <c r="I322" s="15"/>
      <c r="J322" s="14"/>
      <c r="K322" s="15"/>
      <c r="L322" s="14"/>
      <c r="M322" s="15"/>
      <c r="N322" s="14"/>
      <c r="O322" s="15"/>
      <c r="P322" s="14"/>
      <c r="Q322" s="15"/>
      <c r="R322" s="14"/>
      <c r="S322" s="15"/>
      <c r="T322" s="14"/>
      <c r="U322" s="15"/>
      <c r="V322" s="14"/>
      <c r="W322" s="15"/>
      <c r="X322" s="14"/>
      <c r="Y322" s="15"/>
      <c r="Z322" s="14"/>
      <c r="AA322" s="15"/>
    </row>
    <row r="323" spans="1:27" ht="5.0999999999999996" customHeight="1" x14ac:dyDescent="0.2"/>
    <row r="324" spans="1:27" x14ac:dyDescent="0.2">
      <c r="A324" s="3" t="s">
        <v>221</v>
      </c>
      <c r="B324" s="3" t="s">
        <v>220</v>
      </c>
      <c r="C324" s="3" t="s">
        <v>222</v>
      </c>
    </row>
  </sheetData>
  <mergeCells count="39"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R5:S5"/>
    <mergeCell ref="T5:U5"/>
    <mergeCell ref="V5:W5"/>
    <mergeCell ref="X5:Y5"/>
    <mergeCell ref="Z5:AA5"/>
    <mergeCell ref="H5:I5"/>
    <mergeCell ref="J5:K5"/>
    <mergeCell ref="L5:M5"/>
    <mergeCell ref="N5:O5"/>
    <mergeCell ref="P5:Q5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4"/>
  <sheetViews>
    <sheetView zoomScale="75" zoomScaleNormal="75" workbookViewId="0">
      <pane xSplit="3" ySplit="10" topLeftCell="D298" activePane="bottomRight" state="frozen"/>
      <selection pane="topRight" activeCell="D1" sqref="D1"/>
      <selection pane="bottomLeft" activeCell="A10" sqref="A10"/>
      <selection pane="bottomRight" activeCell="I330" sqref="I330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122797027.10000001</v>
      </c>
      <c r="E318" s="11">
        <v>16.317034812881069</v>
      </c>
      <c r="F318" s="10">
        <v>6181831.6000000006</v>
      </c>
      <c r="G318" s="11">
        <v>11.847889095037788</v>
      </c>
      <c r="H318" s="10">
        <v>32895664.199999999</v>
      </c>
      <c r="I318" s="11">
        <v>16.344138236764952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27260614.300000001</v>
      </c>
      <c r="O318" s="11">
        <v>15.19631657713596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7151849.2999999998</v>
      </c>
      <c r="AA318" s="11">
        <v>15.692632586231912</v>
      </c>
      <c r="AB318" s="39"/>
      <c r="AC318" s="35">
        <f t="shared" si="5"/>
        <v>14.958150005147576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/>
      <c r="E319" s="11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T319" s="10"/>
      <c r="U319" s="11"/>
      <c r="V319" s="10"/>
      <c r="W319" s="11"/>
      <c r="X319" s="10"/>
      <c r="Y319" s="11"/>
      <c r="Z319" s="10"/>
      <c r="AA319" s="11"/>
      <c r="AB319" s="39"/>
      <c r="AC319" s="35" t="e">
        <f t="shared" si="5"/>
        <v>#DIV/0!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/>
      <c r="E320" s="11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T320" s="10"/>
      <c r="U320" s="11"/>
      <c r="V320" s="10"/>
      <c r="W320" s="11"/>
      <c r="X320" s="10"/>
      <c r="Y320" s="11"/>
      <c r="Z320" s="10"/>
      <c r="AA320" s="11"/>
      <c r="AB320" s="39"/>
      <c r="AC320" s="35" t="e">
        <f t="shared" si="5"/>
        <v>#DIV/0!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/>
      <c r="E321" s="11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T321" s="10"/>
      <c r="U321" s="11"/>
      <c r="V321" s="10"/>
      <c r="W321" s="11"/>
      <c r="X321" s="10"/>
      <c r="Y321" s="11"/>
      <c r="Z321" s="10"/>
      <c r="AA321" s="11"/>
      <c r="AB321" s="39"/>
      <c r="AC321" s="35" t="e">
        <f t="shared" si="5"/>
        <v>#DIV/0!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/>
      <c r="E322" s="15"/>
      <c r="F322" s="14"/>
      <c r="G322" s="15"/>
      <c r="H322" s="14"/>
      <c r="I322" s="15"/>
      <c r="J322" s="14"/>
      <c r="K322" s="15"/>
      <c r="L322" s="14"/>
      <c r="M322" s="15"/>
      <c r="N322" s="14"/>
      <c r="O322" s="15"/>
      <c r="P322" s="14"/>
      <c r="Q322" s="15"/>
      <c r="R322" s="14"/>
      <c r="S322" s="15"/>
      <c r="T322" s="14"/>
      <c r="U322" s="15"/>
      <c r="V322" s="14"/>
      <c r="W322" s="15"/>
      <c r="X322" s="14"/>
      <c r="Y322" s="15"/>
      <c r="Z322" s="14"/>
      <c r="AA322" s="15"/>
      <c r="AB322" s="39"/>
      <c r="AC322" s="36" t="e">
        <f t="shared" si="5"/>
        <v>#DIV/0!</v>
      </c>
    </row>
    <row r="323" spans="1:29" ht="5.0999999999999996" customHeight="1" x14ac:dyDescent="0.2"/>
    <row r="324" spans="1:29" x14ac:dyDescent="0.2">
      <c r="A324" s="3" t="s">
        <v>221</v>
      </c>
      <c r="B324" s="3" t="s">
        <v>220</v>
      </c>
      <c r="C324" s="3" t="s">
        <v>222</v>
      </c>
    </row>
  </sheetData>
  <mergeCells count="42"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H5:I5"/>
    <mergeCell ref="J5:K5"/>
    <mergeCell ref="L5:M5"/>
    <mergeCell ref="N5:O5"/>
    <mergeCell ref="P5:Q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4"/>
  <sheetViews>
    <sheetView zoomScale="75" zoomScaleNormal="75" workbookViewId="0">
      <pane xSplit="3" ySplit="10" topLeftCell="D301" activePane="bottomRight" state="frozen"/>
      <selection pane="topRight" activeCell="D1" sqref="D1"/>
      <selection pane="bottomLeft" activeCell="A10" sqref="A10"/>
      <selection pane="bottomRight" activeCell="H330" sqref="H330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/>
      <c r="E319" s="11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T319" s="10"/>
      <c r="U319" s="11"/>
      <c r="V319" s="10"/>
      <c r="W319" s="11"/>
      <c r="X319" s="10"/>
      <c r="Y319" s="11"/>
      <c r="Z319" s="10"/>
      <c r="AA319" s="11"/>
      <c r="AC319" s="35" t="e">
        <f t="shared" si="6"/>
        <v>#DIV/0!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/>
      <c r="E320" s="11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T320" s="10"/>
      <c r="U320" s="11"/>
      <c r="V320" s="10"/>
      <c r="W320" s="11"/>
      <c r="X320" s="10"/>
      <c r="Y320" s="11"/>
      <c r="Z320" s="10"/>
      <c r="AA320" s="11"/>
      <c r="AC320" s="35" t="e">
        <f t="shared" si="6"/>
        <v>#DIV/0!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/>
      <c r="E321" s="11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T321" s="10"/>
      <c r="U321" s="11"/>
      <c r="V321" s="10"/>
      <c r="W321" s="11"/>
      <c r="X321" s="10"/>
      <c r="Y321" s="11"/>
      <c r="Z321" s="10"/>
      <c r="AA321" s="11"/>
      <c r="AC321" s="35" t="e">
        <f t="shared" si="6"/>
        <v>#DIV/0!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/>
      <c r="E322" s="15"/>
      <c r="F322" s="14"/>
      <c r="G322" s="15"/>
      <c r="H322" s="14"/>
      <c r="I322" s="15"/>
      <c r="J322" s="14"/>
      <c r="K322" s="15"/>
      <c r="L322" s="14"/>
      <c r="M322" s="15"/>
      <c r="N322" s="14"/>
      <c r="O322" s="15"/>
      <c r="P322" s="14"/>
      <c r="Q322" s="15"/>
      <c r="R322" s="14"/>
      <c r="S322" s="15"/>
      <c r="T322" s="14"/>
      <c r="U322" s="15"/>
      <c r="V322" s="14"/>
      <c r="W322" s="15"/>
      <c r="X322" s="14"/>
      <c r="Y322" s="15"/>
      <c r="Z322" s="14"/>
      <c r="AA322" s="15"/>
      <c r="AC322" s="36" t="e">
        <f t="shared" si="6"/>
        <v>#DIV/0!</v>
      </c>
    </row>
    <row r="323" spans="1:29" ht="5.0999999999999996" customHeight="1" x14ac:dyDescent="0.2"/>
    <row r="324" spans="1:29" x14ac:dyDescent="0.2">
      <c r="A324" s="3" t="s">
        <v>221</v>
      </c>
      <c r="B324" s="3" t="s">
        <v>220</v>
      </c>
      <c r="C324" s="3" t="s">
        <v>222</v>
      </c>
    </row>
  </sheetData>
  <mergeCells count="42"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H5:I5"/>
    <mergeCell ref="J5:K5"/>
    <mergeCell ref="L5:M5"/>
    <mergeCell ref="N5:O5"/>
    <mergeCell ref="P5:Q5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4"/>
  <sheetViews>
    <sheetView zoomScale="75" zoomScaleNormal="75" workbookViewId="0">
      <pane xSplit="3" ySplit="10" topLeftCell="D297" activePane="bottomRight" state="frozen"/>
      <selection pane="topRight" activeCell="D1" sqref="D1"/>
      <selection pane="bottomLeft" activeCell="A10" sqref="A10"/>
      <selection pane="bottomRight" activeCell="G328" sqref="G328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3" t="s">
        <v>154</v>
      </c>
      <c r="G5" s="74"/>
      <c r="H5" s="80" t="s">
        <v>155</v>
      </c>
      <c r="I5" s="80"/>
      <c r="J5" s="73" t="s">
        <v>156</v>
      </c>
      <c r="K5" s="74"/>
      <c r="L5" s="67" t="s">
        <v>157</v>
      </c>
      <c r="M5" s="74"/>
      <c r="N5" s="80" t="s">
        <v>158</v>
      </c>
      <c r="O5" s="80"/>
      <c r="P5" s="73" t="s">
        <v>159</v>
      </c>
      <c r="Q5" s="74"/>
      <c r="R5" s="73" t="s">
        <v>172</v>
      </c>
      <c r="S5" s="74"/>
      <c r="U5" s="73" t="s">
        <v>216</v>
      </c>
      <c r="V5" s="74"/>
      <c r="W5" s="73" t="s">
        <v>217</v>
      </c>
      <c r="X5" s="74"/>
    </row>
    <row r="6" spans="1:24" ht="24" customHeight="1" x14ac:dyDescent="0.2">
      <c r="A6" s="60"/>
      <c r="B6" s="60"/>
      <c r="C6" s="60"/>
      <c r="D6" s="58" t="s">
        <v>179</v>
      </c>
      <c r="E6" s="59"/>
      <c r="F6" s="75" t="s">
        <v>160</v>
      </c>
      <c r="G6" s="76"/>
      <c r="H6" s="79" t="s">
        <v>161</v>
      </c>
      <c r="I6" s="79"/>
      <c r="J6" s="75" t="s">
        <v>162</v>
      </c>
      <c r="K6" s="76"/>
      <c r="L6" s="75" t="s">
        <v>163</v>
      </c>
      <c r="M6" s="76"/>
      <c r="N6" s="79" t="s">
        <v>164</v>
      </c>
      <c r="O6" s="79"/>
      <c r="P6" s="75" t="s">
        <v>165</v>
      </c>
      <c r="Q6" s="76"/>
      <c r="R6" s="75" t="s">
        <v>173</v>
      </c>
      <c r="S6" s="76"/>
      <c r="U6" s="75" t="s">
        <v>214</v>
      </c>
      <c r="V6" s="76"/>
      <c r="W6" s="75" t="s">
        <v>215</v>
      </c>
      <c r="X6" s="76"/>
    </row>
    <row r="7" spans="1:24" ht="24" customHeight="1" x14ac:dyDescent="0.2">
      <c r="A7" s="72"/>
      <c r="B7" s="72"/>
      <c r="C7" s="72"/>
      <c r="D7" s="63" t="s">
        <v>180</v>
      </c>
      <c r="E7" s="64"/>
      <c r="F7" s="69" t="s">
        <v>166</v>
      </c>
      <c r="G7" s="70"/>
      <c r="H7" s="81" t="s">
        <v>167</v>
      </c>
      <c r="I7" s="81"/>
      <c r="J7" s="77" t="s">
        <v>168</v>
      </c>
      <c r="K7" s="78"/>
      <c r="L7" s="77" t="s">
        <v>169</v>
      </c>
      <c r="M7" s="78"/>
      <c r="N7" s="81" t="s">
        <v>170</v>
      </c>
      <c r="O7" s="81"/>
      <c r="P7" s="77" t="s">
        <v>171</v>
      </c>
      <c r="Q7" s="78"/>
      <c r="R7" s="77" t="s">
        <v>174</v>
      </c>
      <c r="S7" s="78"/>
      <c r="U7" s="77" t="s">
        <v>218</v>
      </c>
      <c r="V7" s="78"/>
      <c r="W7" s="77" t="s">
        <v>219</v>
      </c>
      <c r="X7" s="78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174390514.90000004</v>
      </c>
      <c r="E318" s="11">
        <v>14.160214573762907</v>
      </c>
      <c r="F318" s="10">
        <v>3096104.2</v>
      </c>
      <c r="G318" s="11">
        <v>7.9062565878758271</v>
      </c>
      <c r="H318" s="10">
        <v>1530449.4999999998</v>
      </c>
      <c r="I318" s="11">
        <v>16.155122840054489</v>
      </c>
      <c r="J318" s="10">
        <v>3570994</v>
      </c>
      <c r="K318" s="11">
        <v>18.978452521622824</v>
      </c>
      <c r="L318" s="10">
        <v>13497249.799999999</v>
      </c>
      <c r="M318" s="11">
        <v>19.953446820107015</v>
      </c>
      <c r="N318" s="10">
        <v>71457469.700000003</v>
      </c>
      <c r="O318" s="11">
        <v>15.438737911832321</v>
      </c>
      <c r="P318" s="10">
        <v>76579128.700000003</v>
      </c>
      <c r="Q318" s="11">
        <v>12.138074251855523</v>
      </c>
      <c r="R318" s="10">
        <v>4659119.0000000009</v>
      </c>
      <c r="S318" s="11">
        <v>10.812993547063304</v>
      </c>
      <c r="U318" s="10">
        <f t="shared" si="44"/>
        <v>21694797.5</v>
      </c>
      <c r="V318" s="11">
        <f t="shared" si="45"/>
        <v>17.805733844116311</v>
      </c>
      <c r="W318" s="10">
        <f t="shared" si="46"/>
        <v>148036598.40000001</v>
      </c>
      <c r="X318" s="11">
        <f t="shared" si="47"/>
        <v>13.731309141213014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/>
      <c r="E319" s="11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U319" s="10">
        <f t="shared" si="44"/>
        <v>0</v>
      </c>
      <c r="V319" s="11" t="e">
        <f t="shared" si="45"/>
        <v>#DIV/0!</v>
      </c>
      <c r="W319" s="10">
        <f t="shared" si="46"/>
        <v>0</v>
      </c>
      <c r="X319" s="11" t="e">
        <f t="shared" si="47"/>
        <v>#DIV/0!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/>
      <c r="E320" s="11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U320" s="10">
        <f t="shared" ref="U320:U322" si="48">F320+H320+J320+L320</f>
        <v>0</v>
      </c>
      <c r="V320" s="11" t="e">
        <f t="shared" ref="V320:V322" si="49">(F320*G320+H320*I320+J320*K320+L320*M320)/(F320+H320+J320+L320)</f>
        <v>#DIV/0!</v>
      </c>
      <c r="W320" s="10">
        <f t="shared" ref="W320:W322" si="50">N320+P320</f>
        <v>0</v>
      </c>
      <c r="X320" s="11" t="e">
        <f t="shared" ref="X320:X322" si="51">(N320*O320+P320*Q320)/(N320+P320)</f>
        <v>#DIV/0!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/>
      <c r="E321" s="11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U321" s="10">
        <f t="shared" si="48"/>
        <v>0</v>
      </c>
      <c r="V321" s="11" t="e">
        <f t="shared" si="49"/>
        <v>#DIV/0!</v>
      </c>
      <c r="W321" s="10">
        <f t="shared" si="50"/>
        <v>0</v>
      </c>
      <c r="X321" s="11" t="e">
        <f t="shared" si="51"/>
        <v>#DIV/0!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/>
      <c r="E322" s="15"/>
      <c r="F322" s="14"/>
      <c r="G322" s="15"/>
      <c r="H322" s="14"/>
      <c r="I322" s="15"/>
      <c r="J322" s="14"/>
      <c r="K322" s="15"/>
      <c r="L322" s="14"/>
      <c r="M322" s="15"/>
      <c r="N322" s="14"/>
      <c r="O322" s="15"/>
      <c r="P322" s="14"/>
      <c r="Q322" s="15"/>
      <c r="R322" s="14"/>
      <c r="S322" s="15"/>
      <c r="U322" s="14">
        <f t="shared" si="48"/>
        <v>0</v>
      </c>
      <c r="V322" s="15" t="e">
        <f t="shared" si="49"/>
        <v>#DIV/0!</v>
      </c>
      <c r="W322" s="14">
        <f t="shared" si="50"/>
        <v>0</v>
      </c>
      <c r="X322" s="15" t="e">
        <f t="shared" si="51"/>
        <v>#DIV/0!</v>
      </c>
    </row>
    <row r="323" spans="1:24" ht="4.5" customHeight="1" x14ac:dyDescent="0.2"/>
    <row r="324" spans="1:24" x14ac:dyDescent="0.2">
      <c r="A324" s="3" t="s">
        <v>221</v>
      </c>
      <c r="B324" s="3" t="s">
        <v>220</v>
      </c>
      <c r="C324" s="3" t="s">
        <v>222</v>
      </c>
    </row>
  </sheetData>
  <mergeCells count="33"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D5:E5"/>
    <mergeCell ref="D6:E6"/>
    <mergeCell ref="F5:G5"/>
    <mergeCell ref="H5:I5"/>
    <mergeCell ref="J5:K5"/>
    <mergeCell ref="R7:S7"/>
    <mergeCell ref="R6:S6"/>
    <mergeCell ref="F6:G6"/>
    <mergeCell ref="H6:I6"/>
    <mergeCell ref="J6:K6"/>
    <mergeCell ref="L6:M6"/>
    <mergeCell ref="U5:V5"/>
    <mergeCell ref="U6:V6"/>
    <mergeCell ref="U7:V7"/>
    <mergeCell ref="W5:X5"/>
    <mergeCell ref="W6:X6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4"/>
  <sheetViews>
    <sheetView zoomScale="75" zoomScaleNormal="75" workbookViewId="0">
      <pane xSplit="3" ySplit="10" topLeftCell="D290" activePane="bottomRight" state="frozen"/>
      <selection pane="topRight" activeCell="D1" sqref="D1"/>
      <selection pane="bottomLeft" activeCell="A9" sqref="A9"/>
      <selection pane="bottomRight" activeCell="G326" sqref="G326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3" t="s">
        <v>154</v>
      </c>
      <c r="G5" s="74"/>
      <c r="H5" s="80" t="s">
        <v>155</v>
      </c>
      <c r="I5" s="80"/>
      <c r="J5" s="73" t="s">
        <v>156</v>
      </c>
      <c r="K5" s="74"/>
      <c r="L5" s="67" t="s">
        <v>157</v>
      </c>
      <c r="M5" s="74"/>
      <c r="N5" s="80" t="s">
        <v>158</v>
      </c>
      <c r="O5" s="80"/>
      <c r="P5" s="73" t="s">
        <v>159</v>
      </c>
      <c r="Q5" s="74"/>
      <c r="R5" s="73" t="s">
        <v>172</v>
      </c>
      <c r="S5" s="74"/>
      <c r="U5" s="73" t="s">
        <v>216</v>
      </c>
      <c r="V5" s="74"/>
      <c r="W5" s="73" t="s">
        <v>217</v>
      </c>
      <c r="X5" s="74"/>
    </row>
    <row r="6" spans="1:24" ht="24" customHeight="1" x14ac:dyDescent="0.2">
      <c r="A6" s="60"/>
      <c r="B6" s="60"/>
      <c r="C6" s="60"/>
      <c r="D6" s="58" t="s">
        <v>176</v>
      </c>
      <c r="E6" s="59"/>
      <c r="F6" s="75" t="s">
        <v>160</v>
      </c>
      <c r="G6" s="76"/>
      <c r="H6" s="79" t="s">
        <v>161</v>
      </c>
      <c r="I6" s="79"/>
      <c r="J6" s="75" t="s">
        <v>162</v>
      </c>
      <c r="K6" s="76"/>
      <c r="L6" s="75" t="s">
        <v>163</v>
      </c>
      <c r="M6" s="76"/>
      <c r="N6" s="79" t="s">
        <v>164</v>
      </c>
      <c r="O6" s="79"/>
      <c r="P6" s="75" t="s">
        <v>165</v>
      </c>
      <c r="Q6" s="76"/>
      <c r="R6" s="75" t="s">
        <v>173</v>
      </c>
      <c r="S6" s="76"/>
      <c r="U6" s="75" t="s">
        <v>214</v>
      </c>
      <c r="V6" s="76"/>
      <c r="W6" s="75" t="s">
        <v>215</v>
      </c>
      <c r="X6" s="76"/>
    </row>
    <row r="7" spans="1:24" ht="24" customHeight="1" x14ac:dyDescent="0.2">
      <c r="A7" s="72"/>
      <c r="B7" s="72"/>
      <c r="C7" s="72"/>
      <c r="D7" s="63" t="s">
        <v>177</v>
      </c>
      <c r="E7" s="64"/>
      <c r="F7" s="69" t="s">
        <v>166</v>
      </c>
      <c r="G7" s="70"/>
      <c r="H7" s="81" t="s">
        <v>167</v>
      </c>
      <c r="I7" s="81"/>
      <c r="J7" s="77" t="s">
        <v>168</v>
      </c>
      <c r="K7" s="78"/>
      <c r="L7" s="77" t="s">
        <v>169</v>
      </c>
      <c r="M7" s="78"/>
      <c r="N7" s="81" t="s">
        <v>170</v>
      </c>
      <c r="O7" s="81"/>
      <c r="P7" s="77" t="s">
        <v>171</v>
      </c>
      <c r="Q7" s="78"/>
      <c r="R7" s="77" t="s">
        <v>174</v>
      </c>
      <c r="S7" s="78"/>
      <c r="U7" s="77" t="s">
        <v>218</v>
      </c>
      <c r="V7" s="78"/>
      <c r="W7" s="77" t="s">
        <v>219</v>
      </c>
      <c r="X7" s="78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2" si="40">F315+H315+J315+L315</f>
        <v>18083168.601629999</v>
      </c>
      <c r="V315" s="11">
        <f t="shared" si="37"/>
        <v>18.756737420629733</v>
      </c>
      <c r="W315" s="10">
        <f t="shared" ref="W315:W322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122797027.10000001</v>
      </c>
      <c r="E318" s="11">
        <v>16.317034812881069</v>
      </c>
      <c r="F318" s="10">
        <v>2638796.3000000003</v>
      </c>
      <c r="G318" s="11">
        <v>8.6215669849165604</v>
      </c>
      <c r="H318" s="10">
        <v>1123714.2</v>
      </c>
      <c r="I318" s="11">
        <v>19.169824446465114</v>
      </c>
      <c r="J318" s="10">
        <v>2788581.1999999997</v>
      </c>
      <c r="K318" s="11">
        <v>21.942168037997231</v>
      </c>
      <c r="L318" s="10">
        <v>11917846.200000001</v>
      </c>
      <c r="M318" s="11">
        <v>21.380579182000186</v>
      </c>
      <c r="N318" s="10">
        <v>53368500.000000007</v>
      </c>
      <c r="O318" s="11">
        <v>17.548880245219554</v>
      </c>
      <c r="P318" s="10">
        <v>48791303.799999997</v>
      </c>
      <c r="Q318" s="11">
        <v>13.83604961808788</v>
      </c>
      <c r="R318" s="10">
        <v>2168285.4000000004</v>
      </c>
      <c r="S318" s="11">
        <v>14.646188087601388</v>
      </c>
      <c r="U318" s="10">
        <f t="shared" si="40"/>
        <v>18468937.899999999</v>
      </c>
      <c r="V318" s="11">
        <f t="shared" ref="V318:V322" si="42">(F318*G318+H318*I318+J318*K318+L318*M318)/(F318+H318+J318+L318)</f>
        <v>19.507885975294766</v>
      </c>
      <c r="W318" s="10">
        <f t="shared" si="41"/>
        <v>102159803.80000001</v>
      </c>
      <c r="X318" s="11">
        <f t="shared" ref="X318:X322" si="43">(N318*O318+P318*Q318)/(N318+P318)</f>
        <v>15.775640278539763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/>
      <c r="E319" s="11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U319" s="10">
        <f t="shared" si="40"/>
        <v>0</v>
      </c>
      <c r="V319" s="11" t="e">
        <f t="shared" si="42"/>
        <v>#DIV/0!</v>
      </c>
      <c r="W319" s="10">
        <f t="shared" si="41"/>
        <v>0</v>
      </c>
      <c r="X319" s="11" t="e">
        <f t="shared" si="43"/>
        <v>#DIV/0!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/>
      <c r="E320" s="11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U320" s="10">
        <f t="shared" si="40"/>
        <v>0</v>
      </c>
      <c r="V320" s="11" t="e">
        <f t="shared" si="42"/>
        <v>#DIV/0!</v>
      </c>
      <c r="W320" s="10">
        <f t="shared" si="41"/>
        <v>0</v>
      </c>
      <c r="X320" s="11" t="e">
        <f t="shared" si="43"/>
        <v>#DIV/0!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/>
      <c r="E321" s="11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U321" s="10">
        <f t="shared" si="40"/>
        <v>0</v>
      </c>
      <c r="V321" s="11" t="e">
        <f t="shared" si="42"/>
        <v>#DIV/0!</v>
      </c>
      <c r="W321" s="10">
        <f t="shared" si="41"/>
        <v>0</v>
      </c>
      <c r="X321" s="11" t="e">
        <f t="shared" si="43"/>
        <v>#DIV/0!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/>
      <c r="E322" s="15"/>
      <c r="F322" s="14"/>
      <c r="G322" s="15"/>
      <c r="H322" s="14"/>
      <c r="I322" s="15"/>
      <c r="J322" s="14"/>
      <c r="K322" s="15"/>
      <c r="L322" s="14"/>
      <c r="M322" s="15"/>
      <c r="N322" s="14"/>
      <c r="O322" s="15"/>
      <c r="P322" s="14"/>
      <c r="Q322" s="15"/>
      <c r="R322" s="14"/>
      <c r="S322" s="15"/>
      <c r="U322" s="14">
        <f t="shared" si="40"/>
        <v>0</v>
      </c>
      <c r="V322" s="15" t="e">
        <f t="shared" si="42"/>
        <v>#DIV/0!</v>
      </c>
      <c r="W322" s="14">
        <f t="shared" si="41"/>
        <v>0</v>
      </c>
      <c r="X322" s="15" t="e">
        <f t="shared" si="43"/>
        <v>#DIV/0!</v>
      </c>
    </row>
    <row r="323" spans="1:24" ht="5.0999999999999996" customHeight="1" x14ac:dyDescent="0.2"/>
    <row r="324" spans="1:24" x14ac:dyDescent="0.2">
      <c r="A324" s="3" t="s">
        <v>221</v>
      </c>
      <c r="B324" s="3" t="s">
        <v>220</v>
      </c>
      <c r="C324" s="3" t="s">
        <v>222</v>
      </c>
    </row>
  </sheetData>
  <mergeCells count="33">
    <mergeCell ref="U5:V5"/>
    <mergeCell ref="W5:X5"/>
    <mergeCell ref="U6:V6"/>
    <mergeCell ref="W6:X6"/>
    <mergeCell ref="U7:V7"/>
    <mergeCell ref="W7:X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7"/>
  <sheetViews>
    <sheetView topLeftCell="A4" zoomScale="75" zoomScaleNormal="75" workbookViewId="0">
      <pane xSplit="3" ySplit="10" topLeftCell="D291" activePane="bottomRight" state="frozen"/>
      <selection activeCell="A4" sqref="A4"/>
      <selection pane="topRight" activeCell="D4" sqref="D4"/>
      <selection pane="bottomLeft" activeCell="A13" sqref="A13"/>
      <selection pane="bottomRight" activeCell="H330" sqref="H330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3" t="s">
        <v>154</v>
      </c>
      <c r="G8" s="74"/>
      <c r="H8" s="80" t="s">
        <v>155</v>
      </c>
      <c r="I8" s="80"/>
      <c r="J8" s="73" t="s">
        <v>156</v>
      </c>
      <c r="K8" s="74"/>
      <c r="L8" s="67" t="s">
        <v>157</v>
      </c>
      <c r="M8" s="74"/>
      <c r="N8" s="80" t="s">
        <v>158</v>
      </c>
      <c r="O8" s="80"/>
      <c r="P8" s="73" t="s">
        <v>159</v>
      </c>
      <c r="Q8" s="74"/>
      <c r="R8" s="73" t="s">
        <v>172</v>
      </c>
      <c r="S8" s="74"/>
      <c r="U8" s="73" t="s">
        <v>216</v>
      </c>
      <c r="V8" s="74"/>
      <c r="W8" s="73" t="s">
        <v>217</v>
      </c>
      <c r="X8" s="74"/>
    </row>
    <row r="9" spans="1:24" ht="24" customHeight="1" x14ac:dyDescent="0.2">
      <c r="A9" s="60"/>
      <c r="B9" s="60"/>
      <c r="C9" s="60"/>
      <c r="D9" s="58" t="s">
        <v>152</v>
      </c>
      <c r="E9" s="59"/>
      <c r="F9" s="75" t="s">
        <v>160</v>
      </c>
      <c r="G9" s="76"/>
      <c r="H9" s="79" t="s">
        <v>161</v>
      </c>
      <c r="I9" s="79"/>
      <c r="J9" s="75" t="s">
        <v>162</v>
      </c>
      <c r="K9" s="76"/>
      <c r="L9" s="75" t="s">
        <v>163</v>
      </c>
      <c r="M9" s="76"/>
      <c r="N9" s="79" t="s">
        <v>164</v>
      </c>
      <c r="O9" s="79"/>
      <c r="P9" s="75" t="s">
        <v>165</v>
      </c>
      <c r="Q9" s="76"/>
      <c r="R9" s="75" t="s">
        <v>173</v>
      </c>
      <c r="S9" s="76"/>
      <c r="U9" s="75" t="s">
        <v>214</v>
      </c>
      <c r="V9" s="76"/>
      <c r="W9" s="75" t="s">
        <v>215</v>
      </c>
      <c r="X9" s="76"/>
    </row>
    <row r="10" spans="1:24" ht="24" customHeight="1" x14ac:dyDescent="0.2">
      <c r="A10" s="72"/>
      <c r="B10" s="72"/>
      <c r="C10" s="72"/>
      <c r="D10" s="63" t="s">
        <v>153</v>
      </c>
      <c r="E10" s="64"/>
      <c r="F10" s="69" t="s">
        <v>166</v>
      </c>
      <c r="G10" s="70"/>
      <c r="H10" s="81" t="s">
        <v>167</v>
      </c>
      <c r="I10" s="81"/>
      <c r="J10" s="77" t="s">
        <v>168</v>
      </c>
      <c r="K10" s="78"/>
      <c r="L10" s="77" t="s">
        <v>169</v>
      </c>
      <c r="M10" s="78"/>
      <c r="N10" s="81" t="s">
        <v>170</v>
      </c>
      <c r="O10" s="81"/>
      <c r="P10" s="77" t="s">
        <v>171</v>
      </c>
      <c r="Q10" s="78"/>
      <c r="R10" s="77" t="s">
        <v>174</v>
      </c>
      <c r="S10" s="78"/>
      <c r="U10" s="77" t="s">
        <v>218</v>
      </c>
      <c r="V10" s="78"/>
      <c r="W10" s="77" t="s">
        <v>219</v>
      </c>
      <c r="X10" s="78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5" si="32">F318+H318+J318+L318</f>
        <v>3754491.2000000007</v>
      </c>
      <c r="V318" s="11">
        <f t="shared" ref="V318:V325" si="33">(F318*G318+H318*I318+J318*K318+L318*M318)/(F318+H318+J318+L318)</f>
        <v>7.9334897863124576</v>
      </c>
      <c r="W318" s="10">
        <f t="shared" ref="W318:W325" si="34">N318+P318</f>
        <v>45755372.799999997</v>
      </c>
      <c r="X318" s="11">
        <f t="shared" ref="X318:X325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/>
      <c r="E322" s="11"/>
      <c r="F322" s="10"/>
      <c r="G322" s="11"/>
      <c r="H322" s="10"/>
      <c r="I322" s="11"/>
      <c r="J322" s="10"/>
      <c r="K322" s="11"/>
      <c r="L322" s="10"/>
      <c r="M322" s="11"/>
      <c r="N322" s="10"/>
      <c r="O322" s="11"/>
      <c r="P322" s="10"/>
      <c r="Q322" s="11"/>
      <c r="R322" s="10"/>
      <c r="S322" s="11"/>
      <c r="U322" s="10">
        <f t="shared" si="32"/>
        <v>0</v>
      </c>
      <c r="V322" s="11" t="e">
        <f t="shared" si="33"/>
        <v>#DIV/0!</v>
      </c>
      <c r="W322" s="10">
        <f t="shared" si="34"/>
        <v>0</v>
      </c>
      <c r="X322" s="11" t="e">
        <f t="shared" si="35"/>
        <v>#DIV/0!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/>
      <c r="E323" s="11"/>
      <c r="F323" s="10"/>
      <c r="G323" s="11"/>
      <c r="H323" s="10"/>
      <c r="I323" s="11"/>
      <c r="J323" s="10"/>
      <c r="K323" s="11"/>
      <c r="L323" s="10"/>
      <c r="M323" s="11"/>
      <c r="N323" s="10"/>
      <c r="O323" s="11"/>
      <c r="P323" s="10"/>
      <c r="Q323" s="11"/>
      <c r="R323" s="10"/>
      <c r="S323" s="11"/>
      <c r="U323" s="10">
        <f t="shared" si="32"/>
        <v>0</v>
      </c>
      <c r="V323" s="11" t="e">
        <f t="shared" si="33"/>
        <v>#DIV/0!</v>
      </c>
      <c r="W323" s="10">
        <f t="shared" si="34"/>
        <v>0</v>
      </c>
      <c r="X323" s="11" t="e">
        <f t="shared" si="35"/>
        <v>#DIV/0!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/>
      <c r="E324" s="11"/>
      <c r="F324" s="10"/>
      <c r="G324" s="11"/>
      <c r="H324" s="10"/>
      <c r="I324" s="11"/>
      <c r="J324" s="10"/>
      <c r="K324" s="11"/>
      <c r="L324" s="10"/>
      <c r="M324" s="11"/>
      <c r="N324" s="10"/>
      <c r="O324" s="11"/>
      <c r="P324" s="10"/>
      <c r="Q324" s="11"/>
      <c r="R324" s="10"/>
      <c r="S324" s="11"/>
      <c r="U324" s="10">
        <f t="shared" si="32"/>
        <v>0</v>
      </c>
      <c r="V324" s="11" t="e">
        <f t="shared" si="33"/>
        <v>#DIV/0!</v>
      </c>
      <c r="W324" s="10">
        <f t="shared" si="34"/>
        <v>0</v>
      </c>
      <c r="X324" s="11" t="e">
        <f t="shared" si="35"/>
        <v>#DIV/0!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/>
      <c r="E325" s="15"/>
      <c r="F325" s="14"/>
      <c r="G325" s="15"/>
      <c r="H325" s="14"/>
      <c r="I325" s="15"/>
      <c r="J325" s="14"/>
      <c r="K325" s="15"/>
      <c r="L325" s="14"/>
      <c r="M325" s="15"/>
      <c r="N325" s="14"/>
      <c r="O325" s="15"/>
      <c r="P325" s="14"/>
      <c r="Q325" s="15"/>
      <c r="R325" s="14"/>
      <c r="S325" s="15"/>
      <c r="U325" s="14">
        <f t="shared" si="32"/>
        <v>0</v>
      </c>
      <c r="V325" s="15" t="e">
        <f t="shared" si="33"/>
        <v>#DIV/0!</v>
      </c>
      <c r="W325" s="14">
        <f t="shared" si="34"/>
        <v>0</v>
      </c>
      <c r="X325" s="15" t="e">
        <f t="shared" si="35"/>
        <v>#DIV/0!</v>
      </c>
    </row>
    <row r="326" spans="1:24" ht="5.0999999999999996" customHeight="1" x14ac:dyDescent="0.2"/>
    <row r="327" spans="1:24" x14ac:dyDescent="0.2">
      <c r="A327" s="3" t="s">
        <v>221</v>
      </c>
      <c r="B327" s="3" t="s">
        <v>220</v>
      </c>
      <c r="C327" s="3" t="s">
        <v>222</v>
      </c>
    </row>
  </sheetData>
  <mergeCells count="33"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  <mergeCell ref="R10:S10"/>
    <mergeCell ref="F10:G10"/>
    <mergeCell ref="H10:I10"/>
    <mergeCell ref="J10:K10"/>
    <mergeCell ref="L10:M10"/>
    <mergeCell ref="N10:O10"/>
    <mergeCell ref="H8:I8"/>
    <mergeCell ref="J8:K8"/>
    <mergeCell ref="L8:M8"/>
    <mergeCell ref="N8:O8"/>
    <mergeCell ref="P8:Q8"/>
    <mergeCell ref="U8:V8"/>
    <mergeCell ref="W8:X8"/>
    <mergeCell ref="U9:V9"/>
    <mergeCell ref="W9:X9"/>
    <mergeCell ref="U10:V10"/>
    <mergeCell ref="W10:X1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Немальцева Наталья Александровна</cp:lastModifiedBy>
  <dcterms:created xsi:type="dcterms:W3CDTF">2016-12-29T09:26:59Z</dcterms:created>
  <dcterms:modified xsi:type="dcterms:W3CDTF">2021-09-22T04:44:15Z</dcterms:modified>
</cp:coreProperties>
</file>