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ассылка\Web-site NBKR\до 25\"/>
    </mc:Choice>
  </mc:AlternateContent>
  <bookViews>
    <workbookView xWindow="0" yWindow="0" windowWidth="19200" windowHeight="1129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8" i="21" l="1"/>
  <c r="W338" i="21"/>
  <c r="I346" i="18" l="1"/>
  <c r="H346" i="18"/>
  <c r="G346" i="18"/>
  <c r="F346" i="18"/>
  <c r="E346" i="18"/>
  <c r="D346" i="18"/>
  <c r="I345" i="18"/>
  <c r="H345" i="18"/>
  <c r="G345" i="18"/>
  <c r="F345" i="18"/>
  <c r="E345" i="18"/>
  <c r="D345" i="18"/>
  <c r="I344" i="18"/>
  <c r="H344" i="18"/>
  <c r="G344" i="18"/>
  <c r="F344" i="18"/>
  <c r="E344" i="18"/>
  <c r="D344" i="18"/>
  <c r="I343" i="18"/>
  <c r="H343" i="18"/>
  <c r="G343" i="18"/>
  <c r="F343" i="18"/>
  <c r="E343" i="18"/>
  <c r="D343" i="18"/>
  <c r="I342" i="18"/>
  <c r="H342" i="18"/>
  <c r="G342" i="18"/>
  <c r="F342" i="18"/>
  <c r="E342" i="18"/>
  <c r="D342" i="18"/>
  <c r="I341" i="18"/>
  <c r="H341" i="18"/>
  <c r="G341" i="18"/>
  <c r="F341" i="18"/>
  <c r="E341" i="18"/>
  <c r="D341" i="18"/>
  <c r="I340" i="18"/>
  <c r="H340" i="18"/>
  <c r="G340" i="18"/>
  <c r="F340" i="18"/>
  <c r="E340" i="18"/>
  <c r="D340" i="18"/>
  <c r="I339" i="18"/>
  <c r="H339" i="18"/>
  <c r="G339" i="18"/>
  <c r="F339" i="18"/>
  <c r="E339" i="18"/>
  <c r="D339" i="18"/>
  <c r="I338" i="18"/>
  <c r="H338" i="18"/>
  <c r="G338" i="18"/>
  <c r="F338" i="18"/>
  <c r="E338" i="18"/>
  <c r="D338" i="18"/>
  <c r="I337" i="18"/>
  <c r="H337" i="18"/>
  <c r="G337" i="18"/>
  <c r="F337" i="18"/>
  <c r="E337" i="18"/>
  <c r="D337" i="18"/>
  <c r="I336" i="18"/>
  <c r="H336" i="18"/>
  <c r="G336" i="18"/>
  <c r="F336" i="18"/>
  <c r="E336" i="18"/>
  <c r="D336" i="18"/>
  <c r="I335" i="18"/>
  <c r="H335" i="18"/>
  <c r="G335" i="18"/>
  <c r="F335" i="18"/>
  <c r="E335" i="18"/>
  <c r="D335" i="18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46" i="15"/>
  <c r="AC345" i="15"/>
  <c r="AC344" i="15"/>
  <c r="AC343" i="15"/>
  <c r="AC342" i="15"/>
  <c r="AC341" i="15"/>
  <c r="AC340" i="15"/>
  <c r="AC339" i="15"/>
  <c r="AC338" i="15"/>
  <c r="AC337" i="15"/>
  <c r="AC336" i="15"/>
  <c r="AC335" i="15"/>
  <c r="X346" i="19"/>
  <c r="W346" i="19"/>
  <c r="V346" i="19"/>
  <c r="U346" i="19"/>
  <c r="X345" i="19"/>
  <c r="W345" i="19"/>
  <c r="V345" i="19"/>
  <c r="U345" i="19"/>
  <c r="X344" i="19"/>
  <c r="W344" i="19"/>
  <c r="V344" i="19"/>
  <c r="U344" i="19"/>
  <c r="X343" i="19"/>
  <c r="W343" i="19"/>
  <c r="V343" i="19"/>
  <c r="U343" i="19"/>
  <c r="X342" i="19"/>
  <c r="W342" i="19"/>
  <c r="V342" i="19"/>
  <c r="U342" i="19"/>
  <c r="X341" i="19"/>
  <c r="W341" i="19"/>
  <c r="V341" i="19"/>
  <c r="U341" i="19"/>
  <c r="X340" i="19"/>
  <c r="W340" i="19"/>
  <c r="V340" i="19"/>
  <c r="U340" i="19"/>
  <c r="X339" i="19"/>
  <c r="W339" i="19"/>
  <c r="V339" i="19"/>
  <c r="U339" i="19"/>
  <c r="X338" i="19"/>
  <c r="W338" i="19"/>
  <c r="V338" i="19"/>
  <c r="U338" i="19"/>
  <c r="X337" i="19"/>
  <c r="W337" i="19"/>
  <c r="V337" i="19"/>
  <c r="U337" i="19"/>
  <c r="X336" i="19"/>
  <c r="W336" i="19"/>
  <c r="V336" i="19"/>
  <c r="U336" i="19"/>
  <c r="X335" i="19"/>
  <c r="W335" i="19"/>
  <c r="V335" i="19"/>
  <c r="U335" i="19"/>
  <c r="X346" i="20"/>
  <c r="W346" i="20"/>
  <c r="V346" i="20"/>
  <c r="U346" i="20"/>
  <c r="X345" i="20"/>
  <c r="W345" i="20"/>
  <c r="V345" i="20"/>
  <c r="U345" i="20"/>
  <c r="X344" i="20"/>
  <c r="W344" i="20"/>
  <c r="V344" i="20"/>
  <c r="U344" i="20"/>
  <c r="X343" i="20"/>
  <c r="W343" i="20"/>
  <c r="V343" i="20"/>
  <c r="U343" i="20"/>
  <c r="X342" i="20"/>
  <c r="W342" i="20"/>
  <c r="V342" i="20"/>
  <c r="U342" i="20"/>
  <c r="X341" i="20"/>
  <c r="W341" i="20"/>
  <c r="V341" i="20"/>
  <c r="U341" i="20"/>
  <c r="X340" i="20"/>
  <c r="W340" i="20"/>
  <c r="V340" i="20"/>
  <c r="U340" i="20"/>
  <c r="X339" i="20"/>
  <c r="W339" i="20"/>
  <c r="V339" i="20"/>
  <c r="U339" i="20"/>
  <c r="X338" i="20"/>
  <c r="W338" i="20"/>
  <c r="V338" i="20"/>
  <c r="U338" i="20"/>
  <c r="X337" i="20"/>
  <c r="W337" i="20"/>
  <c r="V337" i="20"/>
  <c r="U337" i="20"/>
  <c r="X336" i="20"/>
  <c r="W336" i="20"/>
  <c r="V336" i="20"/>
  <c r="U336" i="20"/>
  <c r="X335" i="20"/>
  <c r="W335" i="20"/>
  <c r="V335" i="20"/>
  <c r="U335" i="20"/>
  <c r="X349" i="21"/>
  <c r="W349" i="21"/>
  <c r="V349" i="21"/>
  <c r="U349" i="21"/>
  <c r="X348" i="21"/>
  <c r="W348" i="21"/>
  <c r="V348" i="21"/>
  <c r="U348" i="21"/>
  <c r="X347" i="21"/>
  <c r="W347" i="21"/>
  <c r="V347" i="21"/>
  <c r="U347" i="21"/>
  <c r="X346" i="21"/>
  <c r="W346" i="21"/>
  <c r="V346" i="21"/>
  <c r="U346" i="21"/>
  <c r="X345" i="21"/>
  <c r="W345" i="21"/>
  <c r="V345" i="21"/>
  <c r="U345" i="21"/>
  <c r="X344" i="21"/>
  <c r="W344" i="21"/>
  <c r="V344" i="21"/>
  <c r="U344" i="21"/>
  <c r="X343" i="21"/>
  <c r="W343" i="21"/>
  <c r="V343" i="21"/>
  <c r="U343" i="21"/>
  <c r="X342" i="21"/>
  <c r="W342" i="21"/>
  <c r="V342" i="21"/>
  <c r="U342" i="21"/>
  <c r="X341" i="21"/>
  <c r="W341" i="21"/>
  <c r="V341" i="21"/>
  <c r="U341" i="21"/>
  <c r="X340" i="21"/>
  <c r="W340" i="21"/>
  <c r="V340" i="21"/>
  <c r="U340" i="21"/>
  <c r="X339" i="21"/>
  <c r="W339" i="21"/>
  <c r="V339" i="21"/>
  <c r="U339" i="21"/>
  <c r="X338" i="21"/>
  <c r="V338" i="21"/>
  <c r="U326" i="21" l="1"/>
  <c r="V326" i="21"/>
  <c r="W326" i="21"/>
  <c r="X326" i="21"/>
  <c r="U327" i="21"/>
  <c r="V327" i="21"/>
  <c r="W327" i="21"/>
  <c r="X327" i="21"/>
  <c r="U328" i="21"/>
  <c r="V328" i="21"/>
  <c r="W328" i="21"/>
  <c r="X328" i="21"/>
  <c r="U329" i="21"/>
  <c r="V329" i="21"/>
  <c r="W329" i="21"/>
  <c r="X329" i="21"/>
  <c r="U330" i="21"/>
  <c r="V330" i="21"/>
  <c r="W330" i="21"/>
  <c r="X330" i="21"/>
  <c r="U331" i="21"/>
  <c r="V331" i="21"/>
  <c r="W331" i="21"/>
  <c r="X331" i="21"/>
  <c r="U332" i="21"/>
  <c r="V332" i="21"/>
  <c r="W332" i="21"/>
  <c r="X332" i="21"/>
  <c r="U333" i="21"/>
  <c r="V333" i="21"/>
  <c r="W333" i="21"/>
  <c r="X333" i="21"/>
  <c r="U334" i="21"/>
  <c r="V334" i="21"/>
  <c r="W334" i="21"/>
  <c r="X334" i="21"/>
  <c r="U335" i="21"/>
  <c r="V335" i="21"/>
  <c r="W335" i="21"/>
  <c r="X335" i="21"/>
  <c r="H330" i="18" l="1"/>
  <c r="G330" i="18"/>
  <c r="F330" i="18"/>
  <c r="E330" i="18"/>
  <c r="D330" i="18"/>
  <c r="I334" i="18" l="1"/>
  <c r="H334" i="18"/>
  <c r="G334" i="18"/>
  <c r="F334" i="18"/>
  <c r="E334" i="18"/>
  <c r="D334" i="18"/>
  <c r="I333" i="18"/>
  <c r="H333" i="18"/>
  <c r="G333" i="18"/>
  <c r="F333" i="18"/>
  <c r="E333" i="18"/>
  <c r="D333" i="18"/>
  <c r="I332" i="18"/>
  <c r="H332" i="18"/>
  <c r="G332" i="18"/>
  <c r="F332" i="18"/>
  <c r="E332" i="18"/>
  <c r="D332" i="18"/>
  <c r="I331" i="18"/>
  <c r="H331" i="18"/>
  <c r="G331" i="18"/>
  <c r="F331" i="18"/>
  <c r="E331" i="18"/>
  <c r="D331" i="18"/>
  <c r="I330" i="18"/>
  <c r="I329" i="18"/>
  <c r="H329" i="18"/>
  <c r="G329" i="18"/>
  <c r="F329" i="18"/>
  <c r="E329" i="18"/>
  <c r="D329" i="18"/>
  <c r="I328" i="18"/>
  <c r="H328" i="18"/>
  <c r="G328" i="18"/>
  <c r="F328" i="18"/>
  <c r="E328" i="18"/>
  <c r="D328" i="18"/>
  <c r="I327" i="18"/>
  <c r="H327" i="18"/>
  <c r="G327" i="18"/>
  <c r="F327" i="18"/>
  <c r="E327" i="18"/>
  <c r="D327" i="18"/>
  <c r="I326" i="18"/>
  <c r="H326" i="18"/>
  <c r="G326" i="18"/>
  <c r="F326" i="18"/>
  <c r="E326" i="18"/>
  <c r="D326" i="18"/>
  <c r="I325" i="18"/>
  <c r="H325" i="18"/>
  <c r="G325" i="18"/>
  <c r="F325" i="18"/>
  <c r="E325" i="18"/>
  <c r="D325" i="18"/>
  <c r="I324" i="18"/>
  <c r="H324" i="18"/>
  <c r="G324" i="18"/>
  <c r="F324" i="18"/>
  <c r="E324" i="18"/>
  <c r="D324" i="18"/>
  <c r="I323" i="18"/>
  <c r="H323" i="18"/>
  <c r="G323" i="18"/>
  <c r="F323" i="18"/>
  <c r="E323" i="18"/>
  <c r="D323" i="18"/>
  <c r="AC334" i="1" l="1"/>
  <c r="AC333" i="1"/>
  <c r="AC332" i="1"/>
  <c r="AC331" i="1"/>
  <c r="AC330" i="1"/>
  <c r="AC329" i="1"/>
  <c r="AC328" i="1"/>
  <c r="AC327" i="1"/>
  <c r="AC326" i="1"/>
  <c r="AC325" i="1"/>
  <c r="AC324" i="1"/>
  <c r="AC323" i="1"/>
  <c r="AC334" i="15"/>
  <c r="AC333" i="15"/>
  <c r="AC332" i="15"/>
  <c r="AC331" i="15"/>
  <c r="AC330" i="15"/>
  <c r="AC329" i="15"/>
  <c r="AC328" i="15"/>
  <c r="AC327" i="15"/>
  <c r="AC326" i="15"/>
  <c r="AC325" i="15"/>
  <c r="AC324" i="15"/>
  <c r="AC323" i="15"/>
  <c r="X334" i="19"/>
  <c r="W334" i="19"/>
  <c r="V334" i="19"/>
  <c r="U334" i="19"/>
  <c r="X333" i="19"/>
  <c r="W333" i="19"/>
  <c r="V333" i="19"/>
  <c r="U333" i="19"/>
  <c r="X332" i="19"/>
  <c r="W332" i="19"/>
  <c r="V332" i="19"/>
  <c r="U332" i="19"/>
  <c r="X331" i="19"/>
  <c r="W331" i="19"/>
  <c r="V331" i="19"/>
  <c r="U331" i="19"/>
  <c r="X330" i="19"/>
  <c r="W330" i="19"/>
  <c r="V330" i="19"/>
  <c r="U330" i="19"/>
  <c r="X329" i="19"/>
  <c r="W329" i="19"/>
  <c r="V329" i="19"/>
  <c r="U329" i="19"/>
  <c r="X328" i="19"/>
  <c r="W328" i="19"/>
  <c r="V328" i="19"/>
  <c r="U328" i="19"/>
  <c r="X327" i="19"/>
  <c r="W327" i="19"/>
  <c r="V327" i="19"/>
  <c r="U327" i="19"/>
  <c r="X326" i="19"/>
  <c r="W326" i="19"/>
  <c r="V326" i="19"/>
  <c r="U326" i="19"/>
  <c r="X325" i="19"/>
  <c r="W325" i="19"/>
  <c r="V325" i="19"/>
  <c r="U325" i="19"/>
  <c r="X324" i="19"/>
  <c r="W324" i="19"/>
  <c r="V324" i="19"/>
  <c r="U324" i="19"/>
  <c r="X323" i="19"/>
  <c r="W323" i="19"/>
  <c r="V323" i="19"/>
  <c r="U323" i="19"/>
  <c r="X334" i="20"/>
  <c r="W334" i="20"/>
  <c r="V334" i="20"/>
  <c r="U334" i="20"/>
  <c r="X333" i="20"/>
  <c r="W333" i="20"/>
  <c r="V333" i="20"/>
  <c r="U333" i="20"/>
  <c r="X332" i="20"/>
  <c r="W332" i="20"/>
  <c r="V332" i="20"/>
  <c r="U332" i="20"/>
  <c r="X331" i="20"/>
  <c r="W331" i="20"/>
  <c r="V331" i="20"/>
  <c r="U331" i="20"/>
  <c r="X330" i="20"/>
  <c r="W330" i="20"/>
  <c r="V330" i="20"/>
  <c r="U330" i="20"/>
  <c r="X329" i="20"/>
  <c r="W329" i="20"/>
  <c r="V329" i="20"/>
  <c r="U329" i="20"/>
  <c r="X328" i="20"/>
  <c r="W328" i="20"/>
  <c r="V328" i="20"/>
  <c r="U328" i="20"/>
  <c r="X327" i="20"/>
  <c r="W327" i="20"/>
  <c r="V327" i="20"/>
  <c r="U327" i="20"/>
  <c r="X326" i="20"/>
  <c r="W326" i="20"/>
  <c r="V326" i="20"/>
  <c r="U326" i="20"/>
  <c r="X325" i="20"/>
  <c r="W325" i="20"/>
  <c r="V325" i="20"/>
  <c r="U325" i="20"/>
  <c r="X324" i="20"/>
  <c r="W324" i="20"/>
  <c r="V324" i="20"/>
  <c r="U324" i="20"/>
  <c r="X323" i="20"/>
  <c r="W323" i="20"/>
  <c r="V323" i="20"/>
  <c r="U323" i="20"/>
  <c r="X337" i="21" l="1"/>
  <c r="W337" i="21"/>
  <c r="V337" i="21"/>
  <c r="U337" i="21"/>
  <c r="X336" i="21"/>
  <c r="W336" i="21"/>
  <c r="V336" i="21"/>
  <c r="U336" i="21"/>
  <c r="D316" i="18" l="1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21" i="18"/>
  <c r="E321" i="18"/>
  <c r="F321" i="18"/>
  <c r="G321" i="18"/>
  <c r="H321" i="18"/>
  <c r="I321" i="18"/>
  <c r="D322" i="18"/>
  <c r="E322" i="18"/>
  <c r="F322" i="18"/>
  <c r="G322" i="18"/>
  <c r="H322" i="18"/>
  <c r="I322" i="18"/>
  <c r="D313" i="18" l="1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12" i="18" l="1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<sst xmlns="http://schemas.openxmlformats.org/spreadsheetml/2006/main" count="7770" uniqueCount="232">
  <si>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</si>
  <si>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</si>
  <si>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</si>
  <si>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</si>
  <si>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</si>
  <si>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</si>
  <si>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</si>
  <si>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</si>
  <si>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</si>
  <si>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</si>
  <si>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</si>
  <si>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</si>
  <si>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</si>
  <si>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</si>
  <si>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</si>
  <si>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</si>
  <si>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</si>
  <si>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</si>
  <si>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</si>
  <si>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</si>
  <si>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</si>
  <si>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</si>
  <si>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</si>
  <si>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</si>
  <si>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</si>
  <si>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</si>
  <si>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</si>
  <si>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</si>
  <si>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</si>
  <si>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</si>
  <si>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</si>
  <si>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</si>
  <si>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</si>
  <si>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</si>
  <si>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</si>
  <si>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</si>
  <si>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</si>
  <si>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</si>
  <si>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</si>
  <si>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</si>
  <si>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</si>
  <si>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</si>
  <si>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</si>
  <si>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</si>
  <si>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</si>
  <si>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</si>
  <si>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</si>
  <si>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</si>
  <si>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</si>
  <si>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</si>
  <si>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</si>
  <si>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</si>
  <si>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</si>
  <si>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</si>
  <si>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</si>
  <si>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</si>
  <si>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</si>
  <si>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</si>
  <si>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</si>
  <si>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</si>
  <si>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</si>
  <si>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</si>
  <si>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</si>
  <si>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</si>
  <si>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</si>
  <si>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</si>
  <si>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</si>
  <si>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</si>
  <si>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</si>
  <si>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</si>
  <si>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</si>
  <si>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</si>
  <si>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</si>
  <si>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</si>
  <si>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</si>
  <si>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</si>
  <si>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</si>
  <si>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</si>
  <si>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</si>
  <si>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</si>
  <si>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</si>
  <si>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</si>
  <si>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</si>
  <si>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</si>
  <si>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</si>
  <si>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</si>
  <si>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</si>
  <si>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</si>
  <si>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</si>
  <si>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</si>
  <si>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</si>
  <si>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</si>
  <si>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</si>
  <si>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</si>
  <si>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</si>
  <si>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</si>
  <si>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</si>
  <si>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</si>
  <si>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</si>
  <si>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</si>
  <si>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</si>
  <si>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</si>
  <si>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</si>
  <si>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</si>
  <si>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</si>
  <si>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</si>
  <si>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</si>
  <si>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</si>
  <si>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</si>
  <si>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</si>
  <si>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</si>
  <si>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</si>
  <si>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</si>
  <si>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</si>
  <si>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</si>
  <si>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</si>
  <si>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</si>
  <si>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</si>
  <si>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</si>
  <si>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</si>
  <si>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</si>
  <si>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</si>
  <si>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</si>
  <si>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</si>
  <si>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</si>
  <si>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</si>
  <si>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</si>
  <si>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</si>
  <si>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</si>
  <si>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</si>
  <si>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</si>
  <si>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</si>
  <si>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</si>
  <si>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</si>
  <si>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</si>
  <si>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</si>
  <si>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</si>
  <si>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</si>
  <si>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</si>
  <si>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</si>
  <si>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</si>
  <si>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</si>
  <si>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</si>
  <si>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</si>
  <si>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</si>
  <si>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</si>
  <si>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</si>
  <si>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</si>
  <si>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</si>
  <si>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</si>
  <si>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</si>
  <si>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</si>
  <si>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</si>
  <si>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</si>
  <si>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</si>
  <si>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</si>
  <si>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</si>
  <si>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</si>
  <si>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</si>
  <si>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</si>
  <si>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</si>
  <si>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</si>
  <si>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</si>
  <si>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</si>
  <si>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</si>
  <si>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</si>
  <si>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</si>
  <si>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</si>
  <si>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</si>
  <si>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</si>
  <si>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</si>
  <si>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</si>
  <si>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</si>
  <si>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</si>
  <si>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</si>
  <si>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</si>
  <si>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</si>
  <si>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</si>
  <si>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</si>
  <si>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</si>
  <si>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</si>
  <si>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</si>
  <si>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</si>
  <si>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</si>
  <si>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</si>
  <si>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</si>
  <si>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</si>
  <si>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</si>
  <si>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</si>
  <si>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</si>
  <si>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</si>
  <si>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</si>
  <si>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</si>
  <si>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</si>
  <si>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</si>
  <si>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</si>
  <si>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</si>
  <si>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</si>
  <si>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</si>
  <si>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</si>
  <si>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</si>
  <si>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</si>
  <si>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</si>
  <si>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</si>
  <si>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</si>
  <si>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</si>
  <si>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</si>
  <si>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</si>
  <si>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</si>
  <si>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</si>
  <si>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</si>
  <si>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</si>
  <si>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</si>
  <si>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</si>
  <si>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</si>
  <si>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</si>
  <si>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</si>
  <si>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</si>
  <si>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</si>
  <si>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</si>
  <si>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</si>
  <si>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</si>
  <si>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</si>
  <si>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</si>
  <si>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</si>
  <si>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</si>
  <si>
    <t>Үчтүн айы 2022 ж.</t>
  </si>
  <si>
    <t>Январь 2022 г.</t>
  </si>
  <si>
    <t>January 2022</t>
  </si>
  <si>
    <t>Үчтүн айы 2023 ж.</t>
  </si>
  <si>
    <t>Январь 2023 г.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</si>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</sst>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8"/>
  <sheetViews>
    <sheetView tabSelected="1" zoomScale="75" zoomScaleNormal="75" zoomScaleSheetLayoutView="80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5" sqref="A335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174390515.00000003</v>
      </c>
      <c r="E318" s="11">
        <f>'2. отрасли_общ'!E318</f>
        <v>14.160218030080349</v>
      </c>
      <c r="F318" s="10">
        <f>'3. отрасли_нац вал'!D318</f>
        <v>122797027.2</v>
      </c>
      <c r="G318" s="11">
        <f>'3. отрасли_нац вал'!E318</f>
        <v>16.317039719622787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175643726.29999995</v>
      </c>
      <c r="E319" s="11">
        <f>'2. отрасли_общ'!E319</f>
        <v>14.27115369624223</v>
      </c>
      <c r="F319" s="10">
        <f>'3. отрасли_нац вал'!D319</f>
        <v>124102912.59999999</v>
      </c>
      <c r="G319" s="11">
        <f>'3. отрасли_нац вал'!E319</f>
        <v>16.454383598826194</v>
      </c>
      <c r="H319" s="10">
        <f>'4. отрасли_ин вал'!D319</f>
        <v>51540813.699999996</v>
      </c>
      <c r="I319" s="11">
        <f>'4. отрасли_ин вал'!E319</f>
        <v>9.0142481424580208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176786605.59999999</v>
      </c>
      <c r="E320" s="11">
        <f>'2. отрасли_общ'!E320</f>
        <v>14.312250514899878</v>
      </c>
      <c r="F320" s="10">
        <f>'3. отрасли_нац вал'!D320</f>
        <v>125600123.59999999</v>
      </c>
      <c r="G320" s="11">
        <f>'3. отрасли_нац вал'!E320</f>
        <v>16.456887890801411</v>
      </c>
      <c r="H320" s="10">
        <f>'4. отрасли_ин вал'!D320</f>
        <v>51186482.000000007</v>
      </c>
      <c r="I320" s="11">
        <f>'4. отрасли_ин вал'!E320</f>
        <v>9.0497923625616608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178610896.20000002</v>
      </c>
      <c r="E321" s="11">
        <f>'2. отрасли_общ'!E321</f>
        <v>14.240394180122827</v>
      </c>
      <c r="F321" s="10">
        <f>'3. отрасли_нац вал'!D321</f>
        <v>127049929.80000001</v>
      </c>
      <c r="G321" s="11">
        <f>'3. отрасли_нац вал'!E321</f>
        <v>16.375670356757642</v>
      </c>
      <c r="H321" s="10">
        <f>'4. отрасли_ин вал'!D321</f>
        <v>51560966.399999991</v>
      </c>
      <c r="I321" s="11">
        <f>'4. отрасли_ин вал'!E321</f>
        <v>8.9789200983440054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181783256.40000001</v>
      </c>
      <c r="E322" s="15">
        <f>'2. отрасли_общ'!E322</f>
        <v>14.194829702418081</v>
      </c>
      <c r="F322" s="14">
        <f>'3. отрасли_нац вал'!D322</f>
        <v>131033742.5</v>
      </c>
      <c r="G322" s="15">
        <f>'3. отрасли_нац вал'!E322</f>
        <v>16.248124988805838</v>
      </c>
      <c r="H322" s="14">
        <f>'4. отрасли_ин вал'!D322</f>
        <v>50749513.899999999</v>
      </c>
      <c r="I322" s="15">
        <f>'4. отрасли_ин вал'!E322</f>
        <v>8.8932820587666797</v>
      </c>
    </row>
    <row r="323" spans="1:9" s="6" customFormat="1" x14ac:dyDescent="0.2">
      <c r="A323" s="7" t="s">
        <v>226</v>
      </c>
      <c r="B323" s="7" t="s">
        <v>227</v>
      </c>
      <c r="C323" s="7" t="s">
        <v>228</v>
      </c>
      <c r="D323" s="12">
        <f>'2. отрасли_общ'!D323</f>
        <v>179035431.40000001</v>
      </c>
      <c r="E323" s="13">
        <f>'2. отрасли_общ'!E323</f>
        <v>14.311909106422828</v>
      </c>
      <c r="F323" s="12">
        <f>'3. отрасли_нац вал'!D323</f>
        <v>128794523.10000001</v>
      </c>
      <c r="G323" s="13">
        <f>'3. отрасли_нац вал'!E323</f>
        <v>16.3975309321286</v>
      </c>
      <c r="H323" s="12">
        <f>'4. отрасли_ин вал'!D323</f>
        <v>50240908.29999999</v>
      </c>
      <c r="I323" s="13">
        <f>'4. отрасли_ин вал'!E323</f>
        <v>8.9653364130162441</v>
      </c>
    </row>
    <row r="324" spans="1:9" s="6" customFormat="1" x14ac:dyDescent="0.2">
      <c r="A324" s="8" t="s">
        <v>53</v>
      </c>
      <c r="B324" s="8" t="s">
        <v>2</v>
      </c>
      <c r="C324" s="8" t="s">
        <v>89</v>
      </c>
      <c r="D324" s="10">
        <f>'2. отрасли_общ'!D324</f>
        <v>183098249.5</v>
      </c>
      <c r="E324" s="11">
        <f>'2. отрасли_общ'!E324</f>
        <v>14.203623505898124</v>
      </c>
      <c r="F324" s="10">
        <f>'3. отрасли_нац вал'!D324</f>
        <v>129755471.40000001</v>
      </c>
      <c r="G324" s="11">
        <f>'3. отрасли_нац вал'!E324</f>
        <v>16.396560770669748</v>
      </c>
      <c r="H324" s="10">
        <f>'4. отрасли_ин вал'!D324</f>
        <v>53342778.100000001</v>
      </c>
      <c r="I324" s="11">
        <f>'4. отрасли_ин вал'!E324</f>
        <v>8.8693379910410002</v>
      </c>
    </row>
    <row r="325" spans="1:9" s="6" customFormat="1" x14ac:dyDescent="0.2">
      <c r="A325" s="8" t="s">
        <v>54</v>
      </c>
      <c r="B325" s="8" t="s">
        <v>3</v>
      </c>
      <c r="C325" s="8" t="s">
        <v>90</v>
      </c>
      <c r="D325" s="10">
        <f>'2. отрасли_общ'!D325</f>
        <v>182741195.39999998</v>
      </c>
      <c r="E325" s="11">
        <f>'2. отрасли_общ'!E325</f>
        <v>14.38408816594619</v>
      </c>
      <c r="F325" s="10">
        <f>'3. отрасли_нац вал'!D325</f>
        <v>133451969.3</v>
      </c>
      <c r="G325" s="11">
        <f>'3. отрасли_нац вал'!E325</f>
        <v>16.435147814375487</v>
      </c>
      <c r="H325" s="10">
        <f>'4. отрасли_ин вал'!D325</f>
        <v>49289226.099999994</v>
      </c>
      <c r="I325" s="11">
        <f>'4. отрасли_ин вал'!E325</f>
        <v>8.8307863413379906</v>
      </c>
    </row>
    <row r="326" spans="1:9" s="6" customFormat="1" x14ac:dyDescent="0.2">
      <c r="A326" s="8" t="s">
        <v>55</v>
      </c>
      <c r="B326" s="8" t="s">
        <v>4</v>
      </c>
      <c r="C326" s="8" t="s">
        <v>91</v>
      </c>
      <c r="D326" s="10">
        <f>'2. отрасли_общ'!D326</f>
        <v>185856629.81</v>
      </c>
      <c r="E326" s="11">
        <f>'2. отрасли_общ'!E326</f>
        <v>14.504148210601317</v>
      </c>
      <c r="F326" s="10">
        <f>'3. отрасли_нац вал'!D326</f>
        <v>137322390.09999999</v>
      </c>
      <c r="G326" s="11">
        <f>'3. отрасли_нац вал'!E326</f>
        <v>16.521504057688276</v>
      </c>
      <c r="H326" s="10">
        <f>'4. отрасли_ин вал'!D326</f>
        <v>48534239.710000001</v>
      </c>
      <c r="I326" s="11">
        <f>'4. отрасли_ин вал'!E326</f>
        <v>8.7962576933194931</v>
      </c>
    </row>
    <row r="327" spans="1:9" s="6" customFormat="1" x14ac:dyDescent="0.2">
      <c r="A327" s="8" t="s">
        <v>56</v>
      </c>
      <c r="B327" s="8" t="s">
        <v>5</v>
      </c>
      <c r="C327" s="8" t="s">
        <v>92</v>
      </c>
      <c r="D327" s="10">
        <f>'2. отрасли_общ'!D327</f>
        <v>187097880.44999999</v>
      </c>
      <c r="E327" s="11">
        <f>'2. отрасли_общ'!E327</f>
        <v>14.488862598812512</v>
      </c>
      <c r="F327" s="10">
        <f>'3. отрасли_нац вал'!D327</f>
        <v>138596498.64999998</v>
      </c>
      <c r="G327" s="11">
        <f>'3. отрасли_нац вал'!E327</f>
        <v>16.524820679606687</v>
      </c>
      <c r="H327" s="10">
        <f>'4. отрасли_ин вал'!D327</f>
        <v>48501381.799999997</v>
      </c>
      <c r="I327" s="11">
        <f>'4. отрасли_ин вал'!E327</f>
        <v>8.670952862553289</v>
      </c>
    </row>
    <row r="328" spans="1:9" s="6" customFormat="1" x14ac:dyDescent="0.2">
      <c r="A328" s="8" t="s">
        <v>57</v>
      </c>
      <c r="B328" s="8" t="s">
        <v>6</v>
      </c>
      <c r="C328" s="8" t="s">
        <v>93</v>
      </c>
      <c r="D328" s="10">
        <f>'2. отрасли_общ'!D328</f>
        <v>190056876.96000001</v>
      </c>
      <c r="E328" s="11">
        <f>'2. отрасли_общ'!E328</f>
        <v>15.086706061483699</v>
      </c>
      <c r="F328" s="10">
        <f>'3. отрасли_нац вал'!D328</f>
        <v>143788402.86000001</v>
      </c>
      <c r="G328" s="11">
        <f>'3. отрасли_нац вал'!E328</f>
        <v>16.989191326021498</v>
      </c>
      <c r="H328" s="10">
        <f>'4. отрасли_ин вал'!D328</f>
        <v>46268474.100000001</v>
      </c>
      <c r="I328" s="11">
        <f>'4. отрасли_ин вал'!E328</f>
        <v>9.1743581188794803</v>
      </c>
    </row>
    <row r="329" spans="1:9" s="6" customFormat="1" x14ac:dyDescent="0.2">
      <c r="A329" s="8" t="s">
        <v>58</v>
      </c>
      <c r="B329" s="8" t="s">
        <v>7</v>
      </c>
      <c r="C329" s="8" t="s">
        <v>94</v>
      </c>
      <c r="D329" s="10">
        <f>'2. отрасли_общ'!D329</f>
        <v>193157402.42999995</v>
      </c>
      <c r="E329" s="11">
        <f>'2. отрасли_общ'!E329</f>
        <v>14.891967931462721</v>
      </c>
      <c r="F329" s="10">
        <f>'3. отрасли_нац вал'!D329</f>
        <v>145489149</v>
      </c>
      <c r="G329" s="11">
        <f>'3. отрасли_нац вал'!E329</f>
        <v>16.950092120152533</v>
      </c>
      <c r="H329" s="10">
        <f>'4. отрасли_ин вал'!D329</f>
        <v>47668253.430000007</v>
      </c>
      <c r="I329" s="11">
        <f>'4. отрасли_ин вал'!E329</f>
        <v>8.6103294152013135</v>
      </c>
    </row>
    <row r="330" spans="1:9" x14ac:dyDescent="0.2">
      <c r="A330" s="8" t="s">
        <v>59</v>
      </c>
      <c r="B330" s="8" t="s">
        <v>8</v>
      </c>
      <c r="C330" s="8" t="s">
        <v>95</v>
      </c>
      <c r="D330" s="10">
        <f>'2. отрасли_общ'!D330</f>
        <v>193178194.89000002</v>
      </c>
      <c r="E330" s="11">
        <f>'2. отрасли_общ'!E330</f>
        <v>15.005428307469675</v>
      </c>
      <c r="F330" s="10">
        <f>'3. отрасли_нац вал'!D330</f>
        <v>147594271.26999998</v>
      </c>
      <c r="G330" s="11">
        <f>'3. отрасли_нац вал'!E330</f>
        <v>17.023627731500628</v>
      </c>
      <c r="H330" s="10">
        <f>'4. отрасли_ин вал'!D330</f>
        <v>45583923.619999997</v>
      </c>
      <c r="I330" s="11">
        <f>'4. отрасли_ин вал'!E330</f>
        <v>8.4707851786651442</v>
      </c>
    </row>
    <row r="331" spans="1:9" x14ac:dyDescent="0.2">
      <c r="A331" s="8" t="s">
        <v>60</v>
      </c>
      <c r="B331" s="8" t="s">
        <v>9</v>
      </c>
      <c r="C331" s="8" t="s">
        <v>96</v>
      </c>
      <c r="D331" s="10">
        <f>'2. отрасли_общ'!D331</f>
        <v>194221197.70999998</v>
      </c>
      <c r="E331" s="11">
        <f>'2. отрасли_общ'!E331</f>
        <v>15.102809350267302</v>
      </c>
      <c r="F331" s="10">
        <f>'3. отрасли_нац вал'!D331</f>
        <v>149840402.64000002</v>
      </c>
      <c r="G331" s="11">
        <f>'3. отрасли_нац вал'!E331</f>
        <v>17.057265359771609</v>
      </c>
      <c r="H331" s="10">
        <f>'4. отрасли_ин вал'!D331</f>
        <v>44380795.07</v>
      </c>
      <c r="I331" s="11">
        <f>'4. отрасли_ин вал'!E331</f>
        <v>8.5040885534816066</v>
      </c>
    </row>
    <row r="332" spans="1:9" x14ac:dyDescent="0.2">
      <c r="A332" s="8" t="s">
        <v>61</v>
      </c>
      <c r="B332" s="8" t="s">
        <v>10</v>
      </c>
      <c r="C332" s="8" t="s">
        <v>97</v>
      </c>
      <c r="D332" s="10">
        <f>'2. отрасли_общ'!D332</f>
        <v>197634298.30999994</v>
      </c>
      <c r="E332" s="11">
        <f>'2. отрасли_общ'!E332</f>
        <v>15.213560883874502</v>
      </c>
      <c r="F332" s="10">
        <f>'3. отрасли_нац вал'!D332</f>
        <v>151242134.00999999</v>
      </c>
      <c r="G332" s="11">
        <f>'3. отрасли_нац вал'!E332</f>
        <v>17.163867930940217</v>
      </c>
      <c r="H332" s="10">
        <f>'4. отрасли_ин вал'!D332</f>
        <v>46392164.299999997</v>
      </c>
      <c r="I332" s="11">
        <f>'4. отрасли_ин вал'!E332</f>
        <v>8.8554052723899286</v>
      </c>
    </row>
    <row r="333" spans="1:9" x14ac:dyDescent="0.2">
      <c r="A333" s="8" t="s">
        <v>62</v>
      </c>
      <c r="B333" s="8" t="s">
        <v>11</v>
      </c>
      <c r="C333" s="8" t="s">
        <v>116</v>
      </c>
      <c r="D333" s="10">
        <f>'2. отрасли_общ'!D333</f>
        <v>199576702.13</v>
      </c>
      <c r="E333" s="11">
        <f>'2. отрасли_общ'!E333</f>
        <v>15.077431065067092</v>
      </c>
      <c r="F333" s="10">
        <f>'3. отрасли_нац вал'!D333</f>
        <v>152876683.75000003</v>
      </c>
      <c r="G333" s="11">
        <f>'3. отрасли_нац вал'!E333</f>
        <v>17.073470363163857</v>
      </c>
      <c r="H333" s="10">
        <f>'4. отрасли_ин вал'!D333</f>
        <v>46700018.379999995</v>
      </c>
      <c r="I333" s="11">
        <f>'4. отрасли_ин вал'!E333</f>
        <v>8.5432180366114032</v>
      </c>
    </row>
    <row r="334" spans="1:9" ht="13.5" thickBot="1" x14ac:dyDescent="0.25">
      <c r="A334" s="9" t="s">
        <v>63</v>
      </c>
      <c r="B334" s="9" t="s">
        <v>0</v>
      </c>
      <c r="C334" s="9" t="s">
        <v>99</v>
      </c>
      <c r="D334" s="14">
        <f>'2. отрасли_общ'!D334</f>
        <v>204031330.67000002</v>
      </c>
      <c r="E334" s="15">
        <f>'2. отрасли_общ'!E334</f>
        <v>15.102092009729075</v>
      </c>
      <c r="F334" s="14">
        <f>'3. отрасли_нац вал'!D334</f>
        <v>155994814.91</v>
      </c>
      <c r="G334" s="15">
        <f>'3. отрасли_нац вал'!E334</f>
        <v>17.095522322042545</v>
      </c>
      <c r="H334" s="14">
        <f>'4. отрасли_ин вал'!D334</f>
        <v>48036515.75999999</v>
      </c>
      <c r="I334" s="15">
        <f>'4. отрасли_ин вал'!E334</f>
        <v>8.6285835196678313</v>
      </c>
    </row>
    <row r="335" spans="1:9" s="6" customFormat="1" x14ac:dyDescent="0.2">
      <c r="A335" s="7" t="s">
        <v>229</v>
      </c>
      <c r="B335" s="7" t="s">
        <v>230</v>
      </c>
      <c r="C335" s="7" t="s">
        <v>231</v>
      </c>
      <c r="D335" s="12">
        <f>'2. отрасли_общ'!D335</f>
        <v>201141825.80999994</v>
      </c>
      <c r="E335" s="13">
        <f>'2. отрасли_общ'!E335</f>
        <v>15.105519293876993</v>
      </c>
      <c r="F335" s="12">
        <f>'3. отрасли_нац вал'!D335</f>
        <v>153827980.28</v>
      </c>
      <c r="G335" s="13">
        <f>'3. отрасли_нац вал'!E335</f>
        <v>17.112612718397322</v>
      </c>
      <c r="H335" s="12">
        <f>'4. отрасли_ин вал'!D335</f>
        <v>47313845.530000001</v>
      </c>
      <c r="I335" s="13">
        <f>'4. отрасли_ин вал'!E335</f>
        <v>8.5800060055634209</v>
      </c>
    </row>
    <row r="336" spans="1:9" s="6" customFormat="1" x14ac:dyDescent="0.2">
      <c r="A336" s="8" t="s">
        <v>53</v>
      </c>
      <c r="B336" s="8" t="s">
        <v>2</v>
      </c>
      <c r="C336" s="8" t="s">
        <v>89</v>
      </c>
      <c r="D336" s="10">
        <f>'2. отрасли_общ'!D336</f>
        <v>0</v>
      </c>
      <c r="E336" s="11">
        <f>'2. отрасли_общ'!E336</f>
        <v>0</v>
      </c>
      <c r="F336" s="10">
        <f>'3. отрасли_нац вал'!D336</f>
        <v>0</v>
      </c>
      <c r="G336" s="11">
        <f>'3. отрасли_нац вал'!E336</f>
        <v>0</v>
      </c>
      <c r="H336" s="10">
        <f>'4. отрасли_ин вал'!D336</f>
        <v>0</v>
      </c>
      <c r="I336" s="11">
        <f>'4. отрасли_ин вал'!E336</f>
        <v>0</v>
      </c>
    </row>
    <row r="337" spans="1:9" s="6" customFormat="1" x14ac:dyDescent="0.2">
      <c r="A337" s="8" t="s">
        <v>54</v>
      </c>
      <c r="B337" s="8" t="s">
        <v>3</v>
      </c>
      <c r="C337" s="8" t="s">
        <v>90</v>
      </c>
      <c r="D337" s="10">
        <f>'2. отрасли_общ'!D337</f>
        <v>0</v>
      </c>
      <c r="E337" s="11">
        <f>'2. отрасли_общ'!E337</f>
        <v>0</v>
      </c>
      <c r="F337" s="10">
        <f>'3. отрасли_нац вал'!D337</f>
        <v>0</v>
      </c>
      <c r="G337" s="11">
        <f>'3. отрасли_нац вал'!E337</f>
        <v>0</v>
      </c>
      <c r="H337" s="10">
        <f>'4. отрасли_ин вал'!D337</f>
        <v>0</v>
      </c>
      <c r="I337" s="11">
        <f>'4. отрасли_ин вал'!E337</f>
        <v>0</v>
      </c>
    </row>
    <row r="338" spans="1:9" s="6" customFormat="1" x14ac:dyDescent="0.2">
      <c r="A338" s="8" t="s">
        <v>55</v>
      </c>
      <c r="B338" s="8" t="s">
        <v>4</v>
      </c>
      <c r="C338" s="8" t="s">
        <v>91</v>
      </c>
      <c r="D338" s="10">
        <f>'2. отрасли_общ'!D338</f>
        <v>0</v>
      </c>
      <c r="E338" s="11">
        <f>'2. отрасли_общ'!E338</f>
        <v>0</v>
      </c>
      <c r="F338" s="10">
        <f>'3. отрасли_нац вал'!D338</f>
        <v>0</v>
      </c>
      <c r="G338" s="11">
        <f>'3. отрасли_нац вал'!E338</f>
        <v>0</v>
      </c>
      <c r="H338" s="10">
        <f>'4. отрасли_ин вал'!D338</f>
        <v>0</v>
      </c>
      <c r="I338" s="11">
        <f>'4. отрасли_ин вал'!E338</f>
        <v>0</v>
      </c>
    </row>
    <row r="339" spans="1:9" s="6" customFormat="1" x14ac:dyDescent="0.2">
      <c r="A339" s="8" t="s">
        <v>56</v>
      </c>
      <c r="B339" s="8" t="s">
        <v>5</v>
      </c>
      <c r="C339" s="8" t="s">
        <v>92</v>
      </c>
      <c r="D339" s="10">
        <f>'2. отрасли_общ'!D339</f>
        <v>0</v>
      </c>
      <c r="E339" s="11">
        <f>'2. отрасли_общ'!E339</f>
        <v>0</v>
      </c>
      <c r="F339" s="10">
        <f>'3. отрасли_нац вал'!D339</f>
        <v>0</v>
      </c>
      <c r="G339" s="11">
        <f>'3. отрасли_нац вал'!E339</f>
        <v>0</v>
      </c>
      <c r="H339" s="10">
        <f>'4. отрасли_ин вал'!D339</f>
        <v>0</v>
      </c>
      <c r="I339" s="11">
        <f>'4. отрасли_ин вал'!E339</f>
        <v>0</v>
      </c>
    </row>
    <row r="340" spans="1:9" s="6" customFormat="1" x14ac:dyDescent="0.2">
      <c r="A340" s="8" t="s">
        <v>57</v>
      </c>
      <c r="B340" s="8" t="s">
        <v>6</v>
      </c>
      <c r="C340" s="8" t="s">
        <v>93</v>
      </c>
      <c r="D340" s="10">
        <f>'2. отрасли_общ'!D340</f>
        <v>0</v>
      </c>
      <c r="E340" s="11">
        <f>'2. отрасли_общ'!E340</f>
        <v>0</v>
      </c>
      <c r="F340" s="10">
        <f>'3. отрасли_нац вал'!D340</f>
        <v>0</v>
      </c>
      <c r="G340" s="11">
        <f>'3. отрасли_нац вал'!E340</f>
        <v>0</v>
      </c>
      <c r="H340" s="10">
        <f>'4. отрасли_ин вал'!D340</f>
        <v>0</v>
      </c>
      <c r="I340" s="11">
        <f>'4. отрасли_ин вал'!E340</f>
        <v>0</v>
      </c>
    </row>
    <row r="341" spans="1:9" s="6" customFormat="1" x14ac:dyDescent="0.2">
      <c r="A341" s="8" t="s">
        <v>58</v>
      </c>
      <c r="B341" s="8" t="s">
        <v>7</v>
      </c>
      <c r="C341" s="8" t="s">
        <v>94</v>
      </c>
      <c r="D341" s="10">
        <f>'2. отрасли_общ'!D341</f>
        <v>0</v>
      </c>
      <c r="E341" s="11">
        <f>'2. отрасли_общ'!E341</f>
        <v>0</v>
      </c>
      <c r="F341" s="10">
        <f>'3. отрасли_нац вал'!D341</f>
        <v>0</v>
      </c>
      <c r="G341" s="11">
        <f>'3. отрасли_нац вал'!E341</f>
        <v>0</v>
      </c>
      <c r="H341" s="10">
        <f>'4. отрасли_ин вал'!D341</f>
        <v>0</v>
      </c>
      <c r="I341" s="11">
        <f>'4. отрасли_ин вал'!E341</f>
        <v>0</v>
      </c>
    </row>
    <row r="342" spans="1:9" x14ac:dyDescent="0.2">
      <c r="A342" s="8" t="s">
        <v>59</v>
      </c>
      <c r="B342" s="8" t="s">
        <v>8</v>
      </c>
      <c r="C342" s="8" t="s">
        <v>95</v>
      </c>
      <c r="D342" s="10">
        <f>'2. отрасли_общ'!D342</f>
        <v>0</v>
      </c>
      <c r="E342" s="11">
        <f>'2. отрасли_общ'!E342</f>
        <v>0</v>
      </c>
      <c r="F342" s="10">
        <f>'3. отрасли_нац вал'!D342</f>
        <v>0</v>
      </c>
      <c r="G342" s="11">
        <f>'3. отрасли_нац вал'!E342</f>
        <v>0</v>
      </c>
      <c r="H342" s="10">
        <f>'4. отрасли_ин вал'!D342</f>
        <v>0</v>
      </c>
      <c r="I342" s="11">
        <f>'4. отрасли_ин вал'!E342</f>
        <v>0</v>
      </c>
    </row>
    <row r="343" spans="1:9" x14ac:dyDescent="0.2">
      <c r="A343" s="8" t="s">
        <v>60</v>
      </c>
      <c r="B343" s="8" t="s">
        <v>9</v>
      </c>
      <c r="C343" s="8" t="s">
        <v>96</v>
      </c>
      <c r="D343" s="10">
        <f>'2. отрасли_общ'!D343</f>
        <v>0</v>
      </c>
      <c r="E343" s="11">
        <f>'2. отрасли_общ'!E343</f>
        <v>0</v>
      </c>
      <c r="F343" s="10">
        <f>'3. отрасли_нац вал'!D343</f>
        <v>0</v>
      </c>
      <c r="G343" s="11">
        <f>'3. отрасли_нац вал'!E343</f>
        <v>0</v>
      </c>
      <c r="H343" s="10">
        <f>'4. отрасли_ин вал'!D343</f>
        <v>0</v>
      </c>
      <c r="I343" s="11">
        <f>'4. отрасли_ин вал'!E343</f>
        <v>0</v>
      </c>
    </row>
    <row r="344" spans="1:9" x14ac:dyDescent="0.2">
      <c r="A344" s="8" t="s">
        <v>61</v>
      </c>
      <c r="B344" s="8" t="s">
        <v>10</v>
      </c>
      <c r="C344" s="8" t="s">
        <v>97</v>
      </c>
      <c r="D344" s="10">
        <f>'2. отрасли_общ'!D344</f>
        <v>0</v>
      </c>
      <c r="E344" s="11">
        <f>'2. отрасли_общ'!E344</f>
        <v>0</v>
      </c>
      <c r="F344" s="10">
        <f>'3. отрасли_нац вал'!D344</f>
        <v>0</v>
      </c>
      <c r="G344" s="11">
        <f>'3. отрасли_нац вал'!E344</f>
        <v>0</v>
      </c>
      <c r="H344" s="10">
        <f>'4. отрасли_ин вал'!D344</f>
        <v>0</v>
      </c>
      <c r="I344" s="11">
        <f>'4. отрасли_ин вал'!E344</f>
        <v>0</v>
      </c>
    </row>
    <row r="345" spans="1:9" x14ac:dyDescent="0.2">
      <c r="A345" s="8" t="s">
        <v>62</v>
      </c>
      <c r="B345" s="8" t="s">
        <v>11</v>
      </c>
      <c r="C345" s="8" t="s">
        <v>116</v>
      </c>
      <c r="D345" s="10">
        <f>'2. отрасли_общ'!D345</f>
        <v>0</v>
      </c>
      <c r="E345" s="11">
        <f>'2. отрасли_общ'!E345</f>
        <v>0</v>
      </c>
      <c r="F345" s="10">
        <f>'3. отрасли_нац вал'!D345</f>
        <v>0</v>
      </c>
      <c r="G345" s="11">
        <f>'3. отрасли_нац вал'!E345</f>
        <v>0</v>
      </c>
      <c r="H345" s="10">
        <f>'4. отрасли_ин вал'!D345</f>
        <v>0</v>
      </c>
      <c r="I345" s="11">
        <f>'4. отрасли_ин вал'!E345</f>
        <v>0</v>
      </c>
    </row>
    <row r="346" spans="1:9" ht="13.5" thickBot="1" x14ac:dyDescent="0.25">
      <c r="A346" s="9" t="s">
        <v>63</v>
      </c>
      <c r="B346" s="9" t="s">
        <v>0</v>
      </c>
      <c r="C346" s="9" t="s">
        <v>99</v>
      </c>
      <c r="D346" s="14">
        <f>'2. отрасли_общ'!D346</f>
        <v>0</v>
      </c>
      <c r="E346" s="15">
        <f>'2. отрасли_общ'!E346</f>
        <v>0</v>
      </c>
      <c r="F346" s="14">
        <f>'3. отрасли_нац вал'!D346</f>
        <v>0</v>
      </c>
      <c r="G346" s="15">
        <f>'3. отрасли_нац вал'!E346</f>
        <v>0</v>
      </c>
      <c r="H346" s="14">
        <f>'4. отрасли_ин вал'!D346</f>
        <v>0</v>
      </c>
      <c r="I346" s="15">
        <f>'4. отрасли_ин вал'!E346</f>
        <v>0</v>
      </c>
    </row>
    <row r="347" spans="1:9" ht="5.0999999999999996" customHeight="1" x14ac:dyDescent="0.2"/>
    <row r="348" spans="1:9" x14ac:dyDescent="0.2">
      <c r="A348" s="3" t="s">
        <v>221</v>
      </c>
      <c r="B348" s="3" t="s">
        <v>220</v>
      </c>
      <c r="C348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8"/>
  <sheetViews>
    <sheetView zoomScale="75" zoomScaleNormal="75" workbookViewId="0">
      <pane xSplit="3" ySplit="10" topLeftCell="D315" activePane="bottomRight" state="frozen"/>
      <selection pane="topRight" activeCell="D1" sqref="D1"/>
      <selection pane="bottomLeft" activeCell="A10" sqref="A10"/>
      <selection pane="bottomRight" activeCell="A335" sqref="A335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</row>
    <row r="7" spans="1:27" ht="24" customHeight="1" x14ac:dyDescent="0.2">
      <c r="A7" s="60"/>
      <c r="B7" s="60"/>
      <c r="C7" s="60"/>
      <c r="D7" s="63" t="s">
        <v>180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13687633.799999999</v>
      </c>
      <c r="G318" s="11">
        <v>9.8071212562685677</v>
      </c>
      <c r="H318" s="10">
        <v>34155175.899999999</v>
      </c>
      <c r="I318" s="11">
        <v>16.059445255030894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46962435.499999993</v>
      </c>
      <c r="O318" s="11">
        <v>12.748054254894857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14708958.399999997</v>
      </c>
      <c r="AA318" s="11">
        <v>12.278598676368558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13526653.199999997</v>
      </c>
      <c r="G319" s="11">
        <v>9.7701944241462595</v>
      </c>
      <c r="H319" s="10">
        <v>33983290.200000003</v>
      </c>
      <c r="I319" s="11">
        <v>16.202463859753028</v>
      </c>
      <c r="J319" s="10">
        <v>3838184.3999999994</v>
      </c>
      <c r="K319" s="11">
        <v>15.620524487567627</v>
      </c>
      <c r="L319" s="10">
        <v>199123.9</v>
      </c>
      <c r="M319" s="11">
        <v>11.264551307000284</v>
      </c>
      <c r="N319" s="10">
        <v>47653105.399999999</v>
      </c>
      <c r="O319" s="11">
        <v>12.8602970254694</v>
      </c>
      <c r="P319" s="10">
        <v>2374154.2000000002</v>
      </c>
      <c r="Q319" s="11">
        <v>7.5005816024923764</v>
      </c>
      <c r="R319" s="10">
        <v>13709999.4</v>
      </c>
      <c r="S319" s="11">
        <v>11.964854727783576</v>
      </c>
      <c r="T319" s="10">
        <v>18380747.600000001</v>
      </c>
      <c r="U319" s="11">
        <v>12.447182094704353</v>
      </c>
      <c r="V319" s="10">
        <v>20862224.300000001</v>
      </c>
      <c r="W319" s="11">
        <v>23.331306451393104</v>
      </c>
      <c r="X319" s="10">
        <v>6527035</v>
      </c>
      <c r="Y319" s="11">
        <v>11.123039516870996</v>
      </c>
      <c r="Z319" s="10">
        <v>14589208.699999999</v>
      </c>
      <c r="AA319" s="11">
        <v>12.259701851273142</v>
      </c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13323114.500000002</v>
      </c>
      <c r="G320" s="11">
        <v>9.7983156024816918</v>
      </c>
      <c r="H320" s="10">
        <v>33616021.600000001</v>
      </c>
      <c r="I320" s="11">
        <v>16.30695621143937</v>
      </c>
      <c r="J320" s="10">
        <v>3861035.7</v>
      </c>
      <c r="K320" s="11">
        <v>15.729142543540835</v>
      </c>
      <c r="L320" s="10">
        <v>436296.30000000005</v>
      </c>
      <c r="M320" s="11">
        <v>12.225734935180528</v>
      </c>
      <c r="N320" s="10">
        <v>47463606.400000006</v>
      </c>
      <c r="O320" s="11">
        <v>12.992844452481391</v>
      </c>
      <c r="P320" s="10">
        <v>2387263.5000000005</v>
      </c>
      <c r="Q320" s="11">
        <v>7.6051276216471271</v>
      </c>
      <c r="R320" s="10">
        <v>13854721.200000003</v>
      </c>
      <c r="S320" s="11">
        <v>12.098952118213685</v>
      </c>
      <c r="T320" s="10">
        <v>19200590.100000001</v>
      </c>
      <c r="U320" s="11">
        <v>12.03445987589725</v>
      </c>
      <c r="V320" s="10">
        <v>21348347.600000001</v>
      </c>
      <c r="W320" s="11">
        <v>23.336986355796448</v>
      </c>
      <c r="X320" s="10">
        <v>6848433.6999999993</v>
      </c>
      <c r="Y320" s="11">
        <v>11.149721288679482</v>
      </c>
      <c r="Z320" s="10">
        <v>14447175.000000002</v>
      </c>
      <c r="AA320" s="11">
        <v>12.274166290018641</v>
      </c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13783655</v>
      </c>
      <c r="G321" s="11">
        <v>9.7906535889791257</v>
      </c>
      <c r="H321" s="10">
        <v>33194291.100000001</v>
      </c>
      <c r="I321" s="11">
        <v>16.362196818476402</v>
      </c>
      <c r="J321" s="10">
        <v>3828573.1999999997</v>
      </c>
      <c r="K321" s="11">
        <v>15.773935625417842</v>
      </c>
      <c r="L321" s="10">
        <v>394139</v>
      </c>
      <c r="M321" s="11">
        <v>12.178394142675543</v>
      </c>
      <c r="N321" s="10">
        <v>49084214.599999994</v>
      </c>
      <c r="O321" s="11">
        <v>12.806702889608838</v>
      </c>
      <c r="P321" s="10">
        <v>2380520.6</v>
      </c>
      <c r="Q321" s="11">
        <v>7.5987580561159609</v>
      </c>
      <c r="R321" s="10">
        <v>13677694.999999998</v>
      </c>
      <c r="S321" s="11">
        <v>12.127939367488453</v>
      </c>
      <c r="T321" s="10">
        <v>19459267.000000004</v>
      </c>
      <c r="U321" s="11">
        <v>11.799182576455719</v>
      </c>
      <c r="V321" s="10">
        <v>21699217.699999999</v>
      </c>
      <c r="W321" s="11">
        <v>23.340639519184133</v>
      </c>
      <c r="X321" s="10">
        <v>6836867.6000000006</v>
      </c>
      <c r="Y321" s="11">
        <v>11.176097749794062</v>
      </c>
      <c r="Z321" s="10">
        <v>14272455.4</v>
      </c>
      <c r="AA321" s="11">
        <v>12.271934115835453</v>
      </c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13821225.199999999</v>
      </c>
      <c r="G322" s="15">
        <v>9.797769797861335</v>
      </c>
      <c r="H322" s="14">
        <v>33177949</v>
      </c>
      <c r="I322" s="15">
        <v>16.388678185803442</v>
      </c>
      <c r="J322" s="14">
        <v>3892443.4999999995</v>
      </c>
      <c r="K322" s="15">
        <v>15.726227026802061</v>
      </c>
      <c r="L322" s="14">
        <v>369245.8</v>
      </c>
      <c r="M322" s="15">
        <v>11.974314600193171</v>
      </c>
      <c r="N322" s="14">
        <v>51273882.100000009</v>
      </c>
      <c r="O322" s="15">
        <v>12.743455872848763</v>
      </c>
      <c r="P322" s="14">
        <v>2322044.2999999998</v>
      </c>
      <c r="Q322" s="15">
        <v>7.6224293782853323</v>
      </c>
      <c r="R322" s="14">
        <v>13523948.1</v>
      </c>
      <c r="S322" s="15">
        <v>11.987533879252323</v>
      </c>
      <c r="T322" s="14">
        <v>19936127.800000001</v>
      </c>
      <c r="U322" s="15">
        <v>11.636341665355893</v>
      </c>
      <c r="V322" s="14">
        <v>22205620.399999999</v>
      </c>
      <c r="W322" s="15">
        <v>23.218291979178403</v>
      </c>
      <c r="X322" s="14">
        <v>6706701.8000000007</v>
      </c>
      <c r="Y322" s="15">
        <v>11.570679366272104</v>
      </c>
      <c r="Z322" s="14">
        <v>14554068.399999997</v>
      </c>
      <c r="AA322" s="15">
        <v>12.175386816926057</v>
      </c>
    </row>
    <row r="323" spans="1:27" s="4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13688028.000000002</v>
      </c>
      <c r="G323" s="13">
        <v>9.7837802797451872</v>
      </c>
      <c r="H323" s="12">
        <v>32379325.699999996</v>
      </c>
      <c r="I323" s="13">
        <v>16.423293056532035</v>
      </c>
      <c r="J323" s="12">
        <v>3828211.5</v>
      </c>
      <c r="K323" s="13">
        <v>15.826226713962923</v>
      </c>
      <c r="L323" s="12">
        <v>334321.90000000002</v>
      </c>
      <c r="M323" s="13">
        <v>11.842210477387221</v>
      </c>
      <c r="N323" s="12">
        <v>50744570.600000001</v>
      </c>
      <c r="O323" s="13">
        <v>13.211689653138974</v>
      </c>
      <c r="P323" s="12">
        <v>2236913.3000000003</v>
      </c>
      <c r="Q323" s="13">
        <v>7.6565989446260616</v>
      </c>
      <c r="R323" s="12">
        <v>13228740.9</v>
      </c>
      <c r="S323" s="13">
        <v>11.95651740711015</v>
      </c>
      <c r="T323" s="12">
        <v>19889048.599999998</v>
      </c>
      <c r="U323" s="13">
        <v>11.574175734680459</v>
      </c>
      <c r="V323" s="12">
        <v>21936762.199999999</v>
      </c>
      <c r="W323" s="13">
        <v>23.108417738512021</v>
      </c>
      <c r="X323" s="12">
        <v>6646975.2000000011</v>
      </c>
      <c r="Y323" s="13">
        <v>11.641922068100982</v>
      </c>
      <c r="Z323" s="12">
        <v>14122533.5</v>
      </c>
      <c r="AA323" s="13">
        <v>12.170099744426164</v>
      </c>
    </row>
    <row r="324" spans="1:27" s="4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13793000.5</v>
      </c>
      <c r="G324" s="11">
        <v>9.7742249166162178</v>
      </c>
      <c r="H324" s="10">
        <v>32420017.000000004</v>
      </c>
      <c r="I324" s="11">
        <v>16.414796046899067</v>
      </c>
      <c r="J324" s="10">
        <v>4033648.9</v>
      </c>
      <c r="K324" s="11">
        <v>15.742628440963232</v>
      </c>
      <c r="L324" s="10">
        <v>308680.8</v>
      </c>
      <c r="M324" s="11">
        <v>11.594729931372479</v>
      </c>
      <c r="N324" s="10">
        <v>52977332.699999996</v>
      </c>
      <c r="O324" s="11">
        <v>13.099803993642746</v>
      </c>
      <c r="P324" s="10">
        <v>2185826.0999999996</v>
      </c>
      <c r="Q324" s="11">
        <v>7.5649774984386919</v>
      </c>
      <c r="R324" s="10">
        <v>13645437.399999999</v>
      </c>
      <c r="S324" s="11">
        <v>11.74279298807966</v>
      </c>
      <c r="T324" s="10">
        <v>20138474.700000003</v>
      </c>
      <c r="U324" s="11">
        <v>11.48051303890457</v>
      </c>
      <c r="V324" s="10">
        <v>22306959.599999998</v>
      </c>
      <c r="W324" s="11">
        <v>22.843929664085636</v>
      </c>
      <c r="X324" s="10">
        <v>6741940.9000000004</v>
      </c>
      <c r="Y324" s="11">
        <v>11.389409876464521</v>
      </c>
      <c r="Z324" s="10">
        <v>14546930.9</v>
      </c>
      <c r="AA324" s="11">
        <v>12.254552326085497</v>
      </c>
    </row>
    <row r="325" spans="1:27" s="4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13190361.200000003</v>
      </c>
      <c r="G325" s="11">
        <v>9.9477421187677493</v>
      </c>
      <c r="H325" s="10">
        <v>34288369.399999999</v>
      </c>
      <c r="I325" s="11">
        <v>16.177653512768092</v>
      </c>
      <c r="J325" s="10">
        <v>4109588.1000000006</v>
      </c>
      <c r="K325" s="11">
        <v>15.946718300065152</v>
      </c>
      <c r="L325" s="10">
        <v>264479.2</v>
      </c>
      <c r="M325" s="11">
        <v>11.447732676142387</v>
      </c>
      <c r="N325" s="10">
        <v>51907619.999999993</v>
      </c>
      <c r="O325" s="11">
        <v>13.494861140445273</v>
      </c>
      <c r="P325" s="10">
        <v>2310531.9000000004</v>
      </c>
      <c r="Q325" s="11">
        <v>7.6745326463573145</v>
      </c>
      <c r="R325" s="10">
        <v>13249506.000000004</v>
      </c>
      <c r="S325" s="11">
        <v>11.96945786967453</v>
      </c>
      <c r="T325" s="10">
        <v>20408902.899999999</v>
      </c>
      <c r="U325" s="11">
        <v>11.281037685029123</v>
      </c>
      <c r="V325" s="10">
        <v>22792058.499999996</v>
      </c>
      <c r="W325" s="11">
        <v>22.712969177136852</v>
      </c>
      <c r="X325" s="10">
        <v>6419265.8000000007</v>
      </c>
      <c r="Y325" s="11">
        <v>11.685059804191315</v>
      </c>
      <c r="Z325" s="10">
        <v>13800512.4</v>
      </c>
      <c r="AA325" s="11">
        <v>12.634128992340903</v>
      </c>
    </row>
    <row r="326" spans="1:27" s="4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13225084</v>
      </c>
      <c r="G326" s="11">
        <v>10.145620850355279</v>
      </c>
      <c r="H326" s="10">
        <v>35833108.730000004</v>
      </c>
      <c r="I326" s="11">
        <v>16.217671950258929</v>
      </c>
      <c r="J326" s="10">
        <v>4191342.2800000003</v>
      </c>
      <c r="K326" s="11">
        <v>16.108874568435382</v>
      </c>
      <c r="L326" s="10">
        <v>228494.2</v>
      </c>
      <c r="M326" s="11">
        <v>11.096453424200687</v>
      </c>
      <c r="N326" s="10">
        <v>52260008.220000006</v>
      </c>
      <c r="O326" s="11">
        <v>13.53992628170122</v>
      </c>
      <c r="P326" s="10">
        <v>2291208.3200000003</v>
      </c>
      <c r="Q326" s="11">
        <v>7.5760986802806274</v>
      </c>
      <c r="R326" s="10">
        <v>13269919.900000002</v>
      </c>
      <c r="S326" s="11">
        <v>12.107859462791478</v>
      </c>
      <c r="T326" s="10">
        <v>21055889.210000001</v>
      </c>
      <c r="U326" s="11">
        <v>11.189923388911106</v>
      </c>
      <c r="V326" s="10">
        <v>23638575.130000003</v>
      </c>
      <c r="W326" s="11">
        <v>22.795218532848168</v>
      </c>
      <c r="X326" s="10">
        <v>6246361.2599999998</v>
      </c>
      <c r="Y326" s="11">
        <v>11.970983746303537</v>
      </c>
      <c r="Z326" s="10">
        <v>13616638.560000001</v>
      </c>
      <c r="AA326" s="11">
        <v>12.886569970114556</v>
      </c>
    </row>
    <row r="327" spans="1:27" s="4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13363910.4</v>
      </c>
      <c r="G327" s="11">
        <v>10.077763394574987</v>
      </c>
      <c r="H327" s="10">
        <v>36223520.600000001</v>
      </c>
      <c r="I327" s="11">
        <v>16.230000050152501</v>
      </c>
      <c r="J327" s="10">
        <v>4227056.43</v>
      </c>
      <c r="K327" s="11">
        <v>16.22045398383764</v>
      </c>
      <c r="L327" s="10">
        <v>195695.30000000002</v>
      </c>
      <c r="M327" s="11">
        <v>10.664308182158715</v>
      </c>
      <c r="N327" s="10">
        <v>52565453.340000004</v>
      </c>
      <c r="O327" s="11">
        <v>13.206500084212907</v>
      </c>
      <c r="P327" s="10">
        <v>2265019.33</v>
      </c>
      <c r="Q327" s="11">
        <v>7.640979438749425</v>
      </c>
      <c r="R327" s="10">
        <v>13215685.719999999</v>
      </c>
      <c r="S327" s="11">
        <v>12.219521494439714</v>
      </c>
      <c r="T327" s="10">
        <v>21045754.629999999</v>
      </c>
      <c r="U327" s="11">
        <v>11.336562415676138</v>
      </c>
      <c r="V327" s="10">
        <v>24338357.210000001</v>
      </c>
      <c r="W327" s="11">
        <v>22.823463365862068</v>
      </c>
      <c r="X327" s="10">
        <v>6303042.1300000008</v>
      </c>
      <c r="Y327" s="11">
        <v>12.153846534260724</v>
      </c>
      <c r="Z327" s="10">
        <v>13354385.359999999</v>
      </c>
      <c r="AA327" s="11">
        <v>13.023240869372355</v>
      </c>
    </row>
    <row r="328" spans="1:27" s="4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13551275.609999999</v>
      </c>
      <c r="G328" s="11">
        <v>10.186568512578599</v>
      </c>
      <c r="H328" s="10">
        <v>37311310.840000004</v>
      </c>
      <c r="I328" s="11">
        <v>16.533196341243901</v>
      </c>
      <c r="J328" s="10">
        <v>4317154.5999999996</v>
      </c>
      <c r="K328" s="11">
        <v>16.5726505764931</v>
      </c>
      <c r="L328" s="10">
        <v>157702.1</v>
      </c>
      <c r="M328" s="11">
        <v>10.117329192192098</v>
      </c>
      <c r="N328" s="10">
        <v>52294715.82</v>
      </c>
      <c r="O328" s="11">
        <v>14.520554989366396</v>
      </c>
      <c r="P328" s="10">
        <v>2274334.64</v>
      </c>
      <c r="Q328" s="11">
        <v>7.6214056237124392</v>
      </c>
      <c r="R328" s="10">
        <v>13179404.390000001</v>
      </c>
      <c r="S328" s="11">
        <v>12.895783482890801</v>
      </c>
      <c r="T328" s="10">
        <v>21754458.16</v>
      </c>
      <c r="U328" s="11">
        <v>11.205301497010499</v>
      </c>
      <c r="V328" s="10">
        <v>26003759.440000001</v>
      </c>
      <c r="W328" s="11">
        <v>22.977278194813998</v>
      </c>
      <c r="X328" s="10">
        <v>6236815.5300000003</v>
      </c>
      <c r="Y328" s="11">
        <v>12.341072352351597</v>
      </c>
      <c r="Z328" s="10">
        <v>12975945.83</v>
      </c>
      <c r="AA328" s="11">
        <v>13.440504289836399</v>
      </c>
    </row>
    <row r="329" spans="1:27" s="4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13752595.919999998</v>
      </c>
      <c r="G329" s="11">
        <v>10.01721641756054</v>
      </c>
      <c r="H329" s="10">
        <v>37181676.539999999</v>
      </c>
      <c r="I329" s="11">
        <v>16.540534556449547</v>
      </c>
      <c r="J329" s="10">
        <v>4417655.17</v>
      </c>
      <c r="K329" s="11">
        <v>16.452417190067816</v>
      </c>
      <c r="L329" s="10">
        <v>159692.79999999999</v>
      </c>
      <c r="M329" s="11">
        <v>10.003725753446584</v>
      </c>
      <c r="N329" s="10">
        <v>53524655.390000008</v>
      </c>
      <c r="O329" s="11">
        <v>13.878420326584386</v>
      </c>
      <c r="P329" s="10">
        <v>2265358.94</v>
      </c>
      <c r="Q329" s="11">
        <v>7.648620231193914</v>
      </c>
      <c r="R329" s="10">
        <v>13220671.229999999</v>
      </c>
      <c r="S329" s="11">
        <v>12.841405287717757</v>
      </c>
      <c r="T329" s="10">
        <v>22027541.180000003</v>
      </c>
      <c r="U329" s="11">
        <v>11.171498138400024</v>
      </c>
      <c r="V329" s="10">
        <v>27058837.530000001</v>
      </c>
      <c r="W329" s="11">
        <v>22.920975982840023</v>
      </c>
      <c r="X329" s="10">
        <v>6310343.7899999991</v>
      </c>
      <c r="Y329" s="11">
        <v>12.453548346468143</v>
      </c>
      <c r="Z329" s="10">
        <v>13238373.939999999</v>
      </c>
      <c r="AA329" s="11">
        <v>13.191149793378624</v>
      </c>
    </row>
    <row r="330" spans="1:27" s="4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13408513.890000001</v>
      </c>
      <c r="G330" s="11">
        <v>9.7273932899882318</v>
      </c>
      <c r="H330" s="10">
        <v>37227425.559999995</v>
      </c>
      <c r="I330" s="11">
        <v>16.628114309239908</v>
      </c>
      <c r="J330" s="10">
        <v>4496622.96</v>
      </c>
      <c r="K330" s="11">
        <v>16.602143230905899</v>
      </c>
      <c r="L330" s="10">
        <v>148734</v>
      </c>
      <c r="M330" s="11">
        <v>9.8686092285556999</v>
      </c>
      <c r="N330" s="10">
        <v>52975870.140000001</v>
      </c>
      <c r="O330" s="11">
        <v>13.943555067537403</v>
      </c>
      <c r="P330" s="10">
        <v>2240234.73</v>
      </c>
      <c r="Q330" s="11">
        <v>7.8217700426865573</v>
      </c>
      <c r="R330" s="10">
        <v>12978738.839999998</v>
      </c>
      <c r="S330" s="11">
        <v>12.942037416703265</v>
      </c>
      <c r="T330" s="10">
        <v>22103538.16</v>
      </c>
      <c r="U330" s="11">
        <v>11.119510929281009</v>
      </c>
      <c r="V330" s="10">
        <v>28602918.289999992</v>
      </c>
      <c r="W330" s="11">
        <v>22.923120397184469</v>
      </c>
      <c r="X330" s="10">
        <v>5967139.4499999993</v>
      </c>
      <c r="Y330" s="11">
        <v>12.574194135969133</v>
      </c>
      <c r="Z330" s="10">
        <v>13028458.870000001</v>
      </c>
      <c r="AA330" s="11">
        <v>13.240389597806683</v>
      </c>
    </row>
    <row r="331" spans="1:27" s="4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13204694.069999998</v>
      </c>
      <c r="G331" s="11">
        <v>9.8207427444398228</v>
      </c>
      <c r="H331" s="10">
        <v>37582831.740000002</v>
      </c>
      <c r="I331" s="11">
        <v>16.60365525947725</v>
      </c>
      <c r="J331" s="10">
        <v>4534588.2299999995</v>
      </c>
      <c r="K331" s="11">
        <v>16.791772702104858</v>
      </c>
      <c r="L331" s="10">
        <v>143965.90000000002</v>
      </c>
      <c r="M331" s="11">
        <v>9.8973610417466809</v>
      </c>
      <c r="N331" s="10">
        <v>52268021.469999999</v>
      </c>
      <c r="O331" s="11">
        <v>14.065277265862434</v>
      </c>
      <c r="P331" s="10">
        <v>2256664.44</v>
      </c>
      <c r="Q331" s="11">
        <v>7.9010655618342591</v>
      </c>
      <c r="R331" s="10">
        <v>13051239.029999997</v>
      </c>
      <c r="S331" s="11">
        <v>12.869239100879446</v>
      </c>
      <c r="T331" s="10">
        <v>22667502.050000004</v>
      </c>
      <c r="U331" s="11">
        <v>11.111215161332698</v>
      </c>
      <c r="V331" s="10">
        <v>29918693.150000002</v>
      </c>
      <c r="W331" s="11">
        <v>22.898791573087124</v>
      </c>
      <c r="X331" s="10">
        <v>6039265.8800000008</v>
      </c>
      <c r="Y331" s="11">
        <v>12.503323207223982</v>
      </c>
      <c r="Z331" s="10">
        <v>12553731.750000002</v>
      </c>
      <c r="AA331" s="11">
        <v>13.429846497803318</v>
      </c>
    </row>
    <row r="332" spans="1:27" s="4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13394935.48</v>
      </c>
      <c r="G332" s="11">
        <v>10.029123161763824</v>
      </c>
      <c r="H332" s="10">
        <v>37369566.190000005</v>
      </c>
      <c r="I332" s="11">
        <v>16.799646408188625</v>
      </c>
      <c r="J332" s="10">
        <v>4632509.88</v>
      </c>
      <c r="K332" s="11">
        <v>16.772523450808055</v>
      </c>
      <c r="L332" s="10">
        <v>158338.5</v>
      </c>
      <c r="M332" s="11">
        <v>9.8332712637798121</v>
      </c>
      <c r="N332" s="10">
        <v>53320128.370000012</v>
      </c>
      <c r="O332" s="11">
        <v>14.312449481175165</v>
      </c>
      <c r="P332" s="10">
        <v>2256652.3199999998</v>
      </c>
      <c r="Q332" s="11">
        <v>8.0412012320090103</v>
      </c>
      <c r="R332" s="10">
        <v>13167331.58</v>
      </c>
      <c r="S332" s="11">
        <v>12.858038102234826</v>
      </c>
      <c r="T332" s="10">
        <v>23471020.030000001</v>
      </c>
      <c r="U332" s="11">
        <v>11.05689685178117</v>
      </c>
      <c r="V332" s="10">
        <v>30914632.520000003</v>
      </c>
      <c r="W332" s="11">
        <v>22.882863532013275</v>
      </c>
      <c r="X332" s="10">
        <v>6186271.7800000003</v>
      </c>
      <c r="Y332" s="11">
        <v>12.340788978091094</v>
      </c>
      <c r="Z332" s="10">
        <v>12762911.659999996</v>
      </c>
      <c r="AA332" s="11">
        <v>13.434338743468189</v>
      </c>
    </row>
    <row r="333" spans="1:27" s="4" customFormat="1" x14ac:dyDescent="0.2">
      <c r="A333" s="8" t="s">
        <v>62</v>
      </c>
      <c r="B333" s="8" t="s">
        <v>11</v>
      </c>
      <c r="C333" s="8" t="s">
        <v>116</v>
      </c>
      <c r="D333" s="10">
        <v>199576702.13</v>
      </c>
      <c r="E333" s="11">
        <v>15.077431065067092</v>
      </c>
      <c r="F333" s="10">
        <v>13381056.359999999</v>
      </c>
      <c r="G333" s="11">
        <v>9.7938691987543525</v>
      </c>
      <c r="H333" s="10">
        <v>37239326.059999995</v>
      </c>
      <c r="I333" s="11">
        <v>16.837738011980544</v>
      </c>
      <c r="J333" s="10">
        <v>4819588.4600000009</v>
      </c>
      <c r="K333" s="11">
        <v>16.787709908638131</v>
      </c>
      <c r="L333" s="10">
        <v>157827.69999999998</v>
      </c>
      <c r="M333" s="11">
        <v>9.8164880626151199</v>
      </c>
      <c r="N333" s="10">
        <v>53493840.150000013</v>
      </c>
      <c r="O333" s="11">
        <v>13.860401066218847</v>
      </c>
      <c r="P333" s="10">
        <v>2222903.2800000003</v>
      </c>
      <c r="Q333" s="11">
        <v>8.1659164235431749</v>
      </c>
      <c r="R333" s="10">
        <v>12972085.949999999</v>
      </c>
      <c r="S333" s="11">
        <v>12.621268083048733</v>
      </c>
      <c r="T333" s="10">
        <v>24099300.439999998</v>
      </c>
      <c r="U333" s="11">
        <v>10.940570148429583</v>
      </c>
      <c r="V333" s="10">
        <v>32115660.050000001</v>
      </c>
      <c r="W333" s="11">
        <v>22.807066469269099</v>
      </c>
      <c r="X333" s="10">
        <v>6308142.8600000003</v>
      </c>
      <c r="Y333" s="11">
        <v>12.107099559203698</v>
      </c>
      <c r="Z333" s="10">
        <v>12766970.819999998</v>
      </c>
      <c r="AA333" s="11">
        <v>13.530757038810258</v>
      </c>
    </row>
    <row r="334" spans="1:27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204031330.67000002</v>
      </c>
      <c r="E334" s="15">
        <v>15.102092009729075</v>
      </c>
      <c r="F334" s="14">
        <v>13664108.560000001</v>
      </c>
      <c r="G334" s="15">
        <v>9.9795744596016309</v>
      </c>
      <c r="H334" s="14">
        <v>37067259.020000003</v>
      </c>
      <c r="I334" s="15">
        <v>16.912626616110114</v>
      </c>
      <c r="J334" s="14">
        <v>4976850.95</v>
      </c>
      <c r="K334" s="15">
        <v>16.299775002484253</v>
      </c>
      <c r="L334" s="14">
        <v>157543.6</v>
      </c>
      <c r="M334" s="15">
        <v>9.9163480077895816</v>
      </c>
      <c r="N334" s="14">
        <v>56192965.920000002</v>
      </c>
      <c r="O334" s="15">
        <v>13.861221042646113</v>
      </c>
      <c r="P334" s="14">
        <v>2196047.16</v>
      </c>
      <c r="Q334" s="15">
        <v>8.208298474291416</v>
      </c>
      <c r="R334" s="14">
        <v>12921328.130000001</v>
      </c>
      <c r="S334" s="15">
        <v>12.480263451308247</v>
      </c>
      <c r="T334" s="14">
        <v>24353991.5</v>
      </c>
      <c r="U334" s="15">
        <v>11.095386892514117</v>
      </c>
      <c r="V334" s="14">
        <v>33070310.499999996</v>
      </c>
      <c r="W334" s="15">
        <v>22.845030768664842</v>
      </c>
      <c r="X334" s="14">
        <v>6012413.3200000003</v>
      </c>
      <c r="Y334" s="15">
        <v>11.960305706694184</v>
      </c>
      <c r="Z334" s="14">
        <v>13418512.01</v>
      </c>
      <c r="AA334" s="15">
        <v>13.379977498771847</v>
      </c>
    </row>
    <row r="335" spans="1:27" s="4" customFormat="1" x14ac:dyDescent="0.2">
      <c r="A335" s="7" t="s">
        <v>229</v>
      </c>
      <c r="B335" s="7" t="s">
        <v>230</v>
      </c>
      <c r="C335" s="7" t="s">
        <v>231</v>
      </c>
      <c r="D335" s="12">
        <v>201141825.80999994</v>
      </c>
      <c r="E335" s="13">
        <v>15.105519293876993</v>
      </c>
      <c r="F335" s="12">
        <v>13203232.390000001</v>
      </c>
      <c r="G335" s="13">
        <v>10.027724788732588</v>
      </c>
      <c r="H335" s="12">
        <v>36140389.689999998</v>
      </c>
      <c r="I335" s="13">
        <v>16.969790979246064</v>
      </c>
      <c r="J335" s="12">
        <v>5030730.3900000006</v>
      </c>
      <c r="K335" s="13">
        <v>16.35159353536735</v>
      </c>
      <c r="L335" s="12">
        <v>156042.29999999999</v>
      </c>
      <c r="M335" s="13">
        <v>9.9101760099665501</v>
      </c>
      <c r="N335" s="12">
        <v>55152467.810000002</v>
      </c>
      <c r="O335" s="13">
        <v>13.809213287917609</v>
      </c>
      <c r="P335" s="12">
        <v>2171061.23</v>
      </c>
      <c r="Q335" s="13">
        <v>8.4604272841259309</v>
      </c>
      <c r="R335" s="12">
        <v>12628120.689999998</v>
      </c>
      <c r="S335" s="13">
        <v>12.419437911295422</v>
      </c>
      <c r="T335" s="12">
        <v>24210357.890000001</v>
      </c>
      <c r="U335" s="13">
        <v>11.075685291065309</v>
      </c>
      <c r="V335" s="12">
        <v>33203068.569999993</v>
      </c>
      <c r="W335" s="13">
        <v>22.783576608244797</v>
      </c>
      <c r="X335" s="12">
        <v>5711516.9600000009</v>
      </c>
      <c r="Y335" s="13">
        <v>12.046803081173017</v>
      </c>
      <c r="Z335" s="12">
        <v>13534837.890000002</v>
      </c>
      <c r="AA335" s="13">
        <v>13.195628055431403</v>
      </c>
    </row>
    <row r="336" spans="1:27" s="4" customFormat="1" x14ac:dyDescent="0.2">
      <c r="A336" s="8" t="s">
        <v>53</v>
      </c>
      <c r="B336" s="8" t="s">
        <v>2</v>
      </c>
      <c r="C336" s="8" t="s">
        <v>89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T336" s="10"/>
      <c r="U336" s="11"/>
      <c r="V336" s="10"/>
      <c r="W336" s="11"/>
      <c r="X336" s="10"/>
      <c r="Y336" s="11"/>
      <c r="Z336" s="10"/>
      <c r="AA336" s="11"/>
    </row>
    <row r="337" spans="1:27" s="4" customFormat="1" x14ac:dyDescent="0.2">
      <c r="A337" s="8" t="s">
        <v>54</v>
      </c>
      <c r="B337" s="8" t="s">
        <v>3</v>
      </c>
      <c r="C337" s="8" t="s">
        <v>90</v>
      </c>
      <c r="D337" s="10"/>
      <c r="E337" s="11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T337" s="10"/>
      <c r="U337" s="11"/>
      <c r="V337" s="10"/>
      <c r="W337" s="11"/>
      <c r="X337" s="10"/>
      <c r="Y337" s="11"/>
      <c r="Z337" s="10"/>
      <c r="AA337" s="11"/>
    </row>
    <row r="338" spans="1:27" s="4" customFormat="1" x14ac:dyDescent="0.2">
      <c r="A338" s="8" t="s">
        <v>55</v>
      </c>
      <c r="B338" s="8" t="s">
        <v>4</v>
      </c>
      <c r="C338" s="8" t="s">
        <v>91</v>
      </c>
      <c r="D338" s="10"/>
      <c r="E338" s="11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T338" s="10"/>
      <c r="U338" s="11"/>
      <c r="V338" s="10"/>
      <c r="W338" s="11"/>
      <c r="X338" s="10"/>
      <c r="Y338" s="11"/>
      <c r="Z338" s="10"/>
      <c r="AA338" s="11"/>
    </row>
    <row r="339" spans="1:27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</row>
    <row r="340" spans="1:27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</row>
    <row r="341" spans="1:27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</row>
    <row r="342" spans="1:27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</row>
    <row r="343" spans="1:27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</row>
    <row r="344" spans="1:27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</row>
    <row r="345" spans="1:27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</row>
    <row r="346" spans="1:27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</row>
    <row r="347" spans="1:27" ht="5.0999999999999996" customHeight="1" x14ac:dyDescent="0.2"/>
    <row r="348" spans="1:27" x14ac:dyDescent="0.2">
      <c r="A348" s="3" t="s">
        <v>221</v>
      </c>
      <c r="B348" s="3" t="s">
        <v>220</v>
      </c>
      <c r="C348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8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10" sqref="A10"/>
      <selection pane="bottomRight" activeCell="A335" sqref="A335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6181831.6000000006</v>
      </c>
      <c r="G318" s="11">
        <v>11.847889095037788</v>
      </c>
      <c r="H318" s="10">
        <v>32895664.199999999</v>
      </c>
      <c r="I318" s="11">
        <v>16.344140628903912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27261002.100000001</v>
      </c>
      <c r="O318" s="11">
        <v>15.196517110535698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7151461.5999999996</v>
      </c>
      <c r="AA318" s="11">
        <v>15.691968335256094</v>
      </c>
      <c r="AB318" s="39"/>
      <c r="AC318" s="35">
        <f t="shared" si="5"/>
        <v>14.958155845082894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6301642.5</v>
      </c>
      <c r="G319" s="11">
        <v>11.712307094856609</v>
      </c>
      <c r="H319" s="10">
        <v>32741570.300000001</v>
      </c>
      <c r="I319" s="11">
        <v>16.490150204616175</v>
      </c>
      <c r="J319" s="10">
        <v>2742922.6</v>
      </c>
      <c r="K319" s="11">
        <v>17.747801801625744</v>
      </c>
      <c r="L319" s="10">
        <v>56139.3</v>
      </c>
      <c r="M319" s="11">
        <v>15.001820115320282</v>
      </c>
      <c r="N319" s="10">
        <v>27638600.700000003</v>
      </c>
      <c r="O319" s="11">
        <v>15.395203940407866</v>
      </c>
      <c r="P319" s="10">
        <v>2082559.3</v>
      </c>
      <c r="Q319" s="11">
        <v>7.2777639642722303</v>
      </c>
      <c r="R319" s="10">
        <v>6399058.8999999985</v>
      </c>
      <c r="S319" s="11">
        <v>16.307193447617749</v>
      </c>
      <c r="T319" s="10">
        <v>16221205.6</v>
      </c>
      <c r="U319" s="11">
        <v>12.673969489789352</v>
      </c>
      <c r="V319" s="10">
        <v>20397332.300000001</v>
      </c>
      <c r="W319" s="11">
        <v>23.571936013759988</v>
      </c>
      <c r="X319" s="10">
        <v>2436308.2000000002</v>
      </c>
      <c r="Y319" s="11">
        <v>14.89656683747976</v>
      </c>
      <c r="Z319" s="10">
        <v>7085572.9000000004</v>
      </c>
      <c r="AA319" s="11">
        <v>15.679810667532612</v>
      </c>
      <c r="AB319" s="39"/>
      <c r="AC319" s="35">
        <f t="shared" si="5"/>
        <v>15.054467785712777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6296275.8999999994</v>
      </c>
      <c r="G320" s="11">
        <v>11.534645461613268</v>
      </c>
      <c r="H320" s="10">
        <v>32372389.400000002</v>
      </c>
      <c r="I320" s="11">
        <v>16.602485644139687</v>
      </c>
      <c r="J320" s="10">
        <v>2789666.0999999996</v>
      </c>
      <c r="K320" s="11">
        <v>17.815121724065818</v>
      </c>
      <c r="L320" s="10">
        <v>270752.2</v>
      </c>
      <c r="M320" s="11">
        <v>13.780859165687328</v>
      </c>
      <c r="N320" s="10">
        <v>27371238.199999999</v>
      </c>
      <c r="O320" s="11">
        <v>15.653290228755518</v>
      </c>
      <c r="P320" s="10">
        <v>2056444.7999999998</v>
      </c>
      <c r="Q320" s="11">
        <v>7.3664721002965896</v>
      </c>
      <c r="R320" s="10">
        <v>6757495.5</v>
      </c>
      <c r="S320" s="11">
        <v>16.064671194083665</v>
      </c>
      <c r="T320" s="10">
        <v>17072927</v>
      </c>
      <c r="U320" s="11">
        <v>12.226441726307385</v>
      </c>
      <c r="V320" s="10">
        <v>20868541.100000005</v>
      </c>
      <c r="W320" s="11">
        <v>23.582428456582424</v>
      </c>
      <c r="X320" s="10">
        <v>2682559.7999999993</v>
      </c>
      <c r="Y320" s="11">
        <v>14.703078099880562</v>
      </c>
      <c r="Z320" s="10">
        <v>7061833.5999999996</v>
      </c>
      <c r="AA320" s="11">
        <v>15.718402194580179</v>
      </c>
      <c r="AB320" s="39"/>
      <c r="AC320" s="35">
        <f t="shared" si="5"/>
        <v>15.037071321556699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6336836.7999999998</v>
      </c>
      <c r="G321" s="11">
        <v>11.593088727959659</v>
      </c>
      <c r="H321" s="10">
        <v>31899641.599999998</v>
      </c>
      <c r="I321" s="11">
        <v>16.680082764785663</v>
      </c>
      <c r="J321" s="10">
        <v>2797382.6</v>
      </c>
      <c r="K321" s="11">
        <v>17.807512472909487</v>
      </c>
      <c r="L321" s="10">
        <v>238598.2</v>
      </c>
      <c r="M321" s="11">
        <v>13.783268306299068</v>
      </c>
      <c r="N321" s="10">
        <v>28734258.5</v>
      </c>
      <c r="O321" s="11">
        <v>15.341713528748258</v>
      </c>
      <c r="P321" s="10">
        <v>2055021.6</v>
      </c>
      <c r="Q321" s="11">
        <v>7.3581790931053925</v>
      </c>
      <c r="R321" s="10">
        <v>6708906.1000000024</v>
      </c>
      <c r="S321" s="11">
        <v>16.089112083712124</v>
      </c>
      <c r="T321" s="10">
        <v>17411748.199999999</v>
      </c>
      <c r="U321" s="11">
        <v>11.950852231770735</v>
      </c>
      <c r="V321" s="10">
        <v>21225936.699999999</v>
      </c>
      <c r="W321" s="11">
        <v>23.576551088273053</v>
      </c>
      <c r="X321" s="10">
        <v>2695107.6999999997</v>
      </c>
      <c r="Y321" s="11">
        <v>14.841419312111334</v>
      </c>
      <c r="Z321" s="10">
        <v>6946491.7999999998</v>
      </c>
      <c r="AA321" s="11">
        <v>15.757501005615545</v>
      </c>
      <c r="AB321" s="39"/>
      <c r="AC321" s="35">
        <f t="shared" si="5"/>
        <v>14.931334019468213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6407062.6000000006</v>
      </c>
      <c r="G322" s="15">
        <v>11.660539315785677</v>
      </c>
      <c r="H322" s="14">
        <v>31812390.299999997</v>
      </c>
      <c r="I322" s="15">
        <v>16.727494778976123</v>
      </c>
      <c r="J322" s="14">
        <v>2856054.6000000006</v>
      </c>
      <c r="K322" s="15">
        <v>17.798887527570379</v>
      </c>
      <c r="L322" s="14">
        <v>206206.2</v>
      </c>
      <c r="M322" s="15">
        <v>13.783818090823685</v>
      </c>
      <c r="N322" s="14">
        <v>30810201.300000001</v>
      </c>
      <c r="O322" s="15">
        <v>15.136854996043144</v>
      </c>
      <c r="P322" s="14">
        <v>2006061.0999999999</v>
      </c>
      <c r="Q322" s="15">
        <v>7.393513691581977</v>
      </c>
      <c r="R322" s="14">
        <v>6884505.6000000006</v>
      </c>
      <c r="S322" s="15">
        <v>15.594942627107471</v>
      </c>
      <c r="T322" s="14">
        <v>17848409</v>
      </c>
      <c r="U322" s="15">
        <v>11.809956308094469</v>
      </c>
      <c r="V322" s="14">
        <v>21751043.000000004</v>
      </c>
      <c r="W322" s="15">
        <v>23.441618941997387</v>
      </c>
      <c r="X322" s="14">
        <v>3119616.1</v>
      </c>
      <c r="Y322" s="15">
        <v>14.789926526215812</v>
      </c>
      <c r="Z322" s="14">
        <v>7332192.7000000002</v>
      </c>
      <c r="AA322" s="15">
        <v>15.432215801966015</v>
      </c>
      <c r="AB322" s="39"/>
      <c r="AC322" s="36">
        <f t="shared" si="5"/>
        <v>14.816370493245373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6311686.2999999998</v>
      </c>
      <c r="G323" s="13">
        <v>11.656579840319374</v>
      </c>
      <c r="H323" s="12">
        <v>31018450.400000002</v>
      </c>
      <c r="I323" s="13">
        <v>16.772504608192822</v>
      </c>
      <c r="J323" s="12">
        <v>2826769.6</v>
      </c>
      <c r="K323" s="13">
        <v>17.878602218589048</v>
      </c>
      <c r="L323" s="12">
        <v>172385.4</v>
      </c>
      <c r="M323" s="13">
        <v>13.859736671435018</v>
      </c>
      <c r="N323" s="12">
        <v>30395598.099999998</v>
      </c>
      <c r="O323" s="13">
        <v>15.802390569606862</v>
      </c>
      <c r="P323" s="12">
        <v>1954913.8999999997</v>
      </c>
      <c r="Q323" s="13">
        <v>7.4665070753243903</v>
      </c>
      <c r="R323" s="12">
        <v>6721503.2999999998</v>
      </c>
      <c r="S323" s="13">
        <v>15.555096434751428</v>
      </c>
      <c r="T323" s="12">
        <v>17853962.600000001</v>
      </c>
      <c r="U323" s="13">
        <v>11.742633698582974</v>
      </c>
      <c r="V323" s="12">
        <v>21479542.100000001</v>
      </c>
      <c r="W323" s="13">
        <v>23.333022523883326</v>
      </c>
      <c r="X323" s="12">
        <v>3015911.6</v>
      </c>
      <c r="Y323" s="13">
        <v>15.124255090566971</v>
      </c>
      <c r="Z323" s="12">
        <v>7043799.7999999998</v>
      </c>
      <c r="AA323" s="13">
        <v>15.507648477601528</v>
      </c>
      <c r="AB323" s="39"/>
      <c r="AC323" s="35">
        <f t="shared" ref="AC323:AC334" si="6">(F323*G323+H323*I323+J323*K323+L323*M323+N323*O323+P323*Q323+R323*S323+T323*U323+X323*Y323+Z323*AA323)/(F323+H323+J323+L323+N323+P323+R323+T323+X323+Z323)</f>
        <v>15.009363294757524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6190046.3000000007</v>
      </c>
      <c r="G324" s="11">
        <v>11.696056451790991</v>
      </c>
      <c r="H324" s="10">
        <v>30977806.399999999</v>
      </c>
      <c r="I324" s="11">
        <v>16.791620273538811</v>
      </c>
      <c r="J324" s="10">
        <v>2946769.4</v>
      </c>
      <c r="K324" s="11">
        <v>17.943244924085338</v>
      </c>
      <c r="L324" s="10">
        <v>139812.4</v>
      </c>
      <c r="M324" s="11">
        <v>13.88202798893372</v>
      </c>
      <c r="N324" s="10">
        <v>31059006.999999993</v>
      </c>
      <c r="O324" s="11">
        <v>15.851894165483152</v>
      </c>
      <c r="P324" s="10">
        <v>1895055.0999999999</v>
      </c>
      <c r="Q324" s="11">
        <v>7.3475819710994141</v>
      </c>
      <c r="R324" s="10">
        <v>6645134.2999999989</v>
      </c>
      <c r="S324" s="11">
        <v>15.544865563966109</v>
      </c>
      <c r="T324" s="10">
        <v>18021598.100000001</v>
      </c>
      <c r="U324" s="11">
        <v>11.640773744310726</v>
      </c>
      <c r="V324" s="10">
        <v>21797301.400000002</v>
      </c>
      <c r="W324" s="11">
        <v>23.087332227970194</v>
      </c>
      <c r="X324" s="10">
        <v>2921796.0999999996</v>
      </c>
      <c r="Y324" s="11">
        <v>15.158284161581307</v>
      </c>
      <c r="Z324" s="10">
        <v>7161144.9000000004</v>
      </c>
      <c r="AA324" s="11">
        <v>15.818575316078306</v>
      </c>
      <c r="AB324" s="39"/>
      <c r="AC324" s="35">
        <f t="shared" si="6"/>
        <v>15.045660120415164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6269236.4000000004</v>
      </c>
      <c r="G325" s="11">
        <v>11.903004892110953</v>
      </c>
      <c r="H325" s="10">
        <v>33071358.699999999</v>
      </c>
      <c r="I325" s="11">
        <v>16.460183611385773</v>
      </c>
      <c r="J325" s="10">
        <v>3079427.1</v>
      </c>
      <c r="K325" s="11">
        <v>18.035041815407787</v>
      </c>
      <c r="L325" s="10">
        <v>108080.4</v>
      </c>
      <c r="M325" s="11">
        <v>13.962763831370001</v>
      </c>
      <c r="N325" s="10">
        <v>31411307.099999998</v>
      </c>
      <c r="O325" s="11">
        <v>16.338575449889511</v>
      </c>
      <c r="P325" s="10">
        <v>1906092.1</v>
      </c>
      <c r="Q325" s="11">
        <v>7.5592652857645231</v>
      </c>
      <c r="R325" s="10">
        <v>6695152.7999999989</v>
      </c>
      <c r="S325" s="11">
        <v>15.742155927195585</v>
      </c>
      <c r="T325" s="10">
        <v>18512672.5</v>
      </c>
      <c r="U325" s="11">
        <v>11.409812836531291</v>
      </c>
      <c r="V325" s="10">
        <v>22332177.399999995</v>
      </c>
      <c r="W325" s="11">
        <v>22.943908463220449</v>
      </c>
      <c r="X325" s="10">
        <v>2972500.4</v>
      </c>
      <c r="Y325" s="11">
        <v>15.361385554397211</v>
      </c>
      <c r="Z325" s="10">
        <v>7093964.3999999994</v>
      </c>
      <c r="AA325" s="11">
        <v>16.207674038510827</v>
      </c>
      <c r="AB325" s="39"/>
      <c r="AC325" s="35">
        <f t="shared" si="6"/>
        <v>15.127056834552979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6496798.1200000001</v>
      </c>
      <c r="G326" s="11">
        <v>12.225435534035023</v>
      </c>
      <c r="H326" s="10">
        <v>34710012.68</v>
      </c>
      <c r="I326" s="11">
        <v>16.468240430383482</v>
      </c>
      <c r="J326" s="10">
        <v>3166340.81</v>
      </c>
      <c r="K326" s="11">
        <v>18.195363533181993</v>
      </c>
      <c r="L326" s="10">
        <v>75685.799999999988</v>
      </c>
      <c r="M326" s="11">
        <v>13.87583285107643</v>
      </c>
      <c r="N326" s="10">
        <v>31685070.829999994</v>
      </c>
      <c r="O326" s="11">
        <v>16.465439511239367</v>
      </c>
      <c r="P326" s="10">
        <v>1903179.4300000002</v>
      </c>
      <c r="Q326" s="11">
        <v>7.5673162139000185</v>
      </c>
      <c r="R326" s="10">
        <v>6819474.5299999993</v>
      </c>
      <c r="S326" s="11">
        <v>15.791130957563675</v>
      </c>
      <c r="T326" s="10">
        <v>19003145.52</v>
      </c>
      <c r="U326" s="11">
        <v>11.343184849667988</v>
      </c>
      <c r="V326" s="10">
        <v>23165180.139999993</v>
      </c>
      <c r="W326" s="11">
        <v>23.011312351435073</v>
      </c>
      <c r="X326" s="10">
        <v>3060803.67</v>
      </c>
      <c r="Y326" s="11">
        <v>15.673765863688994</v>
      </c>
      <c r="Z326" s="10">
        <v>7236698.5699999994</v>
      </c>
      <c r="AA326" s="11">
        <v>16.399878526541972</v>
      </c>
      <c r="AB326" s="39"/>
      <c r="AC326" s="35">
        <f t="shared" si="6"/>
        <v>15.204569470276839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6488491.0799999991</v>
      </c>
      <c r="G327" s="11">
        <v>12.170624186540461</v>
      </c>
      <c r="H327" s="10">
        <v>35100182.420000002</v>
      </c>
      <c r="I327" s="11">
        <v>16.493097532736421</v>
      </c>
      <c r="J327" s="10">
        <v>3200205.86</v>
      </c>
      <c r="K327" s="11">
        <v>18.340834372886263</v>
      </c>
      <c r="L327" s="10">
        <v>43562.9</v>
      </c>
      <c r="M327" s="11">
        <v>13.930161054475269</v>
      </c>
      <c r="N327" s="10">
        <v>31756609.220000003</v>
      </c>
      <c r="O327" s="11">
        <v>16.107423850231189</v>
      </c>
      <c r="P327" s="10">
        <v>1892815.77</v>
      </c>
      <c r="Q327" s="11">
        <v>7.6755723114563956</v>
      </c>
      <c r="R327" s="10">
        <v>6848552.8900000006</v>
      </c>
      <c r="S327" s="11">
        <v>15.960666436380544</v>
      </c>
      <c r="T327" s="10">
        <v>19011922.919999998</v>
      </c>
      <c r="U327" s="11">
        <v>11.471198447100575</v>
      </c>
      <c r="V327" s="10">
        <v>23876202.459999997</v>
      </c>
      <c r="W327" s="11">
        <v>23.026562561394027</v>
      </c>
      <c r="X327" s="10">
        <v>3155666.81</v>
      </c>
      <c r="Y327" s="11">
        <v>15.955609218769228</v>
      </c>
      <c r="Z327" s="10">
        <v>7222286.3199999994</v>
      </c>
      <c r="AA327" s="11">
        <v>16.548943812587606</v>
      </c>
      <c r="AB327" s="39"/>
      <c r="AC327" s="35">
        <f t="shared" si="6"/>
        <v>15.171643337254705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6962720.4900000002</v>
      </c>
      <c r="G328" s="11">
        <v>12.245501154448897</v>
      </c>
      <c r="H328" s="10">
        <v>36286980.810000002</v>
      </c>
      <c r="I328" s="11">
        <v>16.7676992115234</v>
      </c>
      <c r="J328" s="10">
        <v>3312112.96</v>
      </c>
      <c r="K328" s="11">
        <v>18.619205960294302</v>
      </c>
      <c r="L328" s="10">
        <v>12257.8</v>
      </c>
      <c r="M328" s="11">
        <v>14.5910432540913</v>
      </c>
      <c r="N328" s="10">
        <v>32473422.960000001</v>
      </c>
      <c r="O328" s="11">
        <v>17.311720201771397</v>
      </c>
      <c r="P328" s="10">
        <v>1889678.12</v>
      </c>
      <c r="Q328" s="11">
        <v>7.6987612558587504</v>
      </c>
      <c r="R328" s="10">
        <v>7095718.0099999998</v>
      </c>
      <c r="S328" s="11">
        <v>16.859331039551801</v>
      </c>
      <c r="T328" s="10">
        <v>19845607.559999999</v>
      </c>
      <c r="U328" s="11">
        <v>11.315709182017098</v>
      </c>
      <c r="V328" s="10">
        <v>25579530.59</v>
      </c>
      <c r="W328" s="11">
        <v>23.154596537774097</v>
      </c>
      <c r="X328" s="10">
        <v>3094463.25</v>
      </c>
      <c r="Y328" s="11">
        <v>16.359205128870101</v>
      </c>
      <c r="Z328" s="10">
        <v>7235910.3099999996</v>
      </c>
      <c r="AA328" s="11">
        <v>17.063214927590796</v>
      </c>
      <c r="AB328" s="39"/>
      <c r="AC328" s="35">
        <f t="shared" si="6"/>
        <v>15.655042981779227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7001620.6800000006</v>
      </c>
      <c r="G329" s="11">
        <v>12.024383974011579</v>
      </c>
      <c r="H329" s="10">
        <v>36200148.379999995</v>
      </c>
      <c r="I329" s="11">
        <v>16.768225645256337</v>
      </c>
      <c r="J329" s="10">
        <v>3345686.6999999997</v>
      </c>
      <c r="K329" s="11">
        <v>18.582315058490096</v>
      </c>
      <c r="L329" s="10">
        <v>8815.2000000000007</v>
      </c>
      <c r="M329" s="11">
        <v>14.380998275705574</v>
      </c>
      <c r="N329" s="10">
        <v>33016132.579999998</v>
      </c>
      <c r="O329" s="11">
        <v>17.012249715611595</v>
      </c>
      <c r="P329" s="10">
        <v>1880872.5100000002</v>
      </c>
      <c r="Q329" s="11">
        <v>7.7554506525272071</v>
      </c>
      <c r="R329" s="10">
        <v>7021092.8899999987</v>
      </c>
      <c r="S329" s="11">
        <v>16.967171455197786</v>
      </c>
      <c r="T329" s="10">
        <v>20078661.68</v>
      </c>
      <c r="U329" s="11">
        <v>11.405965556828884</v>
      </c>
      <c r="V329" s="10">
        <v>26636952.529999997</v>
      </c>
      <c r="W329" s="11">
        <v>23.088425065590634</v>
      </c>
      <c r="X329" s="10">
        <v>3124251.95</v>
      </c>
      <c r="Y329" s="11">
        <v>16.608193115827284</v>
      </c>
      <c r="Z329" s="10">
        <v>7174913.9000000013</v>
      </c>
      <c r="AA329" s="11">
        <v>16.899281780468474</v>
      </c>
      <c r="AB329" s="39"/>
      <c r="AC329" s="35">
        <f t="shared" si="6"/>
        <v>15.574379359789379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6950577.3899999997</v>
      </c>
      <c r="G330" s="11">
        <v>11.709790459149179</v>
      </c>
      <c r="H330" s="10">
        <v>36318215.709999993</v>
      </c>
      <c r="I330" s="11">
        <v>16.840875957474182</v>
      </c>
      <c r="J330" s="10">
        <v>3457480.5</v>
      </c>
      <c r="K330" s="11">
        <v>18.692688684173326</v>
      </c>
      <c r="L330" s="10">
        <v>3515.3</v>
      </c>
      <c r="M330" s="11">
        <v>14.454249992888217</v>
      </c>
      <c r="N330" s="10">
        <v>33343599.359999999</v>
      </c>
      <c r="O330" s="11">
        <v>17.015309308415937</v>
      </c>
      <c r="P330" s="10">
        <v>1899991.7</v>
      </c>
      <c r="Q330" s="11">
        <v>7.9964876245512047</v>
      </c>
      <c r="R330" s="10">
        <v>6974491.620000001</v>
      </c>
      <c r="S330" s="11">
        <v>17.047805831401948</v>
      </c>
      <c r="T330" s="10">
        <v>20254140.220000003</v>
      </c>
      <c r="U330" s="11">
        <v>11.376867938001272</v>
      </c>
      <c r="V330" s="10">
        <v>28206356.980000004</v>
      </c>
      <c r="W330" s="11">
        <v>23.072925079157091</v>
      </c>
      <c r="X330" s="10">
        <v>3056818.16</v>
      </c>
      <c r="Y330" s="11">
        <v>16.594595808243952</v>
      </c>
      <c r="Z330" s="10">
        <v>7129084.3299999991</v>
      </c>
      <c r="AA330" s="11">
        <v>17.040890289244214</v>
      </c>
      <c r="AB330" s="39"/>
      <c r="AC330" s="35">
        <f t="shared" si="6"/>
        <v>15.594432477685427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6936820.3799999999</v>
      </c>
      <c r="G331" s="11">
        <v>11.846810097654561</v>
      </c>
      <c r="H331" s="10">
        <v>36720093.759999998</v>
      </c>
      <c r="I331" s="11">
        <v>16.798357762319615</v>
      </c>
      <c r="J331" s="10">
        <v>3529177.2899999996</v>
      </c>
      <c r="K331" s="11">
        <v>18.836282157533677</v>
      </c>
      <c r="L331" s="10">
        <v>3735.6000000000004</v>
      </c>
      <c r="M331" s="11">
        <v>14.940917121747516</v>
      </c>
      <c r="N331" s="10">
        <v>33269928.820000004</v>
      </c>
      <c r="O331" s="11">
        <v>17.106931134122568</v>
      </c>
      <c r="P331" s="10">
        <v>1908176.0699999998</v>
      </c>
      <c r="Q331" s="11">
        <v>8.0594750491237477</v>
      </c>
      <c r="R331" s="10">
        <v>6941822.4199999999</v>
      </c>
      <c r="S331" s="11">
        <v>17.066913073858192</v>
      </c>
      <c r="T331" s="10">
        <v>20810695.190000001</v>
      </c>
      <c r="U331" s="11">
        <v>11.33178948213215</v>
      </c>
      <c r="V331" s="10">
        <v>29536012.32</v>
      </c>
      <c r="W331" s="11">
        <v>23.036524624844827</v>
      </c>
      <c r="X331" s="10">
        <v>3158148.4699999997</v>
      </c>
      <c r="Y331" s="11">
        <v>16.126586001005851</v>
      </c>
      <c r="Z331" s="10">
        <v>7025792.3199999994</v>
      </c>
      <c r="AA331" s="11">
        <v>17.102448006874759</v>
      </c>
      <c r="AB331" s="39"/>
      <c r="AC331" s="35">
        <f t="shared" si="6"/>
        <v>15.589293369323647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6956138.1000000006</v>
      </c>
      <c r="G332" s="11">
        <v>12.097825592738012</v>
      </c>
      <c r="H332" s="10">
        <v>36521947.659999996</v>
      </c>
      <c r="I332" s="11">
        <v>16.958730319047298</v>
      </c>
      <c r="J332" s="10">
        <v>3592191.96</v>
      </c>
      <c r="K332" s="11">
        <v>18.894401701099532</v>
      </c>
      <c r="L332" s="10">
        <v>3713.9</v>
      </c>
      <c r="M332" s="11">
        <v>14.632683163251574</v>
      </c>
      <c r="N332" s="10">
        <v>32926492.049999997</v>
      </c>
      <c r="O332" s="11">
        <v>17.431176218278623</v>
      </c>
      <c r="P332" s="10">
        <v>1900662.8</v>
      </c>
      <c r="Q332" s="11">
        <v>8.2287812356826322</v>
      </c>
      <c r="R332" s="10">
        <v>6813743.4700000016</v>
      </c>
      <c r="S332" s="11">
        <v>17.289727660425118</v>
      </c>
      <c r="T332" s="10">
        <v>21588784.859999999</v>
      </c>
      <c r="U332" s="11">
        <v>11.160159802532759</v>
      </c>
      <c r="V332" s="10">
        <v>30534035.939999998</v>
      </c>
      <c r="W332" s="11">
        <v>23.017055765891005</v>
      </c>
      <c r="X332" s="10">
        <v>3128351.65</v>
      </c>
      <c r="Y332" s="11">
        <v>16.093931837522149</v>
      </c>
      <c r="Z332" s="10">
        <v>7276071.620000001</v>
      </c>
      <c r="AA332" s="11">
        <v>16.900957501171501</v>
      </c>
      <c r="AB332" s="39"/>
      <c r="AC332" s="35">
        <f t="shared" si="6"/>
        <v>15.683259334056215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>
        <v>152876683.75000003</v>
      </c>
      <c r="E333" s="11">
        <v>17.073470363163857</v>
      </c>
      <c r="F333" s="10">
        <v>6957524.6300000008</v>
      </c>
      <c r="G333" s="11">
        <v>11.846242568903415</v>
      </c>
      <c r="H333" s="10">
        <v>36401068.679999992</v>
      </c>
      <c r="I333" s="11">
        <v>17.032697852457659</v>
      </c>
      <c r="J333" s="10">
        <v>3695876.7800000003</v>
      </c>
      <c r="K333" s="11">
        <v>19.00801274153951</v>
      </c>
      <c r="L333" s="10">
        <v>3542.2000000000003</v>
      </c>
      <c r="M333" s="11">
        <v>14.499811698944155</v>
      </c>
      <c r="N333" s="10">
        <v>33151732.040000003</v>
      </c>
      <c r="O333" s="11">
        <v>17.000255103609359</v>
      </c>
      <c r="P333" s="10">
        <v>1867863.63</v>
      </c>
      <c r="Q333" s="11">
        <v>8.3784683978776346</v>
      </c>
      <c r="R333" s="10">
        <v>6631276.3799999999</v>
      </c>
      <c r="S333" s="11">
        <v>17.009454393725626</v>
      </c>
      <c r="T333" s="10">
        <v>21999053.909999996</v>
      </c>
      <c r="U333" s="11">
        <v>11.058136375506527</v>
      </c>
      <c r="V333" s="10">
        <v>31741827.609999992</v>
      </c>
      <c r="W333" s="11">
        <v>22.933809721077989</v>
      </c>
      <c r="X333" s="10">
        <v>3069514.12</v>
      </c>
      <c r="Y333" s="11">
        <v>16.083190258626328</v>
      </c>
      <c r="Z333" s="10">
        <v>7357403.7699999996</v>
      </c>
      <c r="AA333" s="11">
        <v>16.959064142499816</v>
      </c>
      <c r="AB333" s="39"/>
      <c r="AC333" s="35">
        <f t="shared" si="6"/>
        <v>15.537843974834967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155994814.91</v>
      </c>
      <c r="E334" s="15">
        <v>17.095522322042545</v>
      </c>
      <c r="F334" s="14">
        <v>7100618.6799999997</v>
      </c>
      <c r="G334" s="15">
        <v>12.275966565282454</v>
      </c>
      <c r="H334" s="14">
        <v>36262214.800000004</v>
      </c>
      <c r="I334" s="15">
        <v>17.066873362222193</v>
      </c>
      <c r="J334" s="14">
        <v>3795026.71</v>
      </c>
      <c r="K334" s="15">
        <v>18.464427520485078</v>
      </c>
      <c r="L334" s="14">
        <v>5127.7000000000007</v>
      </c>
      <c r="M334" s="15">
        <v>15.937411315014515</v>
      </c>
      <c r="N334" s="14">
        <v>35148301.07</v>
      </c>
      <c r="O334" s="15">
        <v>16.804968444296986</v>
      </c>
      <c r="P334" s="14">
        <v>1845969.31</v>
      </c>
      <c r="Q334" s="15">
        <v>8.4307146545139471</v>
      </c>
      <c r="R334" s="14">
        <v>6350774.0699999984</v>
      </c>
      <c r="S334" s="15">
        <v>17.066417024909221</v>
      </c>
      <c r="T334" s="14">
        <v>22240537.080000002</v>
      </c>
      <c r="U334" s="15">
        <v>11.238574279578499</v>
      </c>
      <c r="V334" s="14">
        <v>32704534.109999999</v>
      </c>
      <c r="W334" s="15">
        <v>22.965592644838924</v>
      </c>
      <c r="X334" s="14">
        <v>2870363.18</v>
      </c>
      <c r="Y334" s="15">
        <v>15.846097560030701</v>
      </c>
      <c r="Z334" s="14">
        <v>7671348.2000000002</v>
      </c>
      <c r="AA334" s="15">
        <v>16.878344361281897</v>
      </c>
      <c r="AB334" s="39"/>
      <c r="AC334" s="36">
        <f t="shared" si="6"/>
        <v>15.538401080576492</v>
      </c>
    </row>
    <row r="335" spans="1:29" s="4" customFormat="1" x14ac:dyDescent="0.2">
      <c r="A335" s="7" t="s">
        <v>229</v>
      </c>
      <c r="B335" s="7" t="s">
        <v>230</v>
      </c>
      <c r="C335" s="7" t="s">
        <v>231</v>
      </c>
      <c r="D335" s="12">
        <v>153827980.28</v>
      </c>
      <c r="E335" s="13">
        <v>17.112612718397322</v>
      </c>
      <c r="F335" s="12">
        <v>6951422.3399999999</v>
      </c>
      <c r="G335" s="13">
        <v>12.29336217911341</v>
      </c>
      <c r="H335" s="12">
        <v>35354670.189999998</v>
      </c>
      <c r="I335" s="13">
        <v>17.124503421916955</v>
      </c>
      <c r="J335" s="12">
        <v>3845651.9899999998</v>
      </c>
      <c r="K335" s="13">
        <v>18.500480381585454</v>
      </c>
      <c r="L335" s="12">
        <v>4367.8</v>
      </c>
      <c r="M335" s="13">
        <v>16.35902697009935</v>
      </c>
      <c r="N335" s="12">
        <v>34425311.559999995</v>
      </c>
      <c r="O335" s="13">
        <v>16.783063193836778</v>
      </c>
      <c r="P335" s="12">
        <v>1828597.5500000003</v>
      </c>
      <c r="Q335" s="13">
        <v>8.7273970046607499</v>
      </c>
      <c r="R335" s="12">
        <v>6190950.540000001</v>
      </c>
      <c r="S335" s="13">
        <v>16.996601477291083</v>
      </c>
      <c r="T335" s="12">
        <v>22109464.940000001</v>
      </c>
      <c r="U335" s="13">
        <v>11.220765995886657</v>
      </c>
      <c r="V335" s="12">
        <v>32848226.189999998</v>
      </c>
      <c r="W335" s="13">
        <v>22.900045003093663</v>
      </c>
      <c r="X335" s="12">
        <v>2796441.0700000003</v>
      </c>
      <c r="Y335" s="13">
        <v>15.863527972931672</v>
      </c>
      <c r="Z335" s="12">
        <v>7472876.1099999994</v>
      </c>
      <c r="AA335" s="13">
        <v>16.951259171283127</v>
      </c>
      <c r="AB335" s="39"/>
      <c r="AC335" s="35">
        <f t="shared" ref="AC335:AC346" si="7">(F335*G335+H335*I335+J335*K335+L335*M335+N335*O335+P335*Q335+R335*S335+T335*U335+X335*Y335+Z335*AA335)/(F335+H335+J335+L335+N335+P335+R335+T335+X335+Z335)</f>
        <v>15.541218511350181</v>
      </c>
    </row>
    <row r="336" spans="1:29" s="4" customFormat="1" x14ac:dyDescent="0.2">
      <c r="A336" s="8" t="s">
        <v>53</v>
      </c>
      <c r="B336" s="8" t="s">
        <v>2</v>
      </c>
      <c r="C336" s="8" t="s">
        <v>89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T336" s="10"/>
      <c r="U336" s="11"/>
      <c r="V336" s="10"/>
      <c r="W336" s="11"/>
      <c r="X336" s="10"/>
      <c r="Y336" s="11"/>
      <c r="Z336" s="10"/>
      <c r="AA336" s="11"/>
      <c r="AB336" s="39"/>
      <c r="AC336" s="35" t="e">
        <f t="shared" si="7"/>
        <v>#DIV/0!</v>
      </c>
    </row>
    <row r="337" spans="1:29" s="4" customFormat="1" x14ac:dyDescent="0.2">
      <c r="A337" s="8" t="s">
        <v>54</v>
      </c>
      <c r="B337" s="8" t="s">
        <v>3</v>
      </c>
      <c r="C337" s="8" t="s">
        <v>90</v>
      </c>
      <c r="D337" s="10"/>
      <c r="E337" s="11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T337" s="10"/>
      <c r="U337" s="11"/>
      <c r="V337" s="10"/>
      <c r="W337" s="11"/>
      <c r="X337" s="10"/>
      <c r="Y337" s="11"/>
      <c r="Z337" s="10"/>
      <c r="AA337" s="11"/>
      <c r="AB337" s="39"/>
      <c r="AC337" s="35" t="e">
        <f t="shared" si="7"/>
        <v>#DIV/0!</v>
      </c>
    </row>
    <row r="338" spans="1:29" s="4" customFormat="1" x14ac:dyDescent="0.2">
      <c r="A338" s="8" t="s">
        <v>55</v>
      </c>
      <c r="B338" s="8" t="s">
        <v>4</v>
      </c>
      <c r="C338" s="8" t="s">
        <v>91</v>
      </c>
      <c r="D338" s="10"/>
      <c r="E338" s="11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T338" s="10"/>
      <c r="U338" s="11"/>
      <c r="V338" s="10"/>
      <c r="W338" s="11"/>
      <c r="X338" s="10"/>
      <c r="Y338" s="11"/>
      <c r="Z338" s="10"/>
      <c r="AA338" s="11"/>
      <c r="AB338" s="39"/>
      <c r="AC338" s="35" t="e">
        <f t="shared" si="7"/>
        <v>#DIV/0!</v>
      </c>
    </row>
    <row r="339" spans="1:29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  <c r="AB339" s="39"/>
      <c r="AC339" s="35" t="e">
        <f t="shared" si="7"/>
        <v>#DIV/0!</v>
      </c>
    </row>
    <row r="340" spans="1:29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  <c r="AB340" s="39"/>
      <c r="AC340" s="35" t="e">
        <f t="shared" si="7"/>
        <v>#DIV/0!</v>
      </c>
    </row>
    <row r="341" spans="1:29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  <c r="AB341" s="39"/>
      <c r="AC341" s="35" t="e">
        <f t="shared" si="7"/>
        <v>#DIV/0!</v>
      </c>
    </row>
    <row r="342" spans="1:29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  <c r="AB342" s="39"/>
      <c r="AC342" s="35" t="e">
        <f t="shared" si="7"/>
        <v>#DIV/0!</v>
      </c>
    </row>
    <row r="343" spans="1:29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  <c r="AB343" s="39"/>
      <c r="AC343" s="35" t="e">
        <f t="shared" si="7"/>
        <v>#DIV/0!</v>
      </c>
    </row>
    <row r="344" spans="1:29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  <c r="AB344" s="39"/>
      <c r="AC344" s="35" t="e">
        <f t="shared" si="7"/>
        <v>#DIV/0!</v>
      </c>
    </row>
    <row r="345" spans="1:29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  <c r="AB345" s="39"/>
      <c r="AC345" s="35" t="e">
        <f t="shared" si="7"/>
        <v>#DIV/0!</v>
      </c>
    </row>
    <row r="346" spans="1:29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  <c r="AB346" s="39"/>
      <c r="AC346" s="36" t="e">
        <f t="shared" si="7"/>
        <v>#DIV/0!</v>
      </c>
    </row>
    <row r="347" spans="1:29" ht="5.0999999999999996" customHeight="1" x14ac:dyDescent="0.2"/>
    <row r="348" spans="1:29" x14ac:dyDescent="0.2">
      <c r="A348" s="3" t="s">
        <v>221</v>
      </c>
      <c r="B348" s="3" t="s">
        <v>220</v>
      </c>
      <c r="C348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5" sqref="A335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51540813.699999996</v>
      </c>
      <c r="E319" s="11">
        <v>9.0142481424580208</v>
      </c>
      <c r="F319" s="10">
        <v>7225010.6999999993</v>
      </c>
      <c r="G319" s="11">
        <v>8.0762869333882126</v>
      </c>
      <c r="H319" s="10">
        <v>1241719.8999999999</v>
      </c>
      <c r="I319" s="11">
        <v>8.6167734921539072</v>
      </c>
      <c r="J319" s="10">
        <v>1095261.8000000003</v>
      </c>
      <c r="K319" s="11">
        <v>10.293070338068928</v>
      </c>
      <c r="L319" s="10">
        <v>142984.59999999998</v>
      </c>
      <c r="M319" s="11">
        <v>9.7972068880145162</v>
      </c>
      <c r="N319" s="10">
        <v>20014504.699999999</v>
      </c>
      <c r="O319" s="11">
        <v>9.3597717272513812</v>
      </c>
      <c r="P319" s="10">
        <v>291594.89999999997</v>
      </c>
      <c r="Q319" s="11">
        <v>9.0919364056092977</v>
      </c>
      <c r="R319" s="10">
        <v>7310940.5</v>
      </c>
      <c r="S319" s="11">
        <v>8.1641287839779313</v>
      </c>
      <c r="T319" s="10">
        <v>2159542</v>
      </c>
      <c r="U319" s="11">
        <v>10.743688963678402</v>
      </c>
      <c r="V319" s="10">
        <v>464892</v>
      </c>
      <c r="W319" s="11">
        <v>12.773583055849523</v>
      </c>
      <c r="X319" s="10">
        <v>4090726.8000000003</v>
      </c>
      <c r="Y319" s="11">
        <v>8.8756453486456248</v>
      </c>
      <c r="Z319" s="10">
        <v>7503635.7999999998</v>
      </c>
      <c r="AA319" s="11">
        <v>9.0301434092790061</v>
      </c>
      <c r="AC319" s="35">
        <f t="shared" si="6"/>
        <v>8.9800307525727927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51186482.000000007</v>
      </c>
      <c r="E320" s="11">
        <v>9.0497923625616608</v>
      </c>
      <c r="F320" s="10">
        <v>7026838.6000000006</v>
      </c>
      <c r="G320" s="11">
        <v>8.2425075828552536</v>
      </c>
      <c r="H320" s="10">
        <v>1243632.2000000002</v>
      </c>
      <c r="I320" s="11">
        <v>8.6141722239099252</v>
      </c>
      <c r="J320" s="10">
        <v>1071369.6000000001</v>
      </c>
      <c r="K320" s="11">
        <v>10.297603880117553</v>
      </c>
      <c r="L320" s="10">
        <v>165544.09999999998</v>
      </c>
      <c r="M320" s="11">
        <v>9.6822839352172636</v>
      </c>
      <c r="N320" s="10">
        <v>20092368.200000003</v>
      </c>
      <c r="O320" s="11">
        <v>9.3685979557153409</v>
      </c>
      <c r="P320" s="10">
        <v>330818.7</v>
      </c>
      <c r="Q320" s="11">
        <v>9.0886649968698929</v>
      </c>
      <c r="R320" s="10">
        <v>7097225.7000000002</v>
      </c>
      <c r="S320" s="11">
        <v>8.3230641949290174</v>
      </c>
      <c r="T320" s="10">
        <v>2127663.0999999996</v>
      </c>
      <c r="U320" s="11">
        <v>10.493947133359608</v>
      </c>
      <c r="V320" s="10">
        <v>479806.50000000006</v>
      </c>
      <c r="W320" s="11">
        <v>12.661810909189425</v>
      </c>
      <c r="X320" s="10">
        <v>4165873.9</v>
      </c>
      <c r="Y320" s="11">
        <v>8.8615838256650097</v>
      </c>
      <c r="Z320" s="10">
        <v>7385341.3999999994</v>
      </c>
      <c r="AA320" s="11">
        <v>8.980801837407272</v>
      </c>
      <c r="AC320" s="35">
        <f t="shared" si="6"/>
        <v>9.0156140229307677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51560966.399999991</v>
      </c>
      <c r="E321" s="11">
        <v>8.9789200983440054</v>
      </c>
      <c r="F321" s="10">
        <v>7446818.2000000002</v>
      </c>
      <c r="G321" s="11">
        <v>8.2568794304660234</v>
      </c>
      <c r="H321" s="10">
        <v>1294649.5</v>
      </c>
      <c r="I321" s="11">
        <v>8.529615292015329</v>
      </c>
      <c r="J321" s="10">
        <v>1031190.6000000001</v>
      </c>
      <c r="K321" s="11">
        <v>10.257309999722651</v>
      </c>
      <c r="L321" s="10">
        <v>155540.79999999999</v>
      </c>
      <c r="M321" s="11">
        <v>9.716531488844085</v>
      </c>
      <c r="N321" s="10">
        <v>20349956.100000001</v>
      </c>
      <c r="O321" s="11">
        <v>9.2272528580049329</v>
      </c>
      <c r="P321" s="10">
        <v>325499</v>
      </c>
      <c r="Q321" s="11">
        <v>9.1176412646429092</v>
      </c>
      <c r="R321" s="10">
        <v>6968788.9000000004</v>
      </c>
      <c r="S321" s="11">
        <v>8.3144882527579558</v>
      </c>
      <c r="T321" s="10">
        <v>2047518.8000000003</v>
      </c>
      <c r="U321" s="11">
        <v>10.509409877945927</v>
      </c>
      <c r="V321" s="10">
        <v>473281</v>
      </c>
      <c r="W321" s="11">
        <v>12.760362617557044</v>
      </c>
      <c r="X321" s="10">
        <v>4141759.9000000004</v>
      </c>
      <c r="Y321" s="11">
        <v>8.791015899545501</v>
      </c>
      <c r="Z321" s="10">
        <v>7325963.6000000015</v>
      </c>
      <c r="AA321" s="11">
        <v>8.9669133513030275</v>
      </c>
      <c r="AC321" s="35">
        <f t="shared" si="6"/>
        <v>8.9438884682569704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50749513.899999999</v>
      </c>
      <c r="E322" s="15">
        <v>8.8932820587666797</v>
      </c>
      <c r="F322" s="14">
        <v>7414162.6000000006</v>
      </c>
      <c r="G322" s="15">
        <v>8.1880288797550804</v>
      </c>
      <c r="H322" s="14">
        <v>1365558.7000000002</v>
      </c>
      <c r="I322" s="15">
        <v>8.4955237559542507</v>
      </c>
      <c r="J322" s="14">
        <v>1036388.9000000001</v>
      </c>
      <c r="K322" s="15">
        <v>10.014441077089876</v>
      </c>
      <c r="L322" s="14">
        <v>163039.6</v>
      </c>
      <c r="M322" s="15">
        <v>9.6857243516299114</v>
      </c>
      <c r="N322" s="14">
        <v>20463680.799999997</v>
      </c>
      <c r="O322" s="15">
        <v>9.139944388401533</v>
      </c>
      <c r="P322" s="14">
        <v>315983.2</v>
      </c>
      <c r="Q322" s="15">
        <v>9.0757308648054593</v>
      </c>
      <c r="R322" s="14">
        <v>6639442.4999999991</v>
      </c>
      <c r="S322" s="15">
        <v>8.2469749805047652</v>
      </c>
      <c r="T322" s="14">
        <v>2087718.8</v>
      </c>
      <c r="U322" s="15">
        <v>10.152068423199529</v>
      </c>
      <c r="V322" s="14">
        <v>454577.39999999991</v>
      </c>
      <c r="W322" s="15">
        <v>12.532335371270106</v>
      </c>
      <c r="X322" s="14">
        <v>3587085.7</v>
      </c>
      <c r="Y322" s="15">
        <v>8.7709650271249409</v>
      </c>
      <c r="Z322" s="14">
        <v>7221875.7000000002</v>
      </c>
      <c r="AA322" s="15">
        <v>8.8688084844772348</v>
      </c>
      <c r="AC322" s="36">
        <f t="shared" si="6"/>
        <v>8.8603914437589584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50240908.29999999</v>
      </c>
      <c r="E323" s="13">
        <v>8.9653364130162441</v>
      </c>
      <c r="F323" s="12">
        <v>7376341.7000000011</v>
      </c>
      <c r="G323" s="13">
        <v>8.1812889893644698</v>
      </c>
      <c r="H323" s="12">
        <v>1360875.3</v>
      </c>
      <c r="I323" s="13">
        <v>8.463709107660339</v>
      </c>
      <c r="J323" s="12">
        <v>1001441.9</v>
      </c>
      <c r="K323" s="13">
        <v>10.032987301609811</v>
      </c>
      <c r="L323" s="12">
        <v>161936.50000000003</v>
      </c>
      <c r="M323" s="13">
        <v>9.6945040617773</v>
      </c>
      <c r="N323" s="12">
        <v>20348972.5</v>
      </c>
      <c r="O323" s="13">
        <v>9.3419166779059779</v>
      </c>
      <c r="P323" s="12">
        <v>281999.39999999997</v>
      </c>
      <c r="Q323" s="13">
        <v>8.9743791866223717</v>
      </c>
      <c r="R323" s="12">
        <v>6507237.5999999996</v>
      </c>
      <c r="S323" s="13">
        <v>8.2394469239912151</v>
      </c>
      <c r="T323" s="12">
        <v>2035085.9999999998</v>
      </c>
      <c r="U323" s="13">
        <v>10.096281342410105</v>
      </c>
      <c r="V323" s="12">
        <v>457220.10000000003</v>
      </c>
      <c r="W323" s="13">
        <v>12.556808254930177</v>
      </c>
      <c r="X323" s="12">
        <v>3631063.6</v>
      </c>
      <c r="Y323" s="13">
        <v>8.7495440448908735</v>
      </c>
      <c r="Z323" s="12">
        <v>7078733.6999999993</v>
      </c>
      <c r="AA323" s="13">
        <v>8.8490219788886861</v>
      </c>
      <c r="AC323" s="35">
        <f t="shared" ref="AC323:AC334" si="7">(F323*G323+H323*I323+J323*K323+L323*M323+N323*O323+P323*Q323+R323*S323+T323*U323+X323*Y323+Z323*AA323)/(F323+H323+J323+L323+N323+P323+R323+T323+X323+Z323)</f>
        <v>8.9323518517256044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53342778.100000001</v>
      </c>
      <c r="E324" s="11">
        <v>8.8693379910410002</v>
      </c>
      <c r="F324" s="10">
        <v>7602954.1999999993</v>
      </c>
      <c r="G324" s="11">
        <v>8.2095402071473753</v>
      </c>
      <c r="H324" s="10">
        <v>1442210.6</v>
      </c>
      <c r="I324" s="11">
        <v>8.320840878579034</v>
      </c>
      <c r="J324" s="10">
        <v>1086879.5</v>
      </c>
      <c r="K324" s="11">
        <v>9.7762730965116358</v>
      </c>
      <c r="L324" s="10">
        <v>168868.40000000002</v>
      </c>
      <c r="M324" s="11">
        <v>9.7009911919577601</v>
      </c>
      <c r="N324" s="10">
        <v>21918325.700000003</v>
      </c>
      <c r="O324" s="11">
        <v>9.1999993697967515</v>
      </c>
      <c r="P324" s="10">
        <v>290771</v>
      </c>
      <c r="Q324" s="11">
        <v>8.9818192839038264</v>
      </c>
      <c r="R324" s="10">
        <v>7000303.0999999987</v>
      </c>
      <c r="S324" s="11">
        <v>8.1336231386895239</v>
      </c>
      <c r="T324" s="10">
        <v>2116876.6</v>
      </c>
      <c r="U324" s="11">
        <v>10.116166140246436</v>
      </c>
      <c r="V324" s="10">
        <v>509658.20000000007</v>
      </c>
      <c r="W324" s="11">
        <v>12.433974430314271</v>
      </c>
      <c r="X324" s="10">
        <v>3820144.8</v>
      </c>
      <c r="Y324" s="11">
        <v>8.5068274707806903</v>
      </c>
      <c r="Z324" s="10">
        <v>7385786</v>
      </c>
      <c r="AA324" s="11">
        <v>8.7989302625340073</v>
      </c>
      <c r="AC324" s="35">
        <f t="shared" si="7"/>
        <v>8.8349514888860465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49289226.099999994</v>
      </c>
      <c r="E325" s="11">
        <v>8.8307863413379906</v>
      </c>
      <c r="F325" s="10">
        <v>6921124.7999999998</v>
      </c>
      <c r="G325" s="11">
        <v>8.176642058527829</v>
      </c>
      <c r="H325" s="10">
        <v>1217010.7</v>
      </c>
      <c r="I325" s="11">
        <v>8.5001086605072587</v>
      </c>
      <c r="J325" s="10">
        <v>1030160.9999999999</v>
      </c>
      <c r="K325" s="11">
        <v>9.7041600720664203</v>
      </c>
      <c r="L325" s="10">
        <v>156398.79999999999</v>
      </c>
      <c r="M325" s="11">
        <v>9.7097041665281338</v>
      </c>
      <c r="N325" s="10">
        <v>20496312.900000002</v>
      </c>
      <c r="O325" s="11">
        <v>9.1367707895403942</v>
      </c>
      <c r="P325" s="10">
        <v>404439.8</v>
      </c>
      <c r="Q325" s="11">
        <v>8.2177784036091452</v>
      </c>
      <c r="R325" s="10">
        <v>6554353.2000000002</v>
      </c>
      <c r="S325" s="11">
        <v>8.1157152969723949</v>
      </c>
      <c r="T325" s="10">
        <v>1896230.4</v>
      </c>
      <c r="U325" s="11">
        <v>10.023821153800712</v>
      </c>
      <c r="V325" s="10">
        <v>459881.10000000003</v>
      </c>
      <c r="W325" s="11">
        <v>11.498381090242669</v>
      </c>
      <c r="X325" s="10">
        <v>3446765.4</v>
      </c>
      <c r="Y325" s="11">
        <v>8.5145858975490469</v>
      </c>
      <c r="Z325" s="10">
        <v>6706548</v>
      </c>
      <c r="AA325" s="11">
        <v>8.8541513735531296</v>
      </c>
      <c r="AC325" s="35">
        <f t="shared" si="7"/>
        <v>8.8056625882448341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48534239.710000001</v>
      </c>
      <c r="E326" s="11">
        <v>8.7962576933194931</v>
      </c>
      <c r="F326" s="10">
        <v>6728285.8800000008</v>
      </c>
      <c r="G326" s="11">
        <v>8.1373625260405831</v>
      </c>
      <c r="H326" s="10">
        <v>1123096.05</v>
      </c>
      <c r="I326" s="11">
        <v>8.4736903715403482</v>
      </c>
      <c r="J326" s="10">
        <v>1025001.4699999999</v>
      </c>
      <c r="K326" s="11">
        <v>9.6634836572478235</v>
      </c>
      <c r="L326" s="10">
        <v>152808.40000000002</v>
      </c>
      <c r="M326" s="11">
        <v>9.7198304412584644</v>
      </c>
      <c r="N326" s="10">
        <v>20574937.389999997</v>
      </c>
      <c r="O326" s="11">
        <v>9.0346832214200035</v>
      </c>
      <c r="P326" s="10">
        <v>388028.89</v>
      </c>
      <c r="Q326" s="11">
        <v>7.619174363022295</v>
      </c>
      <c r="R326" s="10">
        <v>6450445.3700000001</v>
      </c>
      <c r="S326" s="11">
        <v>8.2138684738136192</v>
      </c>
      <c r="T326" s="10">
        <v>2052743.6899999997</v>
      </c>
      <c r="U326" s="11">
        <v>9.771115061520419</v>
      </c>
      <c r="V326" s="10">
        <v>473394.99000000005</v>
      </c>
      <c r="W326" s="11">
        <v>12.220851797987974</v>
      </c>
      <c r="X326" s="10">
        <v>3185557.59</v>
      </c>
      <c r="Y326" s="11">
        <v>8.41321127667951</v>
      </c>
      <c r="Z326" s="10">
        <v>6379939.9900000012</v>
      </c>
      <c r="AA326" s="11">
        <v>8.9014611687593632</v>
      </c>
      <c r="AC326" s="35">
        <f t="shared" si="7"/>
        <v>8.7625257499593978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48501381.799999997</v>
      </c>
      <c r="E327" s="11">
        <v>8.670952862553289</v>
      </c>
      <c r="F327" s="10">
        <v>6875419.3200000003</v>
      </c>
      <c r="G327" s="11">
        <v>8.1026826106513035</v>
      </c>
      <c r="H327" s="10">
        <v>1123338.18</v>
      </c>
      <c r="I327" s="11">
        <v>8.0091723445205076</v>
      </c>
      <c r="J327" s="10">
        <v>1026850.5700000001</v>
      </c>
      <c r="K327" s="11">
        <v>9.6122346920448116</v>
      </c>
      <c r="L327" s="10">
        <v>152132.4</v>
      </c>
      <c r="M327" s="11">
        <v>9.7291357790976818</v>
      </c>
      <c r="N327" s="10">
        <v>20808844.120000001</v>
      </c>
      <c r="O327" s="11">
        <v>8.7793679531249182</v>
      </c>
      <c r="P327" s="10">
        <v>372203.56</v>
      </c>
      <c r="Q327" s="11">
        <v>7.4650597484881693</v>
      </c>
      <c r="R327" s="10">
        <v>6367132.8300000001</v>
      </c>
      <c r="S327" s="11">
        <v>8.1955079096567243</v>
      </c>
      <c r="T327" s="10">
        <v>2033831.7100000002</v>
      </c>
      <c r="U327" s="11">
        <v>10.078007030237522</v>
      </c>
      <c r="V327" s="10">
        <v>462154.75000000006</v>
      </c>
      <c r="W327" s="11">
        <v>12.330792865376809</v>
      </c>
      <c r="X327" s="10">
        <v>3147375.3200000003</v>
      </c>
      <c r="Y327" s="11">
        <v>8.3420684324359531</v>
      </c>
      <c r="Z327" s="10">
        <v>6132099.0399999991</v>
      </c>
      <c r="AA327" s="11">
        <v>8.8707253980685863</v>
      </c>
      <c r="AC327" s="35">
        <f t="shared" si="7"/>
        <v>8.6357438772008699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46268474.100000001</v>
      </c>
      <c r="E328" s="11">
        <v>9.1743581188794803</v>
      </c>
      <c r="F328" s="10">
        <v>6588555.1200000001</v>
      </c>
      <c r="G328" s="11">
        <v>8.0107086719948395</v>
      </c>
      <c r="H328" s="10">
        <v>1024330.03</v>
      </c>
      <c r="I328" s="11">
        <v>8.2259116727252408</v>
      </c>
      <c r="J328" s="10">
        <v>1005041.64</v>
      </c>
      <c r="K328" s="11">
        <v>9.8282309024529599</v>
      </c>
      <c r="L328" s="10">
        <v>145444.30000000002</v>
      </c>
      <c r="M328" s="11">
        <v>9.7402921255766</v>
      </c>
      <c r="N328" s="10">
        <v>19821292.859999999</v>
      </c>
      <c r="O328" s="11">
        <v>9.9477610180620708</v>
      </c>
      <c r="P328" s="10">
        <v>384656.52</v>
      </c>
      <c r="Q328" s="11">
        <v>7.2413854292655682</v>
      </c>
      <c r="R328" s="10">
        <v>6083686.3799999999</v>
      </c>
      <c r="S328" s="11">
        <v>8.2728930140872894</v>
      </c>
      <c r="T328" s="10">
        <v>1908850.6</v>
      </c>
      <c r="U328" s="11">
        <v>10.057433985404598</v>
      </c>
      <c r="V328" s="10">
        <v>424228.85</v>
      </c>
      <c r="W328" s="11">
        <v>12.285596151228299</v>
      </c>
      <c r="X328" s="10">
        <v>3142352.28</v>
      </c>
      <c r="Y328" s="11">
        <v>8.3841753838942594</v>
      </c>
      <c r="Z328" s="10">
        <v>5740035.5199999996</v>
      </c>
      <c r="AA328" s="11">
        <v>8.8737016694454187</v>
      </c>
      <c r="AC328" s="35">
        <f t="shared" si="7"/>
        <v>9.1455676583681988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47668253.430000007</v>
      </c>
      <c r="E329" s="11">
        <v>8.6103294152013135</v>
      </c>
      <c r="F329" s="10">
        <v>6750975.2400000002</v>
      </c>
      <c r="G329" s="11">
        <v>7.9355281618837621</v>
      </c>
      <c r="H329" s="10">
        <v>981528.16</v>
      </c>
      <c r="I329" s="11">
        <v>8.1429647917590025</v>
      </c>
      <c r="J329" s="10">
        <v>1071968.47</v>
      </c>
      <c r="K329" s="11">
        <v>9.8048606898857766</v>
      </c>
      <c r="L329" s="10">
        <v>150877.6</v>
      </c>
      <c r="M329" s="11">
        <v>9.7479784938254586</v>
      </c>
      <c r="N329" s="10">
        <v>20508522.810000002</v>
      </c>
      <c r="O329" s="11">
        <v>8.8333506475155055</v>
      </c>
      <c r="P329" s="10">
        <v>384486.42999999993</v>
      </c>
      <c r="Q329" s="11">
        <v>7.1260155641903946</v>
      </c>
      <c r="R329" s="10">
        <v>6199578.3399999999</v>
      </c>
      <c r="S329" s="11">
        <v>8.1689282391744111</v>
      </c>
      <c r="T329" s="10">
        <v>1948879.5000000002</v>
      </c>
      <c r="U329" s="11">
        <v>8.7558577821768893</v>
      </c>
      <c r="V329" s="10">
        <v>421884.99999999994</v>
      </c>
      <c r="W329" s="11">
        <v>12.348584766227777</v>
      </c>
      <c r="X329" s="10">
        <v>3186091.84</v>
      </c>
      <c r="Y329" s="11">
        <v>8.3795424250859014</v>
      </c>
      <c r="Z329" s="10">
        <v>6063460.0399999991</v>
      </c>
      <c r="AA329" s="11">
        <v>8.8033039822919363</v>
      </c>
      <c r="AC329" s="35">
        <f t="shared" si="7"/>
        <v>8.576948778526468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45583923.619999997</v>
      </c>
      <c r="E330" s="11">
        <v>8.4707851786651442</v>
      </c>
      <c r="F330" s="10">
        <v>6457936.5</v>
      </c>
      <c r="G330" s="11">
        <v>7.5937698110379364</v>
      </c>
      <c r="H330" s="10">
        <v>909209.85</v>
      </c>
      <c r="I330" s="11">
        <v>8.1293904608490504</v>
      </c>
      <c r="J330" s="10">
        <v>1039142.46</v>
      </c>
      <c r="K330" s="11">
        <v>9.6463884453340505</v>
      </c>
      <c r="L330" s="10">
        <v>145218.69999999998</v>
      </c>
      <c r="M330" s="11">
        <v>9.7576049090096539</v>
      </c>
      <c r="N330" s="10">
        <v>19632270.780000001</v>
      </c>
      <c r="O330" s="11">
        <v>8.7264640907474256</v>
      </c>
      <c r="P330" s="10">
        <v>340243.03</v>
      </c>
      <c r="Q330" s="11">
        <v>6.8461087473268769</v>
      </c>
      <c r="R330" s="10">
        <v>6004247.2200000007</v>
      </c>
      <c r="S330" s="11">
        <v>8.172805512561828</v>
      </c>
      <c r="T330" s="10">
        <v>1849397.94</v>
      </c>
      <c r="U330" s="11">
        <v>8.3010018196516402</v>
      </c>
      <c r="V330" s="10">
        <v>396561.31</v>
      </c>
      <c r="W330" s="11">
        <v>12.267909637982587</v>
      </c>
      <c r="X330" s="10">
        <v>2910321.2900000005</v>
      </c>
      <c r="Y330" s="11">
        <v>8.351417467107213</v>
      </c>
      <c r="Z330" s="10">
        <v>5899374.5399999991</v>
      </c>
      <c r="AA330" s="11">
        <v>8.6476840928801231</v>
      </c>
      <c r="AC330" s="35">
        <f t="shared" si="7"/>
        <v>8.4374618649587667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44380795.07</v>
      </c>
      <c r="E331" s="11">
        <v>8.5040885534816066</v>
      </c>
      <c r="F331" s="10">
        <v>6267873.6900000004</v>
      </c>
      <c r="G331" s="11">
        <v>7.5784408088638413</v>
      </c>
      <c r="H331" s="10">
        <v>862737.98</v>
      </c>
      <c r="I331" s="11">
        <v>8.3166732030274115</v>
      </c>
      <c r="J331" s="10">
        <v>1005410.9400000001</v>
      </c>
      <c r="K331" s="11">
        <v>9.6151685373545011</v>
      </c>
      <c r="L331" s="10">
        <v>140230.29999999999</v>
      </c>
      <c r="M331" s="11">
        <v>9.7630055701228624</v>
      </c>
      <c r="N331" s="10">
        <v>18998092.649999999</v>
      </c>
      <c r="O331" s="11">
        <v>8.7386579279946801</v>
      </c>
      <c r="P331" s="10">
        <v>348488.37</v>
      </c>
      <c r="Q331" s="11">
        <v>7.0336816864218479</v>
      </c>
      <c r="R331" s="10">
        <v>6109416.6099999994</v>
      </c>
      <c r="S331" s="11">
        <v>8.0996335628026515</v>
      </c>
      <c r="T331" s="10">
        <v>1856806.8599999999</v>
      </c>
      <c r="U331" s="11">
        <v>8.6390652270640533</v>
      </c>
      <c r="V331" s="10">
        <v>382680.82999999996</v>
      </c>
      <c r="W331" s="11">
        <v>12.268300587724751</v>
      </c>
      <c r="X331" s="10">
        <v>2881117.4099999997</v>
      </c>
      <c r="Y331" s="11">
        <v>8.5316690813374372</v>
      </c>
      <c r="Z331" s="10">
        <v>5527939.4300000006</v>
      </c>
      <c r="AA331" s="11">
        <v>8.7621152746964892</v>
      </c>
      <c r="AC331" s="35">
        <f t="shared" si="7"/>
        <v>8.4713487006392221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46392164.299999997</v>
      </c>
      <c r="E332" s="11">
        <v>8.8554052723899286</v>
      </c>
      <c r="F332" s="10">
        <v>6438797.3799999999</v>
      </c>
      <c r="G332" s="11">
        <v>7.7942058397246852</v>
      </c>
      <c r="H332" s="10">
        <v>847618.52999999991</v>
      </c>
      <c r="I332" s="11">
        <v>9.9450838186607449</v>
      </c>
      <c r="J332" s="10">
        <v>1040317.92</v>
      </c>
      <c r="K332" s="11">
        <v>9.4457305115920569</v>
      </c>
      <c r="L332" s="10">
        <v>154624.6</v>
      </c>
      <c r="M332" s="11">
        <v>9.7179950667616932</v>
      </c>
      <c r="N332" s="10">
        <v>20393636.32</v>
      </c>
      <c r="O332" s="11">
        <v>9.277117404832687</v>
      </c>
      <c r="P332" s="10">
        <v>355989.52</v>
      </c>
      <c r="Q332" s="11">
        <v>7.0396932802965617</v>
      </c>
      <c r="R332" s="10">
        <v>6353588.1100000003</v>
      </c>
      <c r="S332" s="11">
        <v>8.1053857008839056</v>
      </c>
      <c r="T332" s="10">
        <v>1882235.1700000002</v>
      </c>
      <c r="U332" s="11">
        <v>9.8724956338479153</v>
      </c>
      <c r="V332" s="10">
        <v>380596.58000000007</v>
      </c>
      <c r="W332" s="11">
        <v>12.117053465903435</v>
      </c>
      <c r="X332" s="10">
        <v>3057920.13</v>
      </c>
      <c r="Y332" s="11">
        <v>8.5012018869178245</v>
      </c>
      <c r="Z332" s="10">
        <v>5486840.0399999991</v>
      </c>
      <c r="AA332" s="11">
        <v>8.8372726405014763</v>
      </c>
      <c r="AC332" s="35">
        <f t="shared" si="7"/>
        <v>8.8284257059650546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>
        <v>46700018.379999995</v>
      </c>
      <c r="E333" s="11">
        <v>8.5432180366114032</v>
      </c>
      <c r="F333" s="10">
        <v>6423531.7300000014</v>
      </c>
      <c r="G333" s="11">
        <v>7.5708805263269072</v>
      </c>
      <c r="H333" s="10">
        <v>838257.38000000012</v>
      </c>
      <c r="I333" s="11">
        <v>8.3716669550824552</v>
      </c>
      <c r="J333" s="10">
        <v>1123711.68</v>
      </c>
      <c r="K333" s="11">
        <v>9.485155498339207</v>
      </c>
      <c r="L333" s="10">
        <v>154285.5</v>
      </c>
      <c r="M333" s="11">
        <v>9.7089648735623246</v>
      </c>
      <c r="N333" s="10">
        <v>20342108.109999999</v>
      </c>
      <c r="O333" s="11">
        <v>8.7433503097580374</v>
      </c>
      <c r="P333" s="10">
        <v>355039.64999999997</v>
      </c>
      <c r="Q333" s="11">
        <v>7.0476804678012686</v>
      </c>
      <c r="R333" s="10">
        <v>6340809.5700000003</v>
      </c>
      <c r="S333" s="11">
        <v>8.0320628858595402</v>
      </c>
      <c r="T333" s="10">
        <v>2100246.5299999998</v>
      </c>
      <c r="U333" s="11">
        <v>9.7091214920374131</v>
      </c>
      <c r="V333" s="10">
        <v>373832.43999999994</v>
      </c>
      <c r="W333" s="11">
        <v>12.045393539950672</v>
      </c>
      <c r="X333" s="10">
        <v>3238628.74</v>
      </c>
      <c r="Y333" s="11">
        <v>8.3386322466217617</v>
      </c>
      <c r="Z333" s="10">
        <v>5409567.0500000007</v>
      </c>
      <c r="AA333" s="11">
        <v>8.8680105793863806</v>
      </c>
      <c r="AC333" s="35">
        <f t="shared" si="7"/>
        <v>8.5149569832318459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48036515.75999999</v>
      </c>
      <c r="E334" s="15">
        <v>8.6285835196678313</v>
      </c>
      <c r="F334" s="14">
        <v>6563489.8799999999</v>
      </c>
      <c r="G334" s="15">
        <v>7.4952551446761717</v>
      </c>
      <c r="H334" s="14">
        <v>805044.22</v>
      </c>
      <c r="I334" s="15">
        <v>9.9647739382564549</v>
      </c>
      <c r="J334" s="14">
        <v>1181824.24</v>
      </c>
      <c r="K334" s="15">
        <v>9.3487294530360856</v>
      </c>
      <c r="L334" s="14">
        <v>152415.9</v>
      </c>
      <c r="M334" s="15">
        <v>9.7137824859479895</v>
      </c>
      <c r="N334" s="14">
        <v>21044664.850000001</v>
      </c>
      <c r="O334" s="15">
        <v>8.9446438158410455</v>
      </c>
      <c r="P334" s="14">
        <v>350077.85</v>
      </c>
      <c r="Q334" s="15">
        <v>7.0354923606277833</v>
      </c>
      <c r="R334" s="14">
        <v>6570554.0600000005</v>
      </c>
      <c r="S334" s="15">
        <v>8.0475131945874274</v>
      </c>
      <c r="T334" s="14">
        <v>2113454.42</v>
      </c>
      <c r="U334" s="15">
        <v>9.5885815593789783</v>
      </c>
      <c r="V334" s="14">
        <v>365776.39</v>
      </c>
      <c r="W334" s="15">
        <v>12.065439467812542</v>
      </c>
      <c r="X334" s="14">
        <v>3142050.14</v>
      </c>
      <c r="Y334" s="15">
        <v>8.41051071171003</v>
      </c>
      <c r="Z334" s="14">
        <v>5747163.8100000015</v>
      </c>
      <c r="AA334" s="15">
        <v>8.7103367471093502</v>
      </c>
      <c r="AC334" s="36">
        <f t="shared" si="7"/>
        <v>8.6022126100013061</v>
      </c>
    </row>
    <row r="335" spans="1:29" s="4" customFormat="1" x14ac:dyDescent="0.2">
      <c r="A335" s="7" t="s">
        <v>229</v>
      </c>
      <c r="B335" s="7" t="s">
        <v>230</v>
      </c>
      <c r="C335" s="7" t="s">
        <v>231</v>
      </c>
      <c r="D335" s="12">
        <v>47313845.530000001</v>
      </c>
      <c r="E335" s="13">
        <v>8.5800060055634209</v>
      </c>
      <c r="F335" s="12">
        <v>6251810.0499999998</v>
      </c>
      <c r="G335" s="13">
        <v>7.5085499827365974</v>
      </c>
      <c r="H335" s="12">
        <v>785719.49999999988</v>
      </c>
      <c r="I335" s="13">
        <v>10.008264143119778</v>
      </c>
      <c r="J335" s="12">
        <v>1185078.4000000001</v>
      </c>
      <c r="K335" s="13">
        <v>9.3783241074177131</v>
      </c>
      <c r="L335" s="12">
        <v>151674.5</v>
      </c>
      <c r="M335" s="13">
        <v>9.724467197848023</v>
      </c>
      <c r="N335" s="12">
        <v>20727156.250000004</v>
      </c>
      <c r="O335" s="13">
        <v>8.8700065627333675</v>
      </c>
      <c r="P335" s="12">
        <v>342463.68</v>
      </c>
      <c r="Q335" s="13">
        <v>7.0349325370795537</v>
      </c>
      <c r="R335" s="12">
        <v>6437170.1499999985</v>
      </c>
      <c r="S335" s="13">
        <v>8.0173493241902296</v>
      </c>
      <c r="T335" s="12">
        <v>2100892.9499999997</v>
      </c>
      <c r="U335" s="13">
        <v>9.5488789125119418</v>
      </c>
      <c r="V335" s="12">
        <v>354842.38000000006</v>
      </c>
      <c r="W335" s="13">
        <v>12.001943991582971</v>
      </c>
      <c r="X335" s="12">
        <v>2915075.89</v>
      </c>
      <c r="Y335" s="13">
        <v>8.3854074115717054</v>
      </c>
      <c r="Z335" s="12">
        <v>6061961.7799999984</v>
      </c>
      <c r="AA335" s="13">
        <v>8.5658783040859117</v>
      </c>
      <c r="AC335" s="35">
        <f t="shared" ref="AC335:AC346" si="8">(F335*G335+H335*I335+J335*K335+L335*M335+N335*O335+P335*Q335+R335*S335+T335*U335+X335*Y335+Z335*AA335)/(F335+H335+J335+L335+N335+P335+R335+T335+X335+Z335)</f>
        <v>8.5541483736351402</v>
      </c>
    </row>
    <row r="336" spans="1:29" s="4" customFormat="1" x14ac:dyDescent="0.2">
      <c r="A336" s="8" t="s">
        <v>53</v>
      </c>
      <c r="B336" s="8" t="s">
        <v>2</v>
      </c>
      <c r="C336" s="8" t="s">
        <v>89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T336" s="10"/>
      <c r="U336" s="11"/>
      <c r="V336" s="10"/>
      <c r="W336" s="11"/>
      <c r="X336" s="10"/>
      <c r="Y336" s="11"/>
      <c r="Z336" s="10"/>
      <c r="AA336" s="11"/>
      <c r="AC336" s="35" t="e">
        <f t="shared" si="8"/>
        <v>#DIV/0!</v>
      </c>
    </row>
    <row r="337" spans="1:29" s="4" customFormat="1" x14ac:dyDescent="0.2">
      <c r="A337" s="8" t="s">
        <v>54</v>
      </c>
      <c r="B337" s="8" t="s">
        <v>3</v>
      </c>
      <c r="C337" s="8" t="s">
        <v>90</v>
      </c>
      <c r="D337" s="10"/>
      <c r="E337" s="11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T337" s="10"/>
      <c r="U337" s="11"/>
      <c r="V337" s="10"/>
      <c r="W337" s="11"/>
      <c r="X337" s="10"/>
      <c r="Y337" s="11"/>
      <c r="Z337" s="10"/>
      <c r="AA337" s="11"/>
      <c r="AC337" s="35" t="e">
        <f t="shared" si="8"/>
        <v>#DIV/0!</v>
      </c>
    </row>
    <row r="338" spans="1:29" s="4" customFormat="1" x14ac:dyDescent="0.2">
      <c r="A338" s="8" t="s">
        <v>55</v>
      </c>
      <c r="B338" s="8" t="s">
        <v>4</v>
      </c>
      <c r="C338" s="8" t="s">
        <v>91</v>
      </c>
      <c r="D338" s="10"/>
      <c r="E338" s="11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T338" s="10"/>
      <c r="U338" s="11"/>
      <c r="V338" s="10"/>
      <c r="W338" s="11"/>
      <c r="X338" s="10"/>
      <c r="Y338" s="11"/>
      <c r="Z338" s="10"/>
      <c r="AA338" s="11"/>
      <c r="AC338" s="35" t="e">
        <f t="shared" si="8"/>
        <v>#DIV/0!</v>
      </c>
    </row>
    <row r="339" spans="1:29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  <c r="AC339" s="35" t="e">
        <f t="shared" si="8"/>
        <v>#DIV/0!</v>
      </c>
    </row>
    <row r="340" spans="1:29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  <c r="AC340" s="35" t="e">
        <f t="shared" si="8"/>
        <v>#DIV/0!</v>
      </c>
    </row>
    <row r="341" spans="1:29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  <c r="AC341" s="35" t="e">
        <f t="shared" si="8"/>
        <v>#DIV/0!</v>
      </c>
    </row>
    <row r="342" spans="1:29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  <c r="AC342" s="35" t="e">
        <f t="shared" si="8"/>
        <v>#DIV/0!</v>
      </c>
    </row>
    <row r="343" spans="1:29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  <c r="AC343" s="35" t="e">
        <f t="shared" si="8"/>
        <v>#DIV/0!</v>
      </c>
    </row>
    <row r="344" spans="1:29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  <c r="AC344" s="35" t="e">
        <f t="shared" si="8"/>
        <v>#DIV/0!</v>
      </c>
    </row>
    <row r="345" spans="1:29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  <c r="AC345" s="35" t="e">
        <f t="shared" si="8"/>
        <v>#DIV/0!</v>
      </c>
    </row>
    <row r="346" spans="1:29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  <c r="AC346" s="36" t="e">
        <f t="shared" si="8"/>
        <v>#DIV/0!</v>
      </c>
    </row>
    <row r="347" spans="1:29" ht="5.0999999999999996" customHeight="1" x14ac:dyDescent="0.2"/>
    <row r="348" spans="1:29" x14ac:dyDescent="0.2">
      <c r="A348" s="3" t="s">
        <v>221</v>
      </c>
      <c r="B348" s="3" t="s">
        <v>220</v>
      </c>
      <c r="C348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5" sqref="A335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179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180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3096096.6000000006</v>
      </c>
      <c r="G318" s="11">
        <v>7.906184121968292</v>
      </c>
      <c r="H318" s="10">
        <v>1530431.3</v>
      </c>
      <c r="I318" s="11">
        <v>16.155055399742526</v>
      </c>
      <c r="J318" s="10">
        <v>3570945.8</v>
      </c>
      <c r="K318" s="11">
        <v>18.978328359114265</v>
      </c>
      <c r="L318" s="10">
        <v>13496287.999999998</v>
      </c>
      <c r="M318" s="11">
        <v>19.953360201782889</v>
      </c>
      <c r="N318" s="10">
        <v>71457424.200000003</v>
      </c>
      <c r="O318" s="11">
        <v>15.438739748682398</v>
      </c>
      <c r="P318" s="10">
        <v>76579128.700000003</v>
      </c>
      <c r="Q318" s="11">
        <v>12.138074251855523</v>
      </c>
      <c r="R318" s="10">
        <v>4660200.4000000004</v>
      </c>
      <c r="S318" s="11">
        <v>10.815543281786775</v>
      </c>
      <c r="U318" s="10">
        <f t="shared" si="44"/>
        <v>21693761.699999999</v>
      </c>
      <c r="V318" s="11">
        <f t="shared" si="45"/>
        <v>17.805551446248252</v>
      </c>
      <c r="W318" s="10">
        <f t="shared" si="46"/>
        <v>148036552.90000001</v>
      </c>
      <c r="X318" s="11">
        <f t="shared" si="47"/>
        <v>13.731309503073412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3017283</v>
      </c>
      <c r="G319" s="11">
        <v>9.6966668307215382</v>
      </c>
      <c r="H319" s="10">
        <v>1547018.6</v>
      </c>
      <c r="I319" s="11">
        <v>17.13531589212954</v>
      </c>
      <c r="J319" s="10">
        <v>3936973</v>
      </c>
      <c r="K319" s="11">
        <v>18.495801435519116</v>
      </c>
      <c r="L319" s="10">
        <v>13692785.899999999</v>
      </c>
      <c r="M319" s="11">
        <v>20.101461261509975</v>
      </c>
      <c r="N319" s="10">
        <v>72190380.099999994</v>
      </c>
      <c r="O319" s="11">
        <v>15.516723938374172</v>
      </c>
      <c r="P319" s="10">
        <v>76651116.299999997</v>
      </c>
      <c r="Q319" s="11">
        <v>12.169032360772039</v>
      </c>
      <c r="R319" s="10">
        <v>4608169.4000000004</v>
      </c>
      <c r="S319" s="11">
        <v>10.82464187688065</v>
      </c>
      <c r="U319" s="10">
        <f t="shared" si="44"/>
        <v>22194060.5</v>
      </c>
      <c r="V319" s="11">
        <f t="shared" si="45"/>
        <v>18.195350804914671</v>
      </c>
      <c r="W319" s="10">
        <f t="shared" si="46"/>
        <v>148841496.39999998</v>
      </c>
      <c r="X319" s="11">
        <f t="shared" si="47"/>
        <v>13.792713479881421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2555694.6</v>
      </c>
      <c r="G320" s="11">
        <v>10.767111569199226</v>
      </c>
      <c r="H320" s="10">
        <v>1645503.0000000002</v>
      </c>
      <c r="I320" s="11">
        <v>15.540189809438205</v>
      </c>
      <c r="J320" s="10">
        <v>3772063.5000000005</v>
      </c>
      <c r="K320" s="11">
        <v>19.467007708910526</v>
      </c>
      <c r="L320" s="10">
        <v>14104194.700000001</v>
      </c>
      <c r="M320" s="11">
        <v>19.936364539054477</v>
      </c>
      <c r="N320" s="10">
        <v>73441341.900000006</v>
      </c>
      <c r="O320" s="11">
        <v>15.506196076027861</v>
      </c>
      <c r="P320" s="10">
        <v>76662629.499999985</v>
      </c>
      <c r="Q320" s="11">
        <v>12.1778487072114</v>
      </c>
      <c r="R320" s="10">
        <v>4605178.3999999994</v>
      </c>
      <c r="S320" s="11">
        <v>10.884790422234241</v>
      </c>
      <c r="U320" s="10">
        <f t="shared" ref="U320:U331" si="48">F320+H320+J320+L320</f>
        <v>22077455.800000004</v>
      </c>
      <c r="V320" s="11">
        <f t="shared" ref="V320:V331" si="49">(F320*G320+H320*I320+J320*K320+L320*M320)/(F320+H320+J320+L320)</f>
        <v>18.467075094268793</v>
      </c>
      <c r="W320" s="10">
        <f t="shared" ref="W320:W331" si="50">N320+P320</f>
        <v>150103971.39999998</v>
      </c>
      <c r="X320" s="11">
        <f t="shared" ref="X320:X331" si="51">(N320*O320+P320*Q320)/(N320+P320)</f>
        <v>13.806308599347307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3207255.3000000003</v>
      </c>
      <c r="G321" s="11">
        <v>9.0955986721730557</v>
      </c>
      <c r="H321" s="10">
        <v>1722597.2999999998</v>
      </c>
      <c r="I321" s="11">
        <v>15.730249379236799</v>
      </c>
      <c r="J321" s="10">
        <v>3789788.4000000004</v>
      </c>
      <c r="K321" s="11">
        <v>19.826267045938508</v>
      </c>
      <c r="L321" s="10">
        <v>15055052.699999997</v>
      </c>
      <c r="M321" s="11">
        <v>19.289573362370234</v>
      </c>
      <c r="N321" s="10">
        <v>74327132.299999997</v>
      </c>
      <c r="O321" s="11">
        <v>15.47328198183423</v>
      </c>
      <c r="P321" s="10">
        <v>75787929.600000009</v>
      </c>
      <c r="Q321" s="11">
        <v>12.144482366740897</v>
      </c>
      <c r="R321" s="10">
        <v>4721140.6000000006</v>
      </c>
      <c r="S321" s="11">
        <v>10.842299968994775</v>
      </c>
      <c r="U321" s="10">
        <f t="shared" si="48"/>
        <v>23774693.699999996</v>
      </c>
      <c r="V321" s="11">
        <f t="shared" si="49"/>
        <v>17.742045297264969</v>
      </c>
      <c r="W321" s="10">
        <f t="shared" si="50"/>
        <v>150115061.90000001</v>
      </c>
      <c r="X321" s="11">
        <f t="shared" si="51"/>
        <v>13.792685593383482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3672315.2999999993</v>
      </c>
      <c r="G322" s="15">
        <v>7.8408502720341007</v>
      </c>
      <c r="H322" s="14">
        <v>1943879.9000000001</v>
      </c>
      <c r="I322" s="15">
        <v>16.617091306926934</v>
      </c>
      <c r="J322" s="14">
        <v>4019162.0000000005</v>
      </c>
      <c r="K322" s="15">
        <v>19.473726876149819</v>
      </c>
      <c r="L322" s="14">
        <v>15116979.600000001</v>
      </c>
      <c r="M322" s="15">
        <v>19.255397121591667</v>
      </c>
      <c r="N322" s="14">
        <v>76966705.400000006</v>
      </c>
      <c r="O322" s="15">
        <v>15.341780257726858</v>
      </c>
      <c r="P322" s="14">
        <v>75543332.100000009</v>
      </c>
      <c r="Q322" s="15">
        <v>12.188870482997936</v>
      </c>
      <c r="R322" s="14">
        <v>4520882.0999999996</v>
      </c>
      <c r="S322" s="15">
        <v>10.69282084949748</v>
      </c>
      <c r="U322" s="14">
        <f t="shared" si="48"/>
        <v>24752336.800000001</v>
      </c>
      <c r="V322" s="15">
        <f t="shared" si="49"/>
        <v>17.390164662877407</v>
      </c>
      <c r="W322" s="14">
        <f t="shared" si="50"/>
        <v>152510037.5</v>
      </c>
      <c r="X322" s="15">
        <f t="shared" si="51"/>
        <v>13.780038394056522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3613022.4999999991</v>
      </c>
      <c r="G323" s="13">
        <v>15.009566350057307</v>
      </c>
      <c r="H323" s="12">
        <v>1720631.2</v>
      </c>
      <c r="I323" s="13">
        <v>17.432378520161656</v>
      </c>
      <c r="J323" s="12">
        <v>4108930.0999999992</v>
      </c>
      <c r="K323" s="13">
        <v>19.03799455824279</v>
      </c>
      <c r="L323" s="12">
        <v>14648433.200000005</v>
      </c>
      <c r="M323" s="13">
        <v>19.212291795343681</v>
      </c>
      <c r="N323" s="12">
        <v>75983764.900000006</v>
      </c>
      <c r="O323" s="13">
        <v>15.311663288126963</v>
      </c>
      <c r="P323" s="12">
        <v>74191691.800000012</v>
      </c>
      <c r="Q323" s="13">
        <v>12.18349057903542</v>
      </c>
      <c r="R323" s="12">
        <v>4768957.7</v>
      </c>
      <c r="S323" s="13">
        <v>10.71656858017424</v>
      </c>
      <c r="U323" s="12">
        <f t="shared" si="48"/>
        <v>24091017.000000004</v>
      </c>
      <c r="V323" s="13">
        <f t="shared" si="49"/>
        <v>18.425139842664173</v>
      </c>
      <c r="W323" s="12">
        <f t="shared" si="50"/>
        <v>150175456.70000002</v>
      </c>
      <c r="X323" s="13">
        <f t="shared" si="51"/>
        <v>13.766241481994438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4235196.8999999994</v>
      </c>
      <c r="G324" s="11">
        <v>14.706886238984531</v>
      </c>
      <c r="H324" s="10">
        <v>1319397.5999999999</v>
      </c>
      <c r="I324" s="11">
        <v>18.98682969333883</v>
      </c>
      <c r="J324" s="10">
        <v>4642627.5999999996</v>
      </c>
      <c r="K324" s="11">
        <v>17.968603180233526</v>
      </c>
      <c r="L324" s="10">
        <v>14671378.800000001</v>
      </c>
      <c r="M324" s="11">
        <v>19.01550034527088</v>
      </c>
      <c r="N324" s="10">
        <v>77625187.700000003</v>
      </c>
      <c r="O324" s="11">
        <v>15.170715660350023</v>
      </c>
      <c r="P324" s="10">
        <v>75457899</v>
      </c>
      <c r="Q324" s="11">
        <v>12.159758652755505</v>
      </c>
      <c r="R324" s="10">
        <v>5146561.8999999994</v>
      </c>
      <c r="S324" s="11">
        <v>10.829799072852879</v>
      </c>
      <c r="U324" s="10">
        <f t="shared" si="48"/>
        <v>24868600.899999999</v>
      </c>
      <c r="V324" s="11">
        <f t="shared" si="49"/>
        <v>18.084768018935868</v>
      </c>
      <c r="W324" s="10">
        <f t="shared" si="50"/>
        <v>153083086.69999999</v>
      </c>
      <c r="X324" s="11">
        <f t="shared" si="51"/>
        <v>13.686551115003098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3587804.1999999997</v>
      </c>
      <c r="G325" s="11">
        <v>17.917703856302939</v>
      </c>
      <c r="H325" s="10">
        <v>2037923.8000000003</v>
      </c>
      <c r="I325" s="11">
        <v>17.51400798940568</v>
      </c>
      <c r="J325" s="10">
        <v>4667264.3999999994</v>
      </c>
      <c r="K325" s="11">
        <v>17.997823689397155</v>
      </c>
      <c r="L325" s="10">
        <v>14251987</v>
      </c>
      <c r="M325" s="11">
        <v>19.617611315741449</v>
      </c>
      <c r="N325" s="10">
        <v>78910657.200000003</v>
      </c>
      <c r="O325" s="11">
        <v>15.234962635718608</v>
      </c>
      <c r="P325" s="10">
        <v>74419432.099999994</v>
      </c>
      <c r="Q325" s="11">
        <v>12.245561713766426</v>
      </c>
      <c r="R325" s="10">
        <v>4866126.6999999993</v>
      </c>
      <c r="S325" s="11">
        <v>10.581071308110417</v>
      </c>
      <c r="U325" s="10">
        <f t="shared" si="48"/>
        <v>24544979.399999999</v>
      </c>
      <c r="V325" s="11">
        <f t="shared" si="49"/>
        <v>18.886468085241084</v>
      </c>
      <c r="W325" s="10">
        <f t="shared" si="50"/>
        <v>153330089.30000001</v>
      </c>
      <c r="X325" s="11">
        <f t="shared" si="51"/>
        <v>13.78404377206607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3518895.0700000003</v>
      </c>
      <c r="G326" s="11">
        <v>17.397431092368453</v>
      </c>
      <c r="H326" s="10">
        <v>2148020.1399999997</v>
      </c>
      <c r="I326" s="11">
        <v>16.758369070366349</v>
      </c>
      <c r="J326" s="10">
        <v>4673004.0200000005</v>
      </c>
      <c r="K326" s="11">
        <v>18.424012705942413</v>
      </c>
      <c r="L326" s="10">
        <v>14668901.049999999</v>
      </c>
      <c r="M326" s="11">
        <v>19.687640521128198</v>
      </c>
      <c r="N326" s="10">
        <v>80795954.900000021</v>
      </c>
      <c r="O326" s="11">
        <v>15.375712722621705</v>
      </c>
      <c r="P326" s="10">
        <v>75221115.149999991</v>
      </c>
      <c r="Q326" s="11">
        <v>12.352940470011097</v>
      </c>
      <c r="R326" s="10">
        <v>4830739.4799999995</v>
      </c>
      <c r="S326" s="11">
        <v>10.782235461991831</v>
      </c>
      <c r="U326" s="10">
        <f t="shared" si="48"/>
        <v>25008820.280000001</v>
      </c>
      <c r="V326" s="11">
        <f t="shared" si="49"/>
        <v>18.877683139162453</v>
      </c>
      <c r="W326" s="10">
        <f t="shared" si="50"/>
        <v>156017070.05000001</v>
      </c>
      <c r="X326" s="11">
        <f t="shared" si="51"/>
        <v>13.918331811590765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2849583.9200000004</v>
      </c>
      <c r="G327" s="11">
        <v>17.007502476326444</v>
      </c>
      <c r="H327" s="10">
        <v>1943299.55</v>
      </c>
      <c r="I327" s="11">
        <v>16.435165493297212</v>
      </c>
      <c r="J327" s="10">
        <v>4846673.8000000007</v>
      </c>
      <c r="K327" s="11">
        <v>17.594135740866228</v>
      </c>
      <c r="L327" s="10">
        <v>15136075.870000003</v>
      </c>
      <c r="M327" s="11">
        <v>19.681796043256742</v>
      </c>
      <c r="N327" s="10">
        <v>81004743.730000004</v>
      </c>
      <c r="O327" s="11">
        <v>15.523486115564308</v>
      </c>
      <c r="P327" s="10">
        <v>74902366.680000007</v>
      </c>
      <c r="Q327" s="11">
        <v>12.455506557590644</v>
      </c>
      <c r="R327" s="10">
        <v>6415136.9000000004</v>
      </c>
      <c r="S327" s="11">
        <v>8.8589844807676634</v>
      </c>
      <c r="U327" s="10">
        <f t="shared" si="48"/>
        <v>24775633.140000004</v>
      </c>
      <c r="V327" s="11">
        <f t="shared" si="49"/>
        <v>18.71116461731318</v>
      </c>
      <c r="W327" s="10">
        <f t="shared" si="50"/>
        <v>155907110.41000003</v>
      </c>
      <c r="X327" s="11">
        <f t="shared" si="51"/>
        <v>14.049538396221877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4123839.19</v>
      </c>
      <c r="G328" s="11">
        <v>17.023481267173299</v>
      </c>
      <c r="H328" s="10">
        <v>2373041.91</v>
      </c>
      <c r="I328" s="11">
        <v>17.220118785344198</v>
      </c>
      <c r="J328" s="10">
        <v>5193060.22</v>
      </c>
      <c r="K328" s="11">
        <v>17.748242570581997</v>
      </c>
      <c r="L328" s="10">
        <v>15817280.77</v>
      </c>
      <c r="M328" s="11">
        <v>20.523716119562799</v>
      </c>
      <c r="N328" s="10">
        <v>82691963.640000001</v>
      </c>
      <c r="O328" s="11">
        <v>16.221617466588199</v>
      </c>
      <c r="P328" s="10">
        <v>74734100.400000006</v>
      </c>
      <c r="Q328" s="11">
        <v>12.578441600263099</v>
      </c>
      <c r="R328" s="10">
        <v>5123590.83</v>
      </c>
      <c r="S328" s="11">
        <v>11.326642754706501</v>
      </c>
      <c r="U328" s="10">
        <f t="shared" si="48"/>
        <v>27507222.09</v>
      </c>
      <c r="V328" s="11">
        <f t="shared" si="49"/>
        <v>19.189987044878649</v>
      </c>
      <c r="W328" s="10">
        <f t="shared" si="50"/>
        <v>157426064.04000002</v>
      </c>
      <c r="X328" s="11">
        <f t="shared" si="51"/>
        <v>14.49211052230217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4521795.1500000004</v>
      </c>
      <c r="G329" s="11">
        <v>16.814659602370515</v>
      </c>
      <c r="H329" s="10">
        <v>2951983.89</v>
      </c>
      <c r="I329" s="11">
        <v>15.057293841938948</v>
      </c>
      <c r="J329" s="10">
        <v>4476864.7600000007</v>
      </c>
      <c r="K329" s="11">
        <v>18.806308748424208</v>
      </c>
      <c r="L329" s="10">
        <v>16276036.189999999</v>
      </c>
      <c r="M329" s="11">
        <v>20.296431347821915</v>
      </c>
      <c r="N329" s="10">
        <v>83199117.75999999</v>
      </c>
      <c r="O329" s="11">
        <v>15.926210325603348</v>
      </c>
      <c r="P329" s="10">
        <v>76441460.939999998</v>
      </c>
      <c r="Q329" s="11">
        <v>12.526881996615858</v>
      </c>
      <c r="R329" s="10">
        <v>5290143.74</v>
      </c>
      <c r="S329" s="11">
        <v>11.12520741897648</v>
      </c>
      <c r="U329" s="10">
        <f t="shared" si="48"/>
        <v>28226679.990000002</v>
      </c>
      <c r="V329" s="11">
        <f t="shared" si="49"/>
        <v>18.954410767520091</v>
      </c>
      <c r="W329" s="10">
        <f t="shared" si="50"/>
        <v>159640578.69999999</v>
      </c>
      <c r="X329" s="11">
        <f t="shared" si="51"/>
        <v>14.298493702432948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4701333.1100000003</v>
      </c>
      <c r="G330" s="11">
        <v>16.645350247389747</v>
      </c>
      <c r="H330" s="10">
        <v>2413884.9499999997</v>
      </c>
      <c r="I330" s="11">
        <v>15.773783125040829</v>
      </c>
      <c r="J330" s="10">
        <v>4345237.29</v>
      </c>
      <c r="K330" s="11">
        <v>19.474363543446433</v>
      </c>
      <c r="L330" s="10">
        <v>16709730.470000001</v>
      </c>
      <c r="M330" s="11">
        <v>20.422685107595292</v>
      </c>
      <c r="N330" s="10">
        <v>84002082.400000006</v>
      </c>
      <c r="O330" s="11">
        <v>16.027623337324552</v>
      </c>
      <c r="P330" s="10">
        <v>75706708.660000011</v>
      </c>
      <c r="Q330" s="11">
        <v>12.583463005462006</v>
      </c>
      <c r="R330" s="10">
        <v>5299218.0100000007</v>
      </c>
      <c r="S330" s="11">
        <v>10.851699573028149</v>
      </c>
      <c r="U330" s="10">
        <f t="shared" si="48"/>
        <v>28170185.82</v>
      </c>
      <c r="V330" s="11">
        <f t="shared" si="49"/>
        <v>19.247644715227526</v>
      </c>
      <c r="W330" s="10">
        <f t="shared" si="50"/>
        <v>159708791.06</v>
      </c>
      <c r="X330" s="11">
        <f t="shared" si="51"/>
        <v>14.394989084118738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4161095.01</v>
      </c>
      <c r="G331" s="11">
        <v>17.14556858628421</v>
      </c>
      <c r="H331" s="10">
        <v>2547882.7600000002</v>
      </c>
      <c r="I331" s="11">
        <v>16.958409591146168</v>
      </c>
      <c r="J331" s="10">
        <v>4372801.6100000003</v>
      </c>
      <c r="K331" s="11">
        <v>19.729172097588023</v>
      </c>
      <c r="L331" s="10">
        <v>17126983.550000001</v>
      </c>
      <c r="M331" s="11">
        <v>20.060239558821767</v>
      </c>
      <c r="N331" s="10">
        <v>84529573.469999999</v>
      </c>
      <c r="O331" s="11">
        <v>16.165886256439904</v>
      </c>
      <c r="P331" s="10">
        <v>76179239.970000014</v>
      </c>
      <c r="Q331" s="11">
        <v>12.641079077666458</v>
      </c>
      <c r="R331" s="10">
        <v>5303621.3400000008</v>
      </c>
      <c r="S331" s="11">
        <v>11.201200587295311</v>
      </c>
      <c r="U331" s="10">
        <f t="shared" si="48"/>
        <v>28208762.93</v>
      </c>
      <c r="V331" s="11">
        <f t="shared" si="49"/>
        <v>19.298808994868587</v>
      </c>
      <c r="W331" s="10">
        <f t="shared" si="50"/>
        <v>160708813.44</v>
      </c>
      <c r="X331" s="11">
        <f t="shared" si="51"/>
        <v>14.495056099884671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5033799.0100000007</v>
      </c>
      <c r="G332" s="11">
        <v>15.752851531849291</v>
      </c>
      <c r="H332" s="10">
        <v>1654305.3900000001</v>
      </c>
      <c r="I332" s="11">
        <v>17.587802856641826</v>
      </c>
      <c r="J332" s="10">
        <v>4726091.74</v>
      </c>
      <c r="K332" s="11">
        <v>19.309514503753562</v>
      </c>
      <c r="L332" s="10">
        <v>18518598.089999996</v>
      </c>
      <c r="M332" s="11">
        <v>19.409311022662841</v>
      </c>
      <c r="N332" s="10">
        <v>85192973.649999991</v>
      </c>
      <c r="O332" s="11">
        <v>16.223578575481508</v>
      </c>
      <c r="P332" s="10">
        <v>76972207.299999997</v>
      </c>
      <c r="Q332" s="11">
        <v>12.653670713642109</v>
      </c>
      <c r="R332" s="10">
        <v>5536323.1299999999</v>
      </c>
      <c r="S332" s="11">
        <v>16.531099797475157</v>
      </c>
      <c r="U332" s="10">
        <f t="shared" ref="U332:U343" si="52">F332+H332+J332+L332</f>
        <v>29932794.229999997</v>
      </c>
      <c r="V332" s="11">
        <f t="shared" ref="V332:V343" si="53">(F332*G332+H332*I332+J332*K332+L332*M332)/(F332+H332+J332+L332)</f>
        <v>18.677977346380196</v>
      </c>
      <c r="W332" s="10">
        <f t="shared" ref="W332:W343" si="54">N332+P332</f>
        <v>162165180.94999999</v>
      </c>
      <c r="X332" s="11">
        <f t="shared" ref="X332:X343" si="55">(N332*O332+P332*Q332)/(N332+P332)</f>
        <v>14.529110710224259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>
        <v>199576702.13</v>
      </c>
      <c r="E333" s="11">
        <v>15.077431065067092</v>
      </c>
      <c r="F333" s="10">
        <v>4252235.0999999996</v>
      </c>
      <c r="G333" s="11">
        <v>16.035324705847074</v>
      </c>
      <c r="H333" s="10">
        <v>1771791.4499999997</v>
      </c>
      <c r="I333" s="11">
        <v>19.320247884930243</v>
      </c>
      <c r="J333" s="10">
        <v>4777875.18</v>
      </c>
      <c r="K333" s="11">
        <v>19.269571384554247</v>
      </c>
      <c r="L333" s="10">
        <v>18702270.659999996</v>
      </c>
      <c r="M333" s="11">
        <v>19.486303170975496</v>
      </c>
      <c r="N333" s="10">
        <v>86008366.420000002</v>
      </c>
      <c r="O333" s="11">
        <v>16.261956490114901</v>
      </c>
      <c r="P333" s="10">
        <v>78596517.140000015</v>
      </c>
      <c r="Q333" s="11">
        <v>12.640359962073759</v>
      </c>
      <c r="R333" s="10">
        <v>5467646.1799999997</v>
      </c>
      <c r="S333" s="11">
        <v>10.613021077618447</v>
      </c>
      <c r="U333" s="10">
        <f t="shared" si="52"/>
        <v>29504172.389999993</v>
      </c>
      <c r="V333" s="11">
        <f t="shared" si="53"/>
        <v>18.943867873814305</v>
      </c>
      <c r="W333" s="10">
        <f t="shared" si="54"/>
        <v>164604883.56</v>
      </c>
      <c r="X333" s="11">
        <f t="shared" si="55"/>
        <v>14.532695076758387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204031330.67000002</v>
      </c>
      <c r="E334" s="15">
        <v>15.102092009729075</v>
      </c>
      <c r="F334" s="14">
        <v>4496443.9499999993</v>
      </c>
      <c r="G334" s="15">
        <v>17.515366485598051</v>
      </c>
      <c r="H334" s="14">
        <v>2147219.3200000003</v>
      </c>
      <c r="I334" s="15">
        <v>18.497865886797243</v>
      </c>
      <c r="J334" s="14">
        <v>5064034.1099999994</v>
      </c>
      <c r="K334" s="15">
        <v>19.05565137680323</v>
      </c>
      <c r="L334" s="14">
        <v>20140960.130000003</v>
      </c>
      <c r="M334" s="15">
        <v>18.595612203706786</v>
      </c>
      <c r="N334" s="14">
        <v>87762589.439999983</v>
      </c>
      <c r="O334" s="15">
        <v>16.209208886723342</v>
      </c>
      <c r="P334" s="14">
        <v>78928263.890000001</v>
      </c>
      <c r="Q334" s="15">
        <v>12.652780565245999</v>
      </c>
      <c r="R334" s="14">
        <v>5491819.830000001</v>
      </c>
      <c r="S334" s="15">
        <v>12.84965485690379</v>
      </c>
      <c r="U334" s="14">
        <f t="shared" si="52"/>
        <v>31848657.510000002</v>
      </c>
      <c r="V334" s="15">
        <f t="shared" si="53"/>
        <v>18.509659034771037</v>
      </c>
      <c r="W334" s="14">
        <f t="shared" si="54"/>
        <v>166690853.32999998</v>
      </c>
      <c r="X334" s="15">
        <f t="shared" si="55"/>
        <v>14.525236986311249</v>
      </c>
    </row>
    <row r="335" spans="1:24" s="6" customFormat="1" x14ac:dyDescent="0.2">
      <c r="A335" s="7" t="s">
        <v>229</v>
      </c>
      <c r="B335" s="7" t="s">
        <v>230</v>
      </c>
      <c r="C335" s="7" t="s">
        <v>231</v>
      </c>
      <c r="D335" s="12">
        <v>201141825.80999994</v>
      </c>
      <c r="E335" s="13">
        <v>15.105519293876993</v>
      </c>
      <c r="F335" s="12">
        <v>4434691.45</v>
      </c>
      <c r="G335" s="13">
        <v>17.566350929623308</v>
      </c>
      <c r="H335" s="12">
        <v>2074382.4000000001</v>
      </c>
      <c r="I335" s="13">
        <v>18.227445181852698</v>
      </c>
      <c r="J335" s="12">
        <v>4876694.17</v>
      </c>
      <c r="K335" s="13">
        <v>18.831476639163544</v>
      </c>
      <c r="L335" s="12">
        <v>19673665.230000004</v>
      </c>
      <c r="M335" s="13">
        <v>18.700667083832432</v>
      </c>
      <c r="N335" s="12">
        <v>86553199.779999986</v>
      </c>
      <c r="O335" s="13">
        <v>16.199750874277843</v>
      </c>
      <c r="P335" s="12">
        <v>77873776.879999995</v>
      </c>
      <c r="Q335" s="13">
        <v>12.724653730162059</v>
      </c>
      <c r="R335" s="12">
        <v>5655415.9000000004</v>
      </c>
      <c r="S335" s="13">
        <v>12.348615675091205</v>
      </c>
      <c r="U335" s="12">
        <f t="shared" si="52"/>
        <v>31059433.250000004</v>
      </c>
      <c r="V335" s="13">
        <f t="shared" si="53"/>
        <v>18.527641803676499</v>
      </c>
      <c r="W335" s="12">
        <f t="shared" si="54"/>
        <v>164426976.65999997</v>
      </c>
      <c r="X335" s="13">
        <f t="shared" si="55"/>
        <v>14.553920335188261</v>
      </c>
    </row>
    <row r="336" spans="1:24" s="6" customFormat="1" x14ac:dyDescent="0.2">
      <c r="A336" s="8" t="s">
        <v>53</v>
      </c>
      <c r="B336" s="8" t="s">
        <v>2</v>
      </c>
      <c r="C336" s="8" t="s">
        <v>89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U336" s="10">
        <f t="shared" si="52"/>
        <v>0</v>
      </c>
      <c r="V336" s="11" t="e">
        <f t="shared" si="53"/>
        <v>#DIV/0!</v>
      </c>
      <c r="W336" s="10">
        <f t="shared" si="54"/>
        <v>0</v>
      </c>
      <c r="X336" s="11" t="e">
        <f t="shared" si="55"/>
        <v>#DIV/0!</v>
      </c>
    </row>
    <row r="337" spans="1:24" s="6" customFormat="1" x14ac:dyDescent="0.2">
      <c r="A337" s="8" t="s">
        <v>54</v>
      </c>
      <c r="B337" s="8" t="s">
        <v>3</v>
      </c>
      <c r="C337" s="8" t="s">
        <v>90</v>
      </c>
      <c r="D337" s="10"/>
      <c r="E337" s="11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U337" s="10">
        <f t="shared" si="52"/>
        <v>0</v>
      </c>
      <c r="V337" s="11" t="e">
        <f t="shared" si="53"/>
        <v>#DIV/0!</v>
      </c>
      <c r="W337" s="10">
        <f t="shared" si="54"/>
        <v>0</v>
      </c>
      <c r="X337" s="11" t="e">
        <f t="shared" si="55"/>
        <v>#DIV/0!</v>
      </c>
    </row>
    <row r="338" spans="1:24" s="6" customFormat="1" x14ac:dyDescent="0.2">
      <c r="A338" s="8" t="s">
        <v>55</v>
      </c>
      <c r="B338" s="8" t="s">
        <v>4</v>
      </c>
      <c r="C338" s="8" t="s">
        <v>91</v>
      </c>
      <c r="D338" s="10"/>
      <c r="E338" s="11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U338" s="10">
        <f t="shared" si="52"/>
        <v>0</v>
      </c>
      <c r="V338" s="11" t="e">
        <f t="shared" si="53"/>
        <v>#DIV/0!</v>
      </c>
      <c r="W338" s="10">
        <f t="shared" si="54"/>
        <v>0</v>
      </c>
      <c r="X338" s="11" t="e">
        <f t="shared" si="55"/>
        <v>#DIV/0!</v>
      </c>
    </row>
    <row r="339" spans="1:24" s="6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U339" s="10">
        <f t="shared" si="52"/>
        <v>0</v>
      </c>
      <c r="V339" s="11" t="e">
        <f t="shared" si="53"/>
        <v>#DIV/0!</v>
      </c>
      <c r="W339" s="10">
        <f t="shared" si="54"/>
        <v>0</v>
      </c>
      <c r="X339" s="11" t="e">
        <f t="shared" si="55"/>
        <v>#DIV/0!</v>
      </c>
    </row>
    <row r="340" spans="1:24" s="6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U340" s="10">
        <f t="shared" si="52"/>
        <v>0</v>
      </c>
      <c r="V340" s="11" t="e">
        <f t="shared" si="53"/>
        <v>#DIV/0!</v>
      </c>
      <c r="W340" s="10">
        <f t="shared" si="54"/>
        <v>0</v>
      </c>
      <c r="X340" s="11" t="e">
        <f t="shared" si="55"/>
        <v>#DIV/0!</v>
      </c>
    </row>
    <row r="341" spans="1:24" s="6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U341" s="10">
        <f t="shared" si="52"/>
        <v>0</v>
      </c>
      <c r="V341" s="11" t="e">
        <f t="shared" si="53"/>
        <v>#DIV/0!</v>
      </c>
      <c r="W341" s="10">
        <f t="shared" si="54"/>
        <v>0</v>
      </c>
      <c r="X341" s="11" t="e">
        <f t="shared" si="55"/>
        <v>#DIV/0!</v>
      </c>
    </row>
    <row r="342" spans="1:24" s="6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si="52"/>
        <v>0</v>
      </c>
      <c r="V342" s="11" t="e">
        <f t="shared" si="53"/>
        <v>#DIV/0!</v>
      </c>
      <c r="W342" s="10">
        <f t="shared" si="54"/>
        <v>0</v>
      </c>
      <c r="X342" s="11" t="e">
        <f t="shared" si="55"/>
        <v>#DIV/0!</v>
      </c>
    </row>
    <row r="343" spans="1:24" s="6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52"/>
        <v>0</v>
      </c>
      <c r="V343" s="11" t="e">
        <f t="shared" si="53"/>
        <v>#DIV/0!</v>
      </c>
      <c r="W343" s="10">
        <f t="shared" si="54"/>
        <v>0</v>
      </c>
      <c r="X343" s="11" t="e">
        <f t="shared" si="55"/>
        <v>#DIV/0!</v>
      </c>
    </row>
    <row r="344" spans="1:24" s="6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ref="U344:U346" si="56">F344+H344+J344+L344</f>
        <v>0</v>
      </c>
      <c r="V344" s="11" t="e">
        <f t="shared" ref="V344:V346" si="57">(F344*G344+H344*I344+J344*K344+L344*M344)/(F344+H344+J344+L344)</f>
        <v>#DIV/0!</v>
      </c>
      <c r="W344" s="10">
        <f t="shared" ref="W344:W346" si="58">N344+P344</f>
        <v>0</v>
      </c>
      <c r="X344" s="11" t="e">
        <f t="shared" ref="X344:X346" si="59">(N344*O344+P344*Q344)/(N344+P344)</f>
        <v>#DIV/0!</v>
      </c>
    </row>
    <row r="345" spans="1:24" s="6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56"/>
        <v>0</v>
      </c>
      <c r="V345" s="11" t="e">
        <f t="shared" si="57"/>
        <v>#DIV/0!</v>
      </c>
      <c r="W345" s="10">
        <f t="shared" si="58"/>
        <v>0</v>
      </c>
      <c r="X345" s="11" t="e">
        <f t="shared" si="59"/>
        <v>#DIV/0!</v>
      </c>
    </row>
    <row r="346" spans="1:24" s="6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U346" s="14">
        <f t="shared" si="56"/>
        <v>0</v>
      </c>
      <c r="V346" s="15" t="e">
        <f t="shared" si="57"/>
        <v>#DIV/0!</v>
      </c>
      <c r="W346" s="14">
        <f t="shared" si="58"/>
        <v>0</v>
      </c>
      <c r="X346" s="15" t="e">
        <f t="shared" si="59"/>
        <v>#DIV/0!</v>
      </c>
    </row>
    <row r="347" spans="1:24" ht="4.5" customHeight="1" x14ac:dyDescent="0.2"/>
    <row r="348" spans="1:24" x14ac:dyDescent="0.2">
      <c r="A348" s="3" t="s">
        <v>221</v>
      </c>
      <c r="B348" s="3" t="s">
        <v>220</v>
      </c>
      <c r="C348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9" sqref="A9"/>
      <selection pane="bottomRight" activeCell="A335" sqref="A335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176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177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3" si="40">F315+H315+J315+L315</f>
        <v>18083168.601629999</v>
      </c>
      <c r="V315" s="11">
        <f t="shared" si="37"/>
        <v>18.756737420629733</v>
      </c>
      <c r="W315" s="10">
        <f t="shared" ref="W315:W323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2638788.7000000007</v>
      </c>
      <c r="G318" s="11">
        <v>8.6214840206796293</v>
      </c>
      <c r="H318" s="10">
        <v>1123696</v>
      </c>
      <c r="I318" s="11">
        <v>19.16978142308951</v>
      </c>
      <c r="J318" s="10">
        <v>2788532.9999999995</v>
      </c>
      <c r="K318" s="11">
        <v>21.942060265738284</v>
      </c>
      <c r="L318" s="10">
        <v>11916884.400000002</v>
      </c>
      <c r="M318" s="11">
        <v>21.380596266168361</v>
      </c>
      <c r="N318" s="10">
        <v>53368454.500000007</v>
      </c>
      <c r="O318" s="11">
        <v>17.548884503691212</v>
      </c>
      <c r="P318" s="10">
        <v>48791303.799999997</v>
      </c>
      <c r="Q318" s="11">
        <v>13.83604961808788</v>
      </c>
      <c r="R318" s="10">
        <v>2169366.8000000003</v>
      </c>
      <c r="S318" s="11">
        <v>14.649754592907025</v>
      </c>
      <c r="U318" s="10">
        <f t="shared" si="40"/>
        <v>18467902.100000001</v>
      </c>
      <c r="V318" s="11">
        <f t="shared" ref="V318:V329" si="42">(F318*G318+H318*I318+J318*K318+L318*M318)/(F318+H318+J318+L318)</f>
        <v>19.507767185044798</v>
      </c>
      <c r="W318" s="10">
        <f t="shared" si="41"/>
        <v>102159758.30000001</v>
      </c>
      <c r="X318" s="11">
        <f t="shared" ref="X318:X329" si="43">(N318*O318+P318*Q318)/(N318+P318)</f>
        <v>15.775641713406435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2550308.6000000006</v>
      </c>
      <c r="G319" s="11">
        <v>10.787364462873239</v>
      </c>
      <c r="H319" s="10">
        <v>1291503.7999999998</v>
      </c>
      <c r="I319" s="11">
        <v>18.861456420027572</v>
      </c>
      <c r="J319" s="10">
        <v>3103122.2</v>
      </c>
      <c r="K319" s="11">
        <v>21.216860455253752</v>
      </c>
      <c r="L319" s="10">
        <v>12027217</v>
      </c>
      <c r="M319" s="11">
        <v>21.618281432687226</v>
      </c>
      <c r="N319" s="10">
        <v>53813504.600000009</v>
      </c>
      <c r="O319" s="11">
        <v>17.658910129930469</v>
      </c>
      <c r="P319" s="10">
        <v>49162204.799999997</v>
      </c>
      <c r="Q319" s="11">
        <v>13.880643116742412</v>
      </c>
      <c r="R319" s="10">
        <v>2155051.5999999996</v>
      </c>
      <c r="S319" s="11">
        <v>14.676699542136269</v>
      </c>
      <c r="U319" s="10">
        <f t="shared" si="40"/>
        <v>18972151.600000001</v>
      </c>
      <c r="V319" s="11">
        <f t="shared" si="42"/>
        <v>19.909024111529877</v>
      </c>
      <c r="W319" s="10">
        <f t="shared" si="41"/>
        <v>102975709.40000001</v>
      </c>
      <c r="X319" s="11">
        <f t="shared" si="43"/>
        <v>15.855106710913327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2023915.3</v>
      </c>
      <c r="G320" s="11">
        <v>12.497670576431743</v>
      </c>
      <c r="H320" s="10">
        <v>1032234.8000000002</v>
      </c>
      <c r="I320" s="11">
        <v>20.086158512578717</v>
      </c>
      <c r="J320" s="10">
        <v>3328414.8000000003</v>
      </c>
      <c r="K320" s="11">
        <v>20.802623088023772</v>
      </c>
      <c r="L320" s="10">
        <v>12269537.399999997</v>
      </c>
      <c r="M320" s="11">
        <v>21.530297223675294</v>
      </c>
      <c r="N320" s="10">
        <v>54592004.700000003</v>
      </c>
      <c r="O320" s="11">
        <v>17.673754338554268</v>
      </c>
      <c r="P320" s="10">
        <v>50130089.800000004</v>
      </c>
      <c r="Q320" s="11">
        <v>13.789864087795831</v>
      </c>
      <c r="R320" s="10">
        <v>2223926.7999999998</v>
      </c>
      <c r="S320" s="11">
        <v>14.128137713435535</v>
      </c>
      <c r="U320" s="10">
        <f t="shared" si="40"/>
        <v>18654102.299999997</v>
      </c>
      <c r="V320" s="11">
        <f t="shared" si="42"/>
        <v>20.340534108307118</v>
      </c>
      <c r="W320" s="10">
        <f t="shared" si="41"/>
        <v>104722094.5</v>
      </c>
      <c r="X320" s="11">
        <f t="shared" si="43"/>
        <v>15.814550051498447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2668055.0000000005</v>
      </c>
      <c r="G321" s="11">
        <v>10.519765288571643</v>
      </c>
      <c r="H321" s="10">
        <v>1137085.3</v>
      </c>
      <c r="I321" s="11">
        <v>19.63102727649369</v>
      </c>
      <c r="J321" s="10">
        <v>3448301.0000000009</v>
      </c>
      <c r="K321" s="11">
        <v>20.816416739431958</v>
      </c>
      <c r="L321" s="10">
        <v>12430074.5</v>
      </c>
      <c r="M321" s="11">
        <v>21.399928068653171</v>
      </c>
      <c r="N321" s="10">
        <v>55338764.399999999</v>
      </c>
      <c r="O321" s="11">
        <v>17.648019457803414</v>
      </c>
      <c r="P321" s="10">
        <v>49779884.900000013</v>
      </c>
      <c r="Q321" s="11">
        <v>13.735257979533811</v>
      </c>
      <c r="R321" s="10">
        <v>2247764.6999999997</v>
      </c>
      <c r="S321" s="11">
        <v>14.234221800440244</v>
      </c>
      <c r="U321" s="10">
        <f t="shared" si="40"/>
        <v>19683515.800000001</v>
      </c>
      <c r="V321" s="11">
        <f t="shared" si="42"/>
        <v>19.720736869782179</v>
      </c>
      <c r="W321" s="10">
        <f t="shared" si="41"/>
        <v>105118649.30000001</v>
      </c>
      <c r="X321" s="11">
        <f t="shared" si="43"/>
        <v>15.795095953492227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2978697.6999999997</v>
      </c>
      <c r="G322" s="15">
        <v>9.0736975739431305</v>
      </c>
      <c r="H322" s="14">
        <v>1785272.6</v>
      </c>
      <c r="I322" s="15">
        <v>17.299457695704287</v>
      </c>
      <c r="J322" s="14">
        <v>3552888.9</v>
      </c>
      <c r="K322" s="15">
        <v>20.793250671305817</v>
      </c>
      <c r="L322" s="14">
        <v>12431798.300000001</v>
      </c>
      <c r="M322" s="15">
        <v>21.517714388110679</v>
      </c>
      <c r="N322" s="14">
        <v>56873567.500000007</v>
      </c>
      <c r="O322" s="15">
        <v>17.555311600595466</v>
      </c>
      <c r="P322" s="14">
        <v>51292828.400000006</v>
      </c>
      <c r="Q322" s="15">
        <v>13.678527565580689</v>
      </c>
      <c r="R322" s="14">
        <v>2118689.1000000006</v>
      </c>
      <c r="S322" s="15">
        <v>14.026132874804526</v>
      </c>
      <c r="U322" s="14">
        <f t="shared" si="40"/>
        <v>20748657.5</v>
      </c>
      <c r="V322" s="15">
        <f t="shared" si="42"/>
        <v>19.244235178492865</v>
      </c>
      <c r="W322" s="14">
        <f t="shared" si="41"/>
        <v>108166395.90000001</v>
      </c>
      <c r="X322" s="15">
        <f t="shared" si="43"/>
        <v>15.716929017933559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3159009.9</v>
      </c>
      <c r="G323" s="13">
        <v>16.024043388721257</v>
      </c>
      <c r="H323" s="12">
        <v>1549086.9</v>
      </c>
      <c r="I323" s="13">
        <v>18.349747579687094</v>
      </c>
      <c r="J323" s="12">
        <v>3465750.5999999996</v>
      </c>
      <c r="K323" s="13">
        <v>20.871054794594851</v>
      </c>
      <c r="L323" s="12">
        <v>11803776.500000002</v>
      </c>
      <c r="M323" s="13">
        <v>21.728755578691281</v>
      </c>
      <c r="N323" s="12">
        <v>56009881.199999996</v>
      </c>
      <c r="O323" s="13">
        <v>17.53741975380229</v>
      </c>
      <c r="P323" s="12">
        <v>50418909.899999999</v>
      </c>
      <c r="Q323" s="13">
        <v>13.688694378733478</v>
      </c>
      <c r="R323" s="12">
        <v>2388108.1</v>
      </c>
      <c r="S323" s="13">
        <v>13.237935283582861</v>
      </c>
      <c r="U323" s="12">
        <f t="shared" si="40"/>
        <v>19977623.900000002</v>
      </c>
      <c r="V323" s="13">
        <f t="shared" si="42"/>
        <v>20.415876907563568</v>
      </c>
      <c r="W323" s="12">
        <f t="shared" si="41"/>
        <v>106428791.09999999</v>
      </c>
      <c r="X323" s="13">
        <f t="shared" si="43"/>
        <v>15.714148664186032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3586339.3000000003</v>
      </c>
      <c r="G324" s="11">
        <v>15.973201204637846</v>
      </c>
      <c r="H324" s="10">
        <v>1147194</v>
      </c>
      <c r="I324" s="11">
        <v>20.228958238100965</v>
      </c>
      <c r="J324" s="10">
        <v>3714912.4000000004</v>
      </c>
      <c r="K324" s="11">
        <v>20.3383648758447</v>
      </c>
      <c r="L324" s="10">
        <v>11744992.799999999</v>
      </c>
      <c r="M324" s="11">
        <v>21.625562061051234</v>
      </c>
      <c r="N324" s="10">
        <v>56115793.399999999</v>
      </c>
      <c r="O324" s="11">
        <v>17.551610202164579</v>
      </c>
      <c r="P324" s="10">
        <v>50891631.100000001</v>
      </c>
      <c r="Q324" s="11">
        <v>13.719803415654324</v>
      </c>
      <c r="R324" s="10">
        <v>2554608.4</v>
      </c>
      <c r="S324" s="11">
        <v>13.449651492964637</v>
      </c>
      <c r="U324" s="10">
        <f>F324+H324+J324+L324</f>
        <v>20193438.5</v>
      </c>
      <c r="V324" s="11">
        <f t="shared" si="42"/>
        <v>20.305564766495802</v>
      </c>
      <c r="W324" s="10">
        <f>N324+P324</f>
        <v>107007424.5</v>
      </c>
      <c r="X324" s="11">
        <f t="shared" si="43"/>
        <v>15.729242283894045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3036397.2</v>
      </c>
      <c r="G325" s="11">
        <v>19.76608192893865</v>
      </c>
      <c r="H325" s="10">
        <v>1771786.7000000002</v>
      </c>
      <c r="I325" s="11">
        <v>18.702632519478762</v>
      </c>
      <c r="J325" s="10">
        <v>3554102.6999999993</v>
      </c>
      <c r="K325" s="11">
        <v>21.056513690783337</v>
      </c>
      <c r="L325" s="10">
        <v>12030925.899999999</v>
      </c>
      <c r="M325" s="11">
        <v>21.629312987872364</v>
      </c>
      <c r="N325" s="10">
        <v>58836574.799999997</v>
      </c>
      <c r="O325" s="11">
        <v>17.373197644248318</v>
      </c>
      <c r="P325" s="10">
        <v>51780946.899999999</v>
      </c>
      <c r="Q325" s="11">
        <v>13.741973721322585</v>
      </c>
      <c r="R325" s="10">
        <v>2441235.1</v>
      </c>
      <c r="S325" s="11">
        <v>12.837174889874397</v>
      </c>
      <c r="U325" s="10">
        <f>F325+H325+J325+L325</f>
        <v>20393212.5</v>
      </c>
      <c r="V325" s="11">
        <f t="shared" si="42"/>
        <v>20.997791562413227</v>
      </c>
      <c r="W325" s="10">
        <f>N325+P325</f>
        <v>110617521.69999999</v>
      </c>
      <c r="X325" s="11">
        <f t="shared" si="43"/>
        <v>15.673392674426552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2884631.71</v>
      </c>
      <c r="G326" s="11">
        <v>19.437980487152021</v>
      </c>
      <c r="H326" s="10">
        <v>1660768.5400000003</v>
      </c>
      <c r="I326" s="11">
        <v>19.134987326469943</v>
      </c>
      <c r="J326" s="10">
        <v>3687740.3</v>
      </c>
      <c r="K326" s="11">
        <v>21.013427762795551</v>
      </c>
      <c r="L326" s="10">
        <v>12431667.469999999</v>
      </c>
      <c r="M326" s="11">
        <v>21.654172674045963</v>
      </c>
      <c r="N326" s="10">
        <v>61076207.280000001</v>
      </c>
      <c r="O326" s="11">
        <v>17.436496514565491</v>
      </c>
      <c r="P326" s="10">
        <v>53123259.460000001</v>
      </c>
      <c r="Q326" s="11">
        <v>13.872682663811462</v>
      </c>
      <c r="R326" s="10">
        <v>2458115.3400000003</v>
      </c>
      <c r="S326" s="11">
        <v>13.146450260425942</v>
      </c>
      <c r="U326" s="10">
        <f>F326+H326+J326+L326</f>
        <v>20664808.02</v>
      </c>
      <c r="V326" s="11">
        <f t="shared" si="42"/>
        <v>21.028007512087211</v>
      </c>
      <c r="W326" s="10">
        <f>N326+P326</f>
        <v>114199466.74000001</v>
      </c>
      <c r="X326" s="11">
        <f t="shared" si="43"/>
        <v>15.778683100324427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2502237.6399999997</v>
      </c>
      <c r="G327" s="11">
        <v>18.165111106153795</v>
      </c>
      <c r="H327" s="10">
        <v>1325209.9699999997</v>
      </c>
      <c r="I327" s="11">
        <v>20.328383799436722</v>
      </c>
      <c r="J327" s="10">
        <v>3546722.4199999995</v>
      </c>
      <c r="K327" s="11">
        <v>20.999327050071198</v>
      </c>
      <c r="L327" s="10">
        <v>12688713.950000001</v>
      </c>
      <c r="M327" s="11">
        <v>21.802187527310441</v>
      </c>
      <c r="N327" s="10">
        <v>61824452.200000003</v>
      </c>
      <c r="O327" s="11">
        <v>17.563038923356615</v>
      </c>
      <c r="P327" s="10">
        <v>53295969.950000003</v>
      </c>
      <c r="Q327" s="11">
        <v>13.974072108309564</v>
      </c>
      <c r="R327" s="10">
        <v>3413192.5199999996</v>
      </c>
      <c r="S327" s="11">
        <v>10.600630504106464</v>
      </c>
      <c r="U327" s="10">
        <f t="shared" ref="U327:U335" si="44">F327+H327+J327+L327</f>
        <v>20062883.98</v>
      </c>
      <c r="V327" s="11">
        <f t="shared" si="42"/>
        <v>21.109293515502848</v>
      </c>
      <c r="W327" s="10">
        <f t="shared" ref="W327:W335" si="45">N327+P327</f>
        <v>115120422.15000001</v>
      </c>
      <c r="X327" s="11">
        <f t="shared" si="43"/>
        <v>15.901496479765994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3262338.99</v>
      </c>
      <c r="G328" s="11">
        <v>19.446945090123798</v>
      </c>
      <c r="H328" s="10">
        <v>1850567.46</v>
      </c>
      <c r="I328" s="11">
        <v>19.6710392311772</v>
      </c>
      <c r="J328" s="10">
        <v>3921025.79</v>
      </c>
      <c r="K328" s="11">
        <v>20.950491481108099</v>
      </c>
      <c r="L328" s="10">
        <v>13899632.09</v>
      </c>
      <c r="M328" s="11">
        <v>22.079516228008298</v>
      </c>
      <c r="N328" s="10">
        <v>64012336.899999999</v>
      </c>
      <c r="O328" s="11">
        <v>18.060395424257699</v>
      </c>
      <c r="P328" s="10">
        <v>54218867.460000001</v>
      </c>
      <c r="Q328" s="11">
        <v>14.038404839647999</v>
      </c>
      <c r="R328" s="10">
        <v>2623634.17</v>
      </c>
      <c r="S328" s="11">
        <v>13.9975600491207</v>
      </c>
      <c r="U328" s="10">
        <f t="shared" si="44"/>
        <v>22933564.329999998</v>
      </c>
      <c r="V328" s="11">
        <f t="shared" si="42"/>
        <v>21.317649318691839</v>
      </c>
      <c r="W328" s="10">
        <f t="shared" si="45"/>
        <v>118231204.36</v>
      </c>
      <c r="X328" s="11">
        <f t="shared" si="43"/>
        <v>16.215977314734509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3699922.96</v>
      </c>
      <c r="G329" s="11">
        <v>18.956061056119935</v>
      </c>
      <c r="H329" s="10">
        <v>1755046.45</v>
      </c>
      <c r="I329" s="11">
        <v>19.795468147466988</v>
      </c>
      <c r="J329" s="10">
        <v>3816134.0700000008</v>
      </c>
      <c r="K329" s="11">
        <v>20.658218103642241</v>
      </c>
      <c r="L329" s="10">
        <v>14096655.620000001</v>
      </c>
      <c r="M329" s="11">
        <v>22.051742499700786</v>
      </c>
      <c r="N329" s="10">
        <v>64551720.939999998</v>
      </c>
      <c r="O329" s="11">
        <v>17.973144809243568</v>
      </c>
      <c r="P329" s="10">
        <v>54879441.730000004</v>
      </c>
      <c r="Q329" s="11">
        <v>14.106399809847328</v>
      </c>
      <c r="R329" s="10">
        <v>2690227.23</v>
      </c>
      <c r="S329" s="11">
        <v>13.804567024065104</v>
      </c>
      <c r="U329" s="10">
        <f t="shared" si="44"/>
        <v>23367759.100000001</v>
      </c>
      <c r="V329" s="11">
        <f t="shared" si="42"/>
        <v>21.164557512106494</v>
      </c>
      <c r="W329" s="10">
        <f t="shared" si="45"/>
        <v>119431162.67</v>
      </c>
      <c r="X329" s="11">
        <f t="shared" si="43"/>
        <v>16.196348853020002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3849337.6499999994</v>
      </c>
      <c r="G330" s="11">
        <v>18.547265794908895</v>
      </c>
      <c r="H330" s="10">
        <v>1685651.9200000004</v>
      </c>
      <c r="I330" s="11">
        <v>19.230232121943651</v>
      </c>
      <c r="J330" s="10">
        <v>3838123.66</v>
      </c>
      <c r="K330" s="11">
        <v>20.929288926923203</v>
      </c>
      <c r="L330" s="10">
        <v>14678909.779999997</v>
      </c>
      <c r="M330" s="11">
        <v>22.025901812695803</v>
      </c>
      <c r="N330" s="10">
        <v>66225750.539999984</v>
      </c>
      <c r="O330" s="11">
        <v>17.99548949749509</v>
      </c>
      <c r="P330" s="10">
        <v>54595119.780000016</v>
      </c>
      <c r="Q330" s="11">
        <v>14.217386999831229</v>
      </c>
      <c r="R330" s="10">
        <v>2721377.94</v>
      </c>
      <c r="S330" s="11">
        <v>13.658372679209709</v>
      </c>
      <c r="U330" s="10">
        <f t="shared" si="44"/>
        <v>24052023.009999998</v>
      </c>
      <c r="V330" s="11">
        <f t="shared" ref="V330:V341" si="46">(F330*G330+H330*I330+J330*K330+L330*M330)/(F330+H330+J330+L330)</f>
        <v>21.098249846402425</v>
      </c>
      <c r="W330" s="10">
        <f t="shared" si="45"/>
        <v>120820870.31999999</v>
      </c>
      <c r="X330" s="11">
        <f t="shared" ref="X330:X341" si="47">(N330*O330+P330*Q330)/(N330+P330)</f>
        <v>16.288284791430897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3652294.9700000007</v>
      </c>
      <c r="G331" s="11">
        <v>18.531859876586061</v>
      </c>
      <c r="H331" s="10">
        <v>2123869.2399999998</v>
      </c>
      <c r="I331" s="11">
        <v>18.902347857959462</v>
      </c>
      <c r="J331" s="10">
        <v>3920583.1100000003</v>
      </c>
      <c r="K331" s="11">
        <v>20.941922533406</v>
      </c>
      <c r="L331" s="10">
        <v>15097430.949999999</v>
      </c>
      <c r="M331" s="11">
        <v>21.567357221123775</v>
      </c>
      <c r="N331" s="10">
        <v>66977966.899999991</v>
      </c>
      <c r="O331" s="11">
        <v>18.120368049739945</v>
      </c>
      <c r="P331" s="10">
        <v>55303727.280000016</v>
      </c>
      <c r="Q331" s="11">
        <v>14.263191485284633</v>
      </c>
      <c r="R331" s="10">
        <v>2764530.1900000004</v>
      </c>
      <c r="S331" s="11">
        <v>13.690672686414027</v>
      </c>
      <c r="U331" s="10">
        <f t="shared" si="44"/>
        <v>24794178.27</v>
      </c>
      <c r="V331" s="11">
        <f t="shared" si="46"/>
        <v>20.793033040759862</v>
      </c>
      <c r="W331" s="10">
        <f t="shared" si="45"/>
        <v>122281694.18000001</v>
      </c>
      <c r="X331" s="11">
        <f t="shared" si="47"/>
        <v>16.375902189809675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4325535.42</v>
      </c>
      <c r="G332" s="11">
        <v>17.110564175706116</v>
      </c>
      <c r="H332" s="10">
        <v>1292605.58</v>
      </c>
      <c r="I332" s="11">
        <v>20.430363457273629</v>
      </c>
      <c r="J332" s="10">
        <v>4142953.0200000005</v>
      </c>
      <c r="K332" s="11">
        <v>20.749454374237622</v>
      </c>
      <c r="L332" s="10">
        <v>15640477.930000002</v>
      </c>
      <c r="M332" s="11">
        <v>21.420726746308571</v>
      </c>
      <c r="N332" s="10">
        <v>67114633.060000002</v>
      </c>
      <c r="O332" s="11">
        <v>18.25895951558676</v>
      </c>
      <c r="P332" s="10">
        <v>55825692.350000001</v>
      </c>
      <c r="Q332" s="11">
        <v>14.21517034652773</v>
      </c>
      <c r="R332" s="10">
        <v>2900236.6499999994</v>
      </c>
      <c r="S332" s="11">
        <v>19.125938408957076</v>
      </c>
      <c r="U332" s="10">
        <f t="shared" si="44"/>
        <v>25401571.950000003</v>
      </c>
      <c r="V332" s="11">
        <f t="shared" si="46"/>
        <v>20.526886005879639</v>
      </c>
      <c r="W332" s="10">
        <f t="shared" si="45"/>
        <v>122940325.41</v>
      </c>
      <c r="X332" s="11">
        <f t="shared" si="47"/>
        <v>16.422724502158129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>
        <v>152876683.75000003</v>
      </c>
      <c r="E333" s="11">
        <v>17.073470363163857</v>
      </c>
      <c r="F333" s="10">
        <v>3646552.4499999997</v>
      </c>
      <c r="G333" s="11">
        <v>17.507800867117659</v>
      </c>
      <c r="H333" s="10">
        <v>1642228.5499999998</v>
      </c>
      <c r="I333" s="11">
        <v>20.105318910756967</v>
      </c>
      <c r="J333" s="10">
        <v>4233425.1900000004</v>
      </c>
      <c r="K333" s="11">
        <v>20.592789834441358</v>
      </c>
      <c r="L333" s="10">
        <v>16143009.15</v>
      </c>
      <c r="M333" s="11">
        <v>21.226107068699761</v>
      </c>
      <c r="N333" s="10">
        <v>67502242.719999999</v>
      </c>
      <c r="O333" s="11">
        <v>18.35070924685272</v>
      </c>
      <c r="P333" s="10">
        <v>56886628.990000002</v>
      </c>
      <c r="Q333" s="11">
        <v>14.228720886094111</v>
      </c>
      <c r="R333" s="10">
        <v>2822596.7</v>
      </c>
      <c r="S333" s="11">
        <v>12.508203809315022</v>
      </c>
      <c r="U333" s="10">
        <f t="shared" si="44"/>
        <v>25665215.340000004</v>
      </c>
      <c r="V333" s="11">
        <f t="shared" si="46"/>
        <v>20.521624764773932</v>
      </c>
      <c r="W333" s="10">
        <f t="shared" si="45"/>
        <v>124388871.71000001</v>
      </c>
      <c r="X333" s="11">
        <f t="shared" si="47"/>
        <v>16.465604740669452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155994814.91</v>
      </c>
      <c r="E334" s="15">
        <v>17.095522322042545</v>
      </c>
      <c r="F334" s="14">
        <v>4015385.6300000004</v>
      </c>
      <c r="G334" s="15">
        <v>18.805152992217092</v>
      </c>
      <c r="H334" s="14">
        <v>2032351.8199999998</v>
      </c>
      <c r="I334" s="15">
        <v>18.964286598222944</v>
      </c>
      <c r="J334" s="14">
        <v>4625761.7300000004</v>
      </c>
      <c r="K334" s="15">
        <v>20.010189821342127</v>
      </c>
      <c r="L334" s="14">
        <v>16178750.830000002</v>
      </c>
      <c r="M334" s="15">
        <v>21.10281669158384</v>
      </c>
      <c r="N334" s="14">
        <v>68784364.299999997</v>
      </c>
      <c r="O334" s="15">
        <v>18.314024824941196</v>
      </c>
      <c r="P334" s="14">
        <v>57535386.020000003</v>
      </c>
      <c r="Q334" s="15">
        <v>14.21204379315296</v>
      </c>
      <c r="R334" s="14">
        <v>2822814.58</v>
      </c>
      <c r="S334" s="15">
        <v>14.654604929417633</v>
      </c>
      <c r="U334" s="14">
        <f t="shared" si="44"/>
        <v>26852250.010000002</v>
      </c>
      <c r="V334" s="15">
        <f t="shared" si="46"/>
        <v>20.409151062708279</v>
      </c>
      <c r="W334" s="14">
        <f t="shared" si="45"/>
        <v>126319750.31999999</v>
      </c>
      <c r="X334" s="15">
        <f t="shared" si="47"/>
        <v>16.445678335078895</v>
      </c>
    </row>
    <row r="335" spans="1:24" s="6" customFormat="1" x14ac:dyDescent="0.2">
      <c r="A335" s="7" t="s">
        <v>229</v>
      </c>
      <c r="B335" s="7" t="s">
        <v>230</v>
      </c>
      <c r="C335" s="7" t="s">
        <v>231</v>
      </c>
      <c r="D335" s="12">
        <v>153827980.28</v>
      </c>
      <c r="E335" s="13">
        <v>17.112612718397322</v>
      </c>
      <c r="F335" s="12">
        <v>3973258.17</v>
      </c>
      <c r="G335" s="13">
        <v>18.831459234827406</v>
      </c>
      <c r="H335" s="12">
        <v>1837745.8199999998</v>
      </c>
      <c r="I335" s="13">
        <v>19.26669559057957</v>
      </c>
      <c r="J335" s="12">
        <v>4380287.79</v>
      </c>
      <c r="K335" s="13">
        <v>19.972479833157248</v>
      </c>
      <c r="L335" s="12">
        <v>15945933.560000002</v>
      </c>
      <c r="M335" s="13">
        <v>21.138969221492232</v>
      </c>
      <c r="N335" s="12">
        <v>68114321.950000003</v>
      </c>
      <c r="O335" s="13">
        <v>18.254088316573178</v>
      </c>
      <c r="P335" s="12">
        <v>56704179.649999991</v>
      </c>
      <c r="Q335" s="13">
        <v>14.32429564645151</v>
      </c>
      <c r="R335" s="12">
        <v>2872253.3400000003</v>
      </c>
      <c r="S335" s="13">
        <v>14.619540058886312</v>
      </c>
      <c r="U335" s="12">
        <f t="shared" si="44"/>
        <v>26137225.340000004</v>
      </c>
      <c r="V335" s="13">
        <f t="shared" si="46"/>
        <v>20.461060417463575</v>
      </c>
      <c r="W335" s="12">
        <f t="shared" si="45"/>
        <v>124818501.59999999</v>
      </c>
      <c r="X335" s="13">
        <f t="shared" si="47"/>
        <v>16.468810759981903</v>
      </c>
    </row>
    <row r="336" spans="1:24" s="6" customFormat="1" x14ac:dyDescent="0.2">
      <c r="A336" s="8" t="s">
        <v>53</v>
      </c>
      <c r="B336" s="8" t="s">
        <v>2</v>
      </c>
      <c r="C336" s="8" t="s">
        <v>89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U336" s="10">
        <f>F336+H336+J336+L336</f>
        <v>0</v>
      </c>
      <c r="V336" s="11" t="e">
        <f t="shared" si="46"/>
        <v>#DIV/0!</v>
      </c>
      <c r="W336" s="10">
        <f>N336+P336</f>
        <v>0</v>
      </c>
      <c r="X336" s="11" t="e">
        <f t="shared" si="47"/>
        <v>#DIV/0!</v>
      </c>
    </row>
    <row r="337" spans="1:24" s="6" customFormat="1" x14ac:dyDescent="0.2">
      <c r="A337" s="8" t="s">
        <v>54</v>
      </c>
      <c r="B337" s="8" t="s">
        <v>3</v>
      </c>
      <c r="C337" s="8" t="s">
        <v>90</v>
      </c>
      <c r="D337" s="10"/>
      <c r="E337" s="11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U337" s="10">
        <f>F337+H337+J337+L337</f>
        <v>0</v>
      </c>
      <c r="V337" s="11" t="e">
        <f t="shared" si="46"/>
        <v>#DIV/0!</v>
      </c>
      <c r="W337" s="10">
        <f>N337+P337</f>
        <v>0</v>
      </c>
      <c r="X337" s="11" t="e">
        <f t="shared" si="47"/>
        <v>#DIV/0!</v>
      </c>
    </row>
    <row r="338" spans="1:24" s="6" customFormat="1" x14ac:dyDescent="0.2">
      <c r="A338" s="8" t="s">
        <v>55</v>
      </c>
      <c r="B338" s="8" t="s">
        <v>4</v>
      </c>
      <c r="C338" s="8" t="s">
        <v>91</v>
      </c>
      <c r="D338" s="10"/>
      <c r="E338" s="11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U338" s="10">
        <f>F338+H338+J338+L338</f>
        <v>0</v>
      </c>
      <c r="V338" s="11" t="e">
        <f t="shared" si="46"/>
        <v>#DIV/0!</v>
      </c>
      <c r="W338" s="10">
        <f>N338+P338</f>
        <v>0</v>
      </c>
      <c r="X338" s="11" t="e">
        <f t="shared" si="47"/>
        <v>#DIV/0!</v>
      </c>
    </row>
    <row r="339" spans="1:24" s="6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U339" s="10">
        <f t="shared" ref="U339:U346" si="48">F339+H339+J339+L339</f>
        <v>0</v>
      </c>
      <c r="V339" s="11" t="e">
        <f t="shared" si="46"/>
        <v>#DIV/0!</v>
      </c>
      <c r="W339" s="10">
        <f t="shared" ref="W339:W346" si="49">N339+P339</f>
        <v>0</v>
      </c>
      <c r="X339" s="11" t="e">
        <f t="shared" si="47"/>
        <v>#DIV/0!</v>
      </c>
    </row>
    <row r="340" spans="1:24" s="6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U340" s="10">
        <f t="shared" si="48"/>
        <v>0</v>
      </c>
      <c r="V340" s="11" t="e">
        <f t="shared" si="46"/>
        <v>#DIV/0!</v>
      </c>
      <c r="W340" s="10">
        <f t="shared" si="49"/>
        <v>0</v>
      </c>
      <c r="X340" s="11" t="e">
        <f t="shared" si="47"/>
        <v>#DIV/0!</v>
      </c>
    </row>
    <row r="341" spans="1:24" s="6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U341" s="10">
        <f t="shared" si="48"/>
        <v>0</v>
      </c>
      <c r="V341" s="11" t="e">
        <f t="shared" si="46"/>
        <v>#DIV/0!</v>
      </c>
      <c r="W341" s="10">
        <f t="shared" si="49"/>
        <v>0</v>
      </c>
      <c r="X341" s="11" t="e">
        <f t="shared" si="47"/>
        <v>#DIV/0!</v>
      </c>
    </row>
    <row r="342" spans="1:24" s="6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si="48"/>
        <v>0</v>
      </c>
      <c r="V342" s="11" t="e">
        <f t="shared" ref="V342:V346" si="50">(F342*G342+H342*I342+J342*K342+L342*M342)/(F342+H342+J342+L342)</f>
        <v>#DIV/0!</v>
      </c>
      <c r="W342" s="10">
        <f t="shared" si="49"/>
        <v>0</v>
      </c>
      <c r="X342" s="11" t="e">
        <f t="shared" ref="X342:X346" si="51">(N342*O342+P342*Q342)/(N342+P342)</f>
        <v>#DIV/0!</v>
      </c>
    </row>
    <row r="343" spans="1:24" s="6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48"/>
        <v>0</v>
      </c>
      <c r="V343" s="11" t="e">
        <f t="shared" si="50"/>
        <v>#DIV/0!</v>
      </c>
      <c r="W343" s="10">
        <f t="shared" si="49"/>
        <v>0</v>
      </c>
      <c r="X343" s="11" t="e">
        <f t="shared" si="51"/>
        <v>#DIV/0!</v>
      </c>
    </row>
    <row r="344" spans="1:24" s="6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si="48"/>
        <v>0</v>
      </c>
      <c r="V344" s="11" t="e">
        <f t="shared" si="50"/>
        <v>#DIV/0!</v>
      </c>
      <c r="W344" s="10">
        <f t="shared" si="49"/>
        <v>0</v>
      </c>
      <c r="X344" s="11" t="e">
        <f t="shared" si="51"/>
        <v>#DIV/0!</v>
      </c>
    </row>
    <row r="345" spans="1:24" s="6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48"/>
        <v>0</v>
      </c>
      <c r="V345" s="11" t="e">
        <f t="shared" si="50"/>
        <v>#DIV/0!</v>
      </c>
      <c r="W345" s="10">
        <f t="shared" si="49"/>
        <v>0</v>
      </c>
      <c r="X345" s="11" t="e">
        <f t="shared" si="51"/>
        <v>#DIV/0!</v>
      </c>
    </row>
    <row r="346" spans="1:24" s="6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U346" s="14">
        <f t="shared" si="48"/>
        <v>0</v>
      </c>
      <c r="V346" s="15" t="e">
        <f t="shared" si="50"/>
        <v>#DIV/0!</v>
      </c>
      <c r="W346" s="14">
        <f t="shared" si="49"/>
        <v>0</v>
      </c>
      <c r="X346" s="15" t="e">
        <f t="shared" si="51"/>
        <v>#DIV/0!</v>
      </c>
    </row>
    <row r="347" spans="1:24" ht="5.0999999999999996" customHeight="1" x14ac:dyDescent="0.2"/>
    <row r="348" spans="1:24" x14ac:dyDescent="0.2">
      <c r="A348" s="3" t="s">
        <v>221</v>
      </c>
      <c r="B348" s="3" t="s">
        <v>220</v>
      </c>
      <c r="C348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1"/>
  <sheetViews>
    <sheetView topLeftCell="A4" zoomScale="75" zoomScaleNormal="75" workbookViewId="0">
      <pane xSplit="3" ySplit="10" topLeftCell="D314" activePane="bottomRight" state="frozen"/>
      <selection activeCell="A4" sqref="A4"/>
      <selection pane="topRight" activeCell="D4" sqref="D4"/>
      <selection pane="bottomLeft" activeCell="A13" sqref="A13"/>
      <selection pane="bottomRight" activeCell="A338" sqref="A338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5" t="s">
        <v>154</v>
      </c>
      <c r="G8" s="73"/>
      <c r="H8" s="74" t="s">
        <v>155</v>
      </c>
      <c r="I8" s="74"/>
      <c r="J8" s="75" t="s">
        <v>156</v>
      </c>
      <c r="K8" s="73"/>
      <c r="L8" s="67" t="s">
        <v>157</v>
      </c>
      <c r="M8" s="73"/>
      <c r="N8" s="74" t="s">
        <v>158</v>
      </c>
      <c r="O8" s="74"/>
      <c r="P8" s="75" t="s">
        <v>159</v>
      </c>
      <c r="Q8" s="73"/>
      <c r="R8" s="75" t="s">
        <v>172</v>
      </c>
      <c r="S8" s="73"/>
      <c r="U8" s="75" t="s">
        <v>216</v>
      </c>
      <c r="V8" s="73"/>
      <c r="W8" s="75" t="s">
        <v>217</v>
      </c>
      <c r="X8" s="73"/>
    </row>
    <row r="9" spans="1:24" ht="24" customHeight="1" x14ac:dyDescent="0.2">
      <c r="A9" s="60"/>
      <c r="B9" s="60"/>
      <c r="C9" s="60"/>
      <c r="D9" s="58" t="s">
        <v>152</v>
      </c>
      <c r="E9" s="59"/>
      <c r="F9" s="77" t="s">
        <v>160</v>
      </c>
      <c r="G9" s="78"/>
      <c r="H9" s="76" t="s">
        <v>161</v>
      </c>
      <c r="I9" s="76"/>
      <c r="J9" s="77" t="s">
        <v>162</v>
      </c>
      <c r="K9" s="78"/>
      <c r="L9" s="77" t="s">
        <v>163</v>
      </c>
      <c r="M9" s="78"/>
      <c r="N9" s="76" t="s">
        <v>164</v>
      </c>
      <c r="O9" s="76"/>
      <c r="P9" s="77" t="s">
        <v>165</v>
      </c>
      <c r="Q9" s="78"/>
      <c r="R9" s="77" t="s">
        <v>173</v>
      </c>
      <c r="S9" s="78"/>
      <c r="U9" s="77" t="s">
        <v>214</v>
      </c>
      <c r="V9" s="78"/>
      <c r="W9" s="77" t="s">
        <v>215</v>
      </c>
      <c r="X9" s="78"/>
    </row>
    <row r="10" spans="1:24" ht="24" customHeight="1" x14ac:dyDescent="0.2">
      <c r="A10" s="72"/>
      <c r="B10" s="72"/>
      <c r="C10" s="72"/>
      <c r="D10" s="63" t="s">
        <v>153</v>
      </c>
      <c r="E10" s="64"/>
      <c r="F10" s="65" t="s">
        <v>166</v>
      </c>
      <c r="G10" s="66"/>
      <c r="H10" s="79" t="s">
        <v>167</v>
      </c>
      <c r="I10" s="79"/>
      <c r="J10" s="80" t="s">
        <v>168</v>
      </c>
      <c r="K10" s="81"/>
      <c r="L10" s="80" t="s">
        <v>169</v>
      </c>
      <c r="M10" s="81"/>
      <c r="N10" s="79" t="s">
        <v>170</v>
      </c>
      <c r="O10" s="79"/>
      <c r="P10" s="80" t="s">
        <v>171</v>
      </c>
      <c r="Q10" s="81"/>
      <c r="R10" s="80" t="s">
        <v>174</v>
      </c>
      <c r="S10" s="81"/>
      <c r="U10" s="80" t="s">
        <v>218</v>
      </c>
      <c r="V10" s="81"/>
      <c r="W10" s="80" t="s">
        <v>219</v>
      </c>
      <c r="X10" s="81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6" si="32">F318+H318+J318+L318</f>
        <v>3754491.2000000007</v>
      </c>
      <c r="V318" s="11">
        <f t="shared" ref="V318:V326" si="33">(F318*G318+H318*I318+J318*K318+L318*M318)/(F318+H318+J318+L318)</f>
        <v>7.9334897863124576</v>
      </c>
      <c r="W318" s="10">
        <f t="shared" ref="W318:W326" si="34">N318+P318</f>
        <v>45755372.799999997</v>
      </c>
      <c r="X318" s="11">
        <f t="shared" ref="X318:X326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>
        <v>51540813.699999996</v>
      </c>
      <c r="E322" s="11">
        <v>9.0142481424580208</v>
      </c>
      <c r="F322" s="10">
        <v>466974.4</v>
      </c>
      <c r="G322" s="11">
        <v>3.7399900808266988</v>
      </c>
      <c r="H322" s="10">
        <v>255514.8</v>
      </c>
      <c r="I322" s="11">
        <v>8.4105099274092936</v>
      </c>
      <c r="J322" s="10">
        <v>833850.8</v>
      </c>
      <c r="K322" s="11">
        <v>8.3695550474977054</v>
      </c>
      <c r="L322" s="10">
        <v>1665568.9000000001</v>
      </c>
      <c r="M322" s="11">
        <v>9.1483716902975356</v>
      </c>
      <c r="N322" s="10">
        <v>18376875.499999996</v>
      </c>
      <c r="O322" s="11">
        <v>9.2437018202577459</v>
      </c>
      <c r="P322" s="10">
        <v>27488911.5</v>
      </c>
      <c r="Q322" s="11">
        <v>9.1079232105279999</v>
      </c>
      <c r="R322" s="10">
        <v>2453117.7999999998</v>
      </c>
      <c r="S322" s="11">
        <v>7.440628669361085</v>
      </c>
      <c r="U322" s="10">
        <f t="shared" si="32"/>
        <v>3221908.9000000004</v>
      </c>
      <c r="V322" s="11">
        <f t="shared" si="33"/>
        <v>8.1044168973865176</v>
      </c>
      <c r="W322" s="10">
        <f t="shared" si="34"/>
        <v>45865787</v>
      </c>
      <c r="X322" s="11">
        <f t="shared" si="35"/>
        <v>9.1623251246729946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>
        <v>51186482.000000007</v>
      </c>
      <c r="E323" s="11">
        <v>9.0497923625616608</v>
      </c>
      <c r="F323" s="10">
        <v>531779.30000000005</v>
      </c>
      <c r="G323" s="11">
        <v>4.1807234711843773</v>
      </c>
      <c r="H323" s="10">
        <v>613268.20000000019</v>
      </c>
      <c r="I323" s="11">
        <v>7.8885504531296364</v>
      </c>
      <c r="J323" s="10">
        <v>443648.7</v>
      </c>
      <c r="K323" s="11">
        <v>9.4467326693395037</v>
      </c>
      <c r="L323" s="10">
        <v>1834657.2999999998</v>
      </c>
      <c r="M323" s="11">
        <v>9.2767079988180878</v>
      </c>
      <c r="N323" s="10">
        <v>18849337.199999999</v>
      </c>
      <c r="O323" s="11">
        <v>9.2284500948394115</v>
      </c>
      <c r="P323" s="10">
        <v>26532539.699999999</v>
      </c>
      <c r="Q323" s="11">
        <v>9.1321366607434058</v>
      </c>
      <c r="R323" s="10">
        <v>2381251.6</v>
      </c>
      <c r="S323" s="11">
        <v>7.8557249666519837</v>
      </c>
      <c r="U323" s="10">
        <f t="shared" si="32"/>
        <v>3423353.5</v>
      </c>
      <c r="V323" s="11">
        <f t="shared" si="33"/>
        <v>8.2584606164686143</v>
      </c>
      <c r="W323" s="10">
        <f t="shared" si="34"/>
        <v>45381876.899999999</v>
      </c>
      <c r="X323" s="11">
        <f t="shared" si="35"/>
        <v>9.1721403917518423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>
        <v>51560966.399999991</v>
      </c>
      <c r="E324" s="11">
        <v>8.9789200983440054</v>
      </c>
      <c r="F324" s="10">
        <v>539200.30000000005</v>
      </c>
      <c r="G324" s="11">
        <v>2.048579481502514</v>
      </c>
      <c r="H324" s="10">
        <v>585512.00000000012</v>
      </c>
      <c r="I324" s="11">
        <v>8.1547988239352929</v>
      </c>
      <c r="J324" s="10">
        <v>341487.40000000008</v>
      </c>
      <c r="K324" s="11">
        <v>9.827847841530911</v>
      </c>
      <c r="L324" s="10">
        <v>2624978.1999999997</v>
      </c>
      <c r="M324" s="11">
        <v>9.2963984778997411</v>
      </c>
      <c r="N324" s="10">
        <v>18988367.899999999</v>
      </c>
      <c r="O324" s="11">
        <v>9.13533416829363</v>
      </c>
      <c r="P324" s="10">
        <v>26008044.700000003</v>
      </c>
      <c r="Q324" s="11">
        <v>9.0997080355679323</v>
      </c>
      <c r="R324" s="10">
        <v>2473375.9000000004</v>
      </c>
      <c r="S324" s="11">
        <v>7.7597753281254187</v>
      </c>
      <c r="U324" s="10">
        <f t="shared" si="32"/>
        <v>4091177.9000000004</v>
      </c>
      <c r="V324" s="11">
        <f t="shared" si="33"/>
        <v>8.2221447251169408</v>
      </c>
      <c r="W324" s="10">
        <f t="shared" si="34"/>
        <v>44996412.600000001</v>
      </c>
      <c r="X324" s="11">
        <f t="shared" si="35"/>
        <v>9.1147421699791238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>
        <v>50749513.899999999</v>
      </c>
      <c r="E325" s="15">
        <v>8.8932820587666797</v>
      </c>
      <c r="F325" s="14">
        <v>693617.6</v>
      </c>
      <c r="G325" s="15">
        <v>2.5464641107722761</v>
      </c>
      <c r="H325" s="14">
        <v>158607.29999999999</v>
      </c>
      <c r="I325" s="15">
        <v>8.9364232856873596</v>
      </c>
      <c r="J325" s="14">
        <v>466273.10000000003</v>
      </c>
      <c r="K325" s="15">
        <v>9.4192728553287726</v>
      </c>
      <c r="L325" s="14">
        <v>2685181.3</v>
      </c>
      <c r="M325" s="15">
        <v>8.781366206818138</v>
      </c>
      <c r="N325" s="14">
        <v>20093137.900000002</v>
      </c>
      <c r="O325" s="15">
        <v>9.0763863272943581</v>
      </c>
      <c r="P325" s="14">
        <v>24250503.699999999</v>
      </c>
      <c r="Q325" s="15">
        <v>9.0380606665501944</v>
      </c>
      <c r="R325" s="14">
        <v>2402193</v>
      </c>
      <c r="S325" s="15">
        <v>7.7529022605594164</v>
      </c>
      <c r="U325" s="14">
        <f t="shared" si="32"/>
        <v>4003679.3</v>
      </c>
      <c r="V325" s="15">
        <f t="shared" si="33"/>
        <v>7.7816343019781824</v>
      </c>
      <c r="W325" s="14">
        <f t="shared" si="34"/>
        <v>44343641.600000001</v>
      </c>
      <c r="X325" s="15">
        <f t="shared" si="35"/>
        <v>9.0554269170126069</v>
      </c>
    </row>
    <row r="326" spans="1:24" s="6" customFormat="1" x14ac:dyDescent="0.2">
      <c r="A326" s="7" t="s">
        <v>226</v>
      </c>
      <c r="B326" s="7" t="s">
        <v>227</v>
      </c>
      <c r="C326" s="7" t="s">
        <v>228</v>
      </c>
      <c r="D326" s="12">
        <v>50240908.29999999</v>
      </c>
      <c r="E326" s="13">
        <v>8.9653364130162441</v>
      </c>
      <c r="F326" s="12">
        <v>454012.60000000003</v>
      </c>
      <c r="G326" s="13">
        <v>7.950856947582511</v>
      </c>
      <c r="H326" s="12">
        <v>171544.30000000002</v>
      </c>
      <c r="I326" s="13">
        <v>9.1483119987082127</v>
      </c>
      <c r="J326" s="12">
        <v>643179.5</v>
      </c>
      <c r="K326" s="13">
        <v>9.1606125615011038</v>
      </c>
      <c r="L326" s="12">
        <v>2844656.7</v>
      </c>
      <c r="M326" s="13">
        <v>8.7703372111650584</v>
      </c>
      <c r="N326" s="12">
        <v>19973883.699999999</v>
      </c>
      <c r="O326" s="13">
        <v>9.0702954552599131</v>
      </c>
      <c r="P326" s="12">
        <v>23772781.899999999</v>
      </c>
      <c r="Q326" s="13">
        <v>8.9911534315636796</v>
      </c>
      <c r="R326" s="12">
        <v>2380849.6</v>
      </c>
      <c r="S326" s="13">
        <v>8.1875149820467392</v>
      </c>
      <c r="U326" s="12">
        <f t="shared" si="32"/>
        <v>4113393.1</v>
      </c>
      <c r="V326" s="13">
        <f t="shared" si="33"/>
        <v>8.7566750498511805</v>
      </c>
      <c r="W326" s="12">
        <f t="shared" si="34"/>
        <v>43746665.599999994</v>
      </c>
      <c r="X326" s="13">
        <f t="shared" si="35"/>
        <v>9.0272881530426865</v>
      </c>
    </row>
    <row r="327" spans="1:24" s="6" customFormat="1" x14ac:dyDescent="0.2">
      <c r="A327" s="8" t="s">
        <v>53</v>
      </c>
      <c r="B327" s="8" t="s">
        <v>2</v>
      </c>
      <c r="C327" s="8" t="s">
        <v>89</v>
      </c>
      <c r="D327" s="10">
        <v>53342778.100000001</v>
      </c>
      <c r="E327" s="11">
        <v>8.8693379910410002</v>
      </c>
      <c r="F327" s="10">
        <v>648857.59999999998</v>
      </c>
      <c r="G327" s="11">
        <v>7.7077617353946408</v>
      </c>
      <c r="H327" s="10">
        <v>172203.60000000003</v>
      </c>
      <c r="I327" s="11">
        <v>10.71195963382878</v>
      </c>
      <c r="J327" s="10">
        <v>927715.19999999984</v>
      </c>
      <c r="K327" s="11">
        <v>8.4792069645943116</v>
      </c>
      <c r="L327" s="10">
        <v>2926386</v>
      </c>
      <c r="M327" s="11">
        <v>8.5400688542113041</v>
      </c>
      <c r="N327" s="10">
        <v>21509394.300000004</v>
      </c>
      <c r="O327" s="11">
        <v>8.959207128208158</v>
      </c>
      <c r="P327" s="10">
        <v>24566267.900000002</v>
      </c>
      <c r="Q327" s="11">
        <v>8.9279603634868767</v>
      </c>
      <c r="R327" s="10">
        <v>2591953.5</v>
      </c>
      <c r="S327" s="11">
        <v>8.2476937229005092</v>
      </c>
      <c r="U327" s="10">
        <f>F327+H327+J327+L327</f>
        <v>4675162.4000000004</v>
      </c>
      <c r="V327" s="11">
        <f>(F327*G327+H327*I327+J327*K327+L327*M327)/(F327+H327+J327+L327)</f>
        <v>8.4924760928090954</v>
      </c>
      <c r="W327" s="10">
        <f>N327+P327</f>
        <v>46075662.200000003</v>
      </c>
      <c r="X327" s="11">
        <f>(N327*O327+P327*Q327)/(N327+P327)</f>
        <v>8.9425472180408505</v>
      </c>
    </row>
    <row r="328" spans="1:24" s="6" customFormat="1" x14ac:dyDescent="0.2">
      <c r="A328" s="8" t="s">
        <v>54</v>
      </c>
      <c r="B328" s="8" t="s">
        <v>3</v>
      </c>
      <c r="C328" s="8" t="s">
        <v>90</v>
      </c>
      <c r="D328" s="10">
        <v>49289226.099999994</v>
      </c>
      <c r="E328" s="11">
        <v>8.8307863413379906</v>
      </c>
      <c r="F328" s="10">
        <v>551407</v>
      </c>
      <c r="G328" s="11">
        <v>7.7393600842934553</v>
      </c>
      <c r="H328" s="10">
        <v>266137.09999999998</v>
      </c>
      <c r="I328" s="11">
        <v>9.6008341640455193</v>
      </c>
      <c r="J328" s="10">
        <v>1113161.7</v>
      </c>
      <c r="K328" s="11">
        <v>8.2320381863659158</v>
      </c>
      <c r="L328" s="10">
        <v>2221061.1</v>
      </c>
      <c r="M328" s="11">
        <v>8.7207324544110882</v>
      </c>
      <c r="N328" s="10">
        <v>20074082.399999999</v>
      </c>
      <c r="O328" s="11">
        <v>8.9678555514447797</v>
      </c>
      <c r="P328" s="10">
        <v>22638485.199999996</v>
      </c>
      <c r="Q328" s="11">
        <v>8.8228225146000501</v>
      </c>
      <c r="R328" s="10">
        <v>2424891.6</v>
      </c>
      <c r="S328" s="11">
        <v>8.3097618388384795</v>
      </c>
      <c r="U328" s="10">
        <f>F328+H328+J328+L328</f>
        <v>4151766.9</v>
      </c>
      <c r="V328" s="11">
        <f>(F328*G328+H328*I328+J328*K328+L328*M328)/(F328+H328+J328+L328)</f>
        <v>8.5157826967597803</v>
      </c>
      <c r="W328" s="10">
        <f>N328+P328</f>
        <v>42712567.599999994</v>
      </c>
      <c r="X328" s="11">
        <f>(N328*O328+P328*Q328)/(N328+P328)</f>
        <v>8.8909852427134339</v>
      </c>
    </row>
    <row r="329" spans="1:24" s="6" customFormat="1" x14ac:dyDescent="0.2">
      <c r="A329" s="8" t="s">
        <v>55</v>
      </c>
      <c r="B329" s="8" t="s">
        <v>4</v>
      </c>
      <c r="C329" s="8" t="s">
        <v>91</v>
      </c>
      <c r="D329" s="10">
        <v>48534239.710000001</v>
      </c>
      <c r="E329" s="11">
        <v>8.7962576933194931</v>
      </c>
      <c r="F329" s="10">
        <v>634263.36</v>
      </c>
      <c r="G329" s="11">
        <v>8.1170061754789007</v>
      </c>
      <c r="H329" s="10">
        <v>487251.6</v>
      </c>
      <c r="I329" s="11">
        <v>8.657804944303928</v>
      </c>
      <c r="J329" s="10">
        <v>985263.71999999986</v>
      </c>
      <c r="K329" s="11">
        <v>8.7320997036204702</v>
      </c>
      <c r="L329" s="10">
        <v>2237233.5799999996</v>
      </c>
      <c r="M329" s="11">
        <v>8.760183498899563</v>
      </c>
      <c r="N329" s="10">
        <v>19719747.620000005</v>
      </c>
      <c r="O329" s="11">
        <v>8.9930317440695511</v>
      </c>
      <c r="P329" s="10">
        <v>22097855.689999998</v>
      </c>
      <c r="Q329" s="11">
        <v>8.6994792470698741</v>
      </c>
      <c r="R329" s="10">
        <v>2372624.1399999997</v>
      </c>
      <c r="S329" s="11">
        <v>8.3328324718132567</v>
      </c>
      <c r="U329" s="10">
        <f>F329+H329+J329+L329</f>
        <v>4344012.26</v>
      </c>
      <c r="V329" s="11">
        <f>(F329*G329+H329*I329+J329*K329+L329*M329)/(F329+H329+J329+L329)</f>
        <v>8.6484209530522804</v>
      </c>
      <c r="W329" s="10">
        <f>N329+P329</f>
        <v>41817603.310000002</v>
      </c>
      <c r="X329" s="11">
        <f>(N329*O329+P329*Q329)/(N329+P329)</f>
        <v>8.8379085375086728</v>
      </c>
    </row>
    <row r="330" spans="1:24" s="6" customFormat="1" x14ac:dyDescent="0.2">
      <c r="A330" s="8" t="s">
        <v>56</v>
      </c>
      <c r="B330" s="8" t="s">
        <v>5</v>
      </c>
      <c r="C330" s="8" t="s">
        <v>92</v>
      </c>
      <c r="D330" s="10">
        <v>48501381.799999997</v>
      </c>
      <c r="E330" s="11">
        <v>8.670952862553289</v>
      </c>
      <c r="F330" s="10">
        <v>347346.28</v>
      </c>
      <c r="G330" s="11">
        <v>8.6682397499693966</v>
      </c>
      <c r="H330" s="10">
        <v>618089.57999999984</v>
      </c>
      <c r="I330" s="11">
        <v>8.0879422401846686</v>
      </c>
      <c r="J330" s="10">
        <v>1299951.3800000001</v>
      </c>
      <c r="K330" s="11">
        <v>8.3035818428070733</v>
      </c>
      <c r="L330" s="10">
        <v>2447361.92</v>
      </c>
      <c r="M330" s="11">
        <v>8.6883092265732405</v>
      </c>
      <c r="N330" s="10">
        <v>19180291.530000005</v>
      </c>
      <c r="O330" s="11">
        <v>8.9493297802705492</v>
      </c>
      <c r="P330" s="10">
        <v>21606396.73</v>
      </c>
      <c r="Q330" s="11">
        <v>8.7096980838507463</v>
      </c>
      <c r="R330" s="10">
        <v>3001944.38</v>
      </c>
      <c r="S330" s="11">
        <v>6.8787435346153876</v>
      </c>
      <c r="U330" s="10">
        <f t="shared" ref="U330:U338" si="36">F330+H330+J330+L330</f>
        <v>4712749.16</v>
      </c>
      <c r="V330" s="11">
        <f t="shared" ref="V330:V338" si="37">(F330*G330+H330*I330+J330*K330+L330*M330)/(F330+H330+J330+L330)</f>
        <v>8.5019681971361258</v>
      </c>
      <c r="W330" s="10">
        <f t="shared" ref="W330:W338" si="38">N330+P330</f>
        <v>40786688.260000005</v>
      </c>
      <c r="X330" s="11">
        <f t="shared" ref="X330:X338" si="39">(N330*O330+P330*Q330)/(N330+P330)</f>
        <v>8.8223869535099144</v>
      </c>
    </row>
    <row r="331" spans="1:24" s="6" customFormat="1" x14ac:dyDescent="0.2">
      <c r="A331" s="8" t="s">
        <v>57</v>
      </c>
      <c r="B331" s="8" t="s">
        <v>6</v>
      </c>
      <c r="C331" s="8" t="s">
        <v>93</v>
      </c>
      <c r="D331" s="10">
        <v>46268474.100000001</v>
      </c>
      <c r="E331" s="11">
        <v>9.1743581188794803</v>
      </c>
      <c r="F331" s="10">
        <v>861500.2</v>
      </c>
      <c r="G331" s="11">
        <v>7.8462802398652993</v>
      </c>
      <c r="H331" s="10">
        <v>522474.45</v>
      </c>
      <c r="I331" s="11">
        <v>8.5391323292459607</v>
      </c>
      <c r="J331" s="10">
        <v>1272034.43</v>
      </c>
      <c r="K331" s="11">
        <v>7.8773615094679492</v>
      </c>
      <c r="L331" s="10">
        <v>1917648.6800000004</v>
      </c>
      <c r="M331" s="11">
        <v>9.2468595511457288</v>
      </c>
      <c r="N331" s="10">
        <v>18679626.739999998</v>
      </c>
      <c r="O331" s="11">
        <v>9.9203955123730694</v>
      </c>
      <c r="P331" s="10">
        <v>20515232.940000001</v>
      </c>
      <c r="Q331" s="11">
        <v>8.7199646527094199</v>
      </c>
      <c r="R331" s="10">
        <v>2499956.66</v>
      </c>
      <c r="S331" s="11">
        <v>8.5235902094398703</v>
      </c>
      <c r="U331" s="10">
        <f t="shared" si="36"/>
        <v>4573657.7600000007</v>
      </c>
      <c r="V331" s="11">
        <f t="shared" si="37"/>
        <v>8.5213095465848774</v>
      </c>
      <c r="W331" s="10">
        <f t="shared" si="38"/>
        <v>39194859.68</v>
      </c>
      <c r="X331" s="11">
        <f t="shared" si="39"/>
        <v>9.2920702953566483</v>
      </c>
    </row>
    <row r="332" spans="1:24" s="6" customFormat="1" x14ac:dyDescent="0.2">
      <c r="A332" s="8" t="s">
        <v>58</v>
      </c>
      <c r="B332" s="8" t="s">
        <v>7</v>
      </c>
      <c r="C332" s="8" t="s">
        <v>94</v>
      </c>
      <c r="D332" s="10">
        <v>47668253.430000007</v>
      </c>
      <c r="E332" s="11">
        <v>8.6103294152013135</v>
      </c>
      <c r="F332" s="10">
        <v>821872.19000000006</v>
      </c>
      <c r="G332" s="11">
        <v>7.1744497233809561</v>
      </c>
      <c r="H332" s="10">
        <v>1196937.44</v>
      </c>
      <c r="I332" s="11">
        <v>8.109799581588824</v>
      </c>
      <c r="J332" s="10">
        <v>660730.69000000006</v>
      </c>
      <c r="K332" s="11">
        <v>8.1103709148125116</v>
      </c>
      <c r="L332" s="10">
        <v>2179380.5700000008</v>
      </c>
      <c r="M332" s="11">
        <v>8.9427388562062813</v>
      </c>
      <c r="N332" s="10">
        <v>18647396.82</v>
      </c>
      <c r="O332" s="11">
        <v>8.8403342193637044</v>
      </c>
      <c r="P332" s="10">
        <v>21562019.209999997</v>
      </c>
      <c r="Q332" s="11">
        <v>8.506708609861219</v>
      </c>
      <c r="R332" s="10">
        <v>2599916.5099999998</v>
      </c>
      <c r="S332" s="11">
        <v>8.3527775579224439</v>
      </c>
      <c r="U332" s="10">
        <f t="shared" si="36"/>
        <v>4858920.8900000006</v>
      </c>
      <c r="V332" s="11">
        <f t="shared" si="37"/>
        <v>8.3252653518300015</v>
      </c>
      <c r="W332" s="10">
        <f t="shared" si="38"/>
        <v>40209416.030000001</v>
      </c>
      <c r="X332" s="11">
        <f t="shared" si="39"/>
        <v>8.6614298106134395</v>
      </c>
    </row>
    <row r="333" spans="1:24" s="6" customFormat="1" x14ac:dyDescent="0.2">
      <c r="A333" s="8" t="s">
        <v>59</v>
      </c>
      <c r="B333" s="8" t="s">
        <v>8</v>
      </c>
      <c r="C333" s="8" t="s">
        <v>95</v>
      </c>
      <c r="D333" s="10">
        <v>45583923.619999997</v>
      </c>
      <c r="E333" s="11">
        <v>8.4707851786651442</v>
      </c>
      <c r="F333" s="10">
        <v>851995.46</v>
      </c>
      <c r="G333" s="11">
        <v>8.0524463319323338</v>
      </c>
      <c r="H333" s="10">
        <v>728233.03</v>
      </c>
      <c r="I333" s="11">
        <v>7.7730887758551646</v>
      </c>
      <c r="J333" s="10">
        <v>507113.63</v>
      </c>
      <c r="K333" s="11">
        <v>8.4626627972906228</v>
      </c>
      <c r="L333" s="10">
        <v>2030820.69</v>
      </c>
      <c r="M333" s="11">
        <v>8.8345259521164348</v>
      </c>
      <c r="N333" s="10">
        <v>17776331.859999996</v>
      </c>
      <c r="O333" s="11">
        <v>8.6963350577209617</v>
      </c>
      <c r="P333" s="10">
        <v>21111588.879999999</v>
      </c>
      <c r="Q333" s="11">
        <v>8.3580929165005617</v>
      </c>
      <c r="R333" s="10">
        <v>2577840.0700000003</v>
      </c>
      <c r="S333" s="11">
        <v>7.8887468418473272</v>
      </c>
      <c r="U333" s="10">
        <f t="shared" si="36"/>
        <v>4118162.81</v>
      </c>
      <c r="V333" s="11">
        <f t="shared" si="37"/>
        <v>8.4392334767599948</v>
      </c>
      <c r="W333" s="10">
        <f t="shared" si="38"/>
        <v>38887920.739999995</v>
      </c>
      <c r="X333" s="11">
        <f t="shared" si="39"/>
        <v>8.5127091684614467</v>
      </c>
    </row>
    <row r="334" spans="1:24" s="6" customFormat="1" x14ac:dyDescent="0.2">
      <c r="A334" s="8" t="s">
        <v>60</v>
      </c>
      <c r="B334" s="8" t="s">
        <v>9</v>
      </c>
      <c r="C334" s="8" t="s">
        <v>96</v>
      </c>
      <c r="D334" s="10">
        <v>44380795.07</v>
      </c>
      <c r="E334" s="11">
        <v>8.5040885534816066</v>
      </c>
      <c r="F334" s="10">
        <v>508800.04</v>
      </c>
      <c r="G334" s="11">
        <v>7.1944201812562731</v>
      </c>
      <c r="H334" s="10">
        <v>424013.52</v>
      </c>
      <c r="I334" s="11">
        <v>7.2212892055894802</v>
      </c>
      <c r="J334" s="10">
        <v>452218.5</v>
      </c>
      <c r="K334" s="11">
        <v>9.2150315321022926</v>
      </c>
      <c r="L334" s="10">
        <v>2029552.6</v>
      </c>
      <c r="M334" s="11">
        <v>8.8490963540930103</v>
      </c>
      <c r="N334" s="10">
        <v>17551606.57</v>
      </c>
      <c r="O334" s="11">
        <v>8.707468342603125</v>
      </c>
      <c r="P334" s="10">
        <v>20875512.689999998</v>
      </c>
      <c r="Q334" s="11">
        <v>8.3437540950137983</v>
      </c>
      <c r="R334" s="10">
        <v>2539091.1500000004</v>
      </c>
      <c r="S334" s="11">
        <v>8.4906949895831723</v>
      </c>
      <c r="U334" s="10">
        <f t="shared" si="36"/>
        <v>3414584.66</v>
      </c>
      <c r="V334" s="11">
        <f t="shared" si="37"/>
        <v>8.4488635232725464</v>
      </c>
      <c r="W334" s="10">
        <f t="shared" si="38"/>
        <v>38427119.259999998</v>
      </c>
      <c r="X334" s="11">
        <f t="shared" si="39"/>
        <v>8.5098807654623023</v>
      </c>
    </row>
    <row r="335" spans="1:24" s="6" customFormat="1" x14ac:dyDescent="0.2">
      <c r="A335" s="8" t="s">
        <v>61</v>
      </c>
      <c r="B335" s="8" t="s">
        <v>10</v>
      </c>
      <c r="C335" s="8" t="s">
        <v>97</v>
      </c>
      <c r="D335" s="10">
        <v>46392164.299999997</v>
      </c>
      <c r="E335" s="11">
        <v>8.8554052723899286</v>
      </c>
      <c r="F335" s="10">
        <v>708263.59</v>
      </c>
      <c r="G335" s="11">
        <v>7.4609751540383416</v>
      </c>
      <c r="H335" s="10">
        <v>361699.81</v>
      </c>
      <c r="I335" s="11">
        <v>7.4293521406605105</v>
      </c>
      <c r="J335" s="10">
        <v>583138.72000000009</v>
      </c>
      <c r="K335" s="11">
        <v>9.0793530851458453</v>
      </c>
      <c r="L335" s="10">
        <v>2878120.1599999997</v>
      </c>
      <c r="M335" s="11">
        <v>8.4787377717753092</v>
      </c>
      <c r="N335" s="10">
        <v>18078340.59</v>
      </c>
      <c r="O335" s="11">
        <v>8.6673626577415899</v>
      </c>
      <c r="P335" s="10">
        <v>21146514.949999999</v>
      </c>
      <c r="Q335" s="11">
        <v>8.5313934345621352</v>
      </c>
      <c r="R335" s="10">
        <v>2636086.48</v>
      </c>
      <c r="S335" s="11">
        <v>13.676244276250005</v>
      </c>
      <c r="U335" s="10">
        <f t="shared" si="36"/>
        <v>4531222.2799999993</v>
      </c>
      <c r="V335" s="11">
        <f t="shared" si="37"/>
        <v>8.3131831603723487</v>
      </c>
      <c r="W335" s="10">
        <f t="shared" si="38"/>
        <v>39224855.539999999</v>
      </c>
      <c r="X335" s="11">
        <f t="shared" si="39"/>
        <v>8.5940602791573752</v>
      </c>
    </row>
    <row r="336" spans="1:24" s="6" customFormat="1" x14ac:dyDescent="0.2">
      <c r="A336" s="8" t="s">
        <v>62</v>
      </c>
      <c r="B336" s="8" t="s">
        <v>11</v>
      </c>
      <c r="C336" s="8" t="s">
        <v>116</v>
      </c>
      <c r="D336" s="10">
        <v>46700018.379999995</v>
      </c>
      <c r="E336" s="11">
        <v>8.5432180366114032</v>
      </c>
      <c r="F336" s="10">
        <v>605682.65</v>
      </c>
      <c r="G336" s="11">
        <v>7.170184597495072</v>
      </c>
      <c r="H336" s="10">
        <v>129562.9</v>
      </c>
      <c r="I336" s="11">
        <v>9.3693587616516751</v>
      </c>
      <c r="J336" s="10">
        <v>544449.99</v>
      </c>
      <c r="K336" s="11">
        <v>8.980754375622265</v>
      </c>
      <c r="L336" s="10">
        <v>2559261.5100000002</v>
      </c>
      <c r="M336" s="11">
        <v>8.5121724967840393</v>
      </c>
      <c r="N336" s="10">
        <v>18506123.699999999</v>
      </c>
      <c r="O336" s="11">
        <v>8.643100275110557</v>
      </c>
      <c r="P336" s="10">
        <v>21709888.150000006</v>
      </c>
      <c r="Q336" s="11">
        <v>8.4783625366305682</v>
      </c>
      <c r="R336" s="10">
        <v>2645049.4799999995</v>
      </c>
      <c r="S336" s="11">
        <v>8.5906254419860737</v>
      </c>
      <c r="U336" s="10">
        <f t="shared" si="36"/>
        <v>3838957.0500000003</v>
      </c>
      <c r="V336" s="11">
        <f t="shared" si="37"/>
        <v>8.3958284367364797</v>
      </c>
      <c r="W336" s="10">
        <f t="shared" si="38"/>
        <v>40216011.850000009</v>
      </c>
      <c r="X336" s="11">
        <f t="shared" si="39"/>
        <v>8.5541695802961595</v>
      </c>
    </row>
    <row r="337" spans="1:24" s="6" customFormat="1" ht="13.5" thickBot="1" x14ac:dyDescent="0.25">
      <c r="A337" s="9" t="s">
        <v>63</v>
      </c>
      <c r="B337" s="9" t="s">
        <v>0</v>
      </c>
      <c r="C337" s="9" t="s">
        <v>99</v>
      </c>
      <c r="D337" s="14">
        <v>48036515.75999999</v>
      </c>
      <c r="E337" s="15">
        <v>8.6285835196678313</v>
      </c>
      <c r="F337" s="14">
        <v>481058.32</v>
      </c>
      <c r="G337" s="15">
        <v>6.7495404118569251</v>
      </c>
      <c r="H337" s="14">
        <v>114867.50000000001</v>
      </c>
      <c r="I337" s="15">
        <v>10.245479600409167</v>
      </c>
      <c r="J337" s="14">
        <v>438272.38000000006</v>
      </c>
      <c r="K337" s="15">
        <v>8.9809407446574649</v>
      </c>
      <c r="L337" s="14">
        <v>3962209.3000000007</v>
      </c>
      <c r="M337" s="15">
        <v>8.3580316979973777</v>
      </c>
      <c r="N337" s="14">
        <v>18978225.139999997</v>
      </c>
      <c r="O337" s="15">
        <v>8.5805489245397411</v>
      </c>
      <c r="P337" s="14">
        <v>21392877.870000001</v>
      </c>
      <c r="Q337" s="15">
        <v>8.4591974358707436</v>
      </c>
      <c r="R337" s="14">
        <v>2669005.25</v>
      </c>
      <c r="S337" s="15">
        <v>10.940689192312366</v>
      </c>
      <c r="U337" s="14">
        <f t="shared" si="36"/>
        <v>4996407.5000000009</v>
      </c>
      <c r="V337" s="15">
        <f t="shared" si="37"/>
        <v>8.301197289772702</v>
      </c>
      <c r="W337" s="14">
        <f t="shared" si="38"/>
        <v>40371103.009999998</v>
      </c>
      <c r="X337" s="15">
        <f t="shared" si="39"/>
        <v>8.5162440781798221</v>
      </c>
    </row>
    <row r="338" spans="1:24" s="6" customFormat="1" x14ac:dyDescent="0.2">
      <c r="A338" s="7" t="s">
        <v>229</v>
      </c>
      <c r="B338" s="7" t="s">
        <v>230</v>
      </c>
      <c r="C338" s="7" t="s">
        <v>231</v>
      </c>
      <c r="D338" s="12">
        <v>47313845.530000001</v>
      </c>
      <c r="E338" s="13">
        <v>8.5800060055634209</v>
      </c>
      <c r="F338" s="12">
        <v>461433.28</v>
      </c>
      <c r="G338" s="13">
        <v>6.6728975801225259</v>
      </c>
      <c r="H338" s="12">
        <v>236636.58000000002</v>
      </c>
      <c r="I338" s="13">
        <v>10.156511708375787</v>
      </c>
      <c r="J338" s="12">
        <v>496406.38</v>
      </c>
      <c r="K338" s="13">
        <v>8.7632692986339151</v>
      </c>
      <c r="L338" s="12">
        <v>3727731.67</v>
      </c>
      <c r="M338" s="13">
        <v>8.2704625175448871</v>
      </c>
      <c r="N338" s="12">
        <v>18438877.829999998</v>
      </c>
      <c r="O338" s="13">
        <v>8.6109050004373326</v>
      </c>
      <c r="P338" s="12">
        <v>21169597.23</v>
      </c>
      <c r="Q338" s="13">
        <v>8.4399060511459716</v>
      </c>
      <c r="R338" s="12">
        <v>2783162.56</v>
      </c>
      <c r="S338" s="13">
        <v>10.004997576749526</v>
      </c>
      <c r="U338" s="12">
        <f>F338+H338+J338+L338</f>
        <v>4922207.91</v>
      </c>
      <c r="V338" s="13">
        <f t="shared" si="37"/>
        <v>8.2610706004493029</v>
      </c>
      <c r="W338" s="12">
        <f>N338+P338</f>
        <v>39608475.060000002</v>
      </c>
      <c r="X338" s="13">
        <f t="shared" si="39"/>
        <v>8.5195109521239925</v>
      </c>
    </row>
    <row r="339" spans="1:24" s="6" customFormat="1" x14ac:dyDescent="0.2">
      <c r="A339" s="8" t="s">
        <v>53</v>
      </c>
      <c r="B339" s="8" t="s">
        <v>2</v>
      </c>
      <c r="C339" s="8" t="s">
        <v>89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U339" s="10">
        <f>F339+H339+J339+L339</f>
        <v>0</v>
      </c>
      <c r="V339" s="11" t="e">
        <f>(F339*G339+H339*I339+J339*K339+L339*M339)/(F339+H339+J339+L339)</f>
        <v>#DIV/0!</v>
      </c>
      <c r="W339" s="10">
        <f>N339+P339</f>
        <v>0</v>
      </c>
      <c r="X339" s="11" t="e">
        <f>(N339*O339+P339*Q339)/(N339+P339)</f>
        <v>#DIV/0!</v>
      </c>
    </row>
    <row r="340" spans="1:24" s="6" customFormat="1" x14ac:dyDescent="0.2">
      <c r="A340" s="8" t="s">
        <v>54</v>
      </c>
      <c r="B340" s="8" t="s">
        <v>3</v>
      </c>
      <c r="C340" s="8" t="s">
        <v>90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U340" s="10">
        <f>F340+H340+J340+L340</f>
        <v>0</v>
      </c>
      <c r="V340" s="11" t="e">
        <f>(F340*G340+H340*I340+J340*K340+L340*M340)/(F340+H340+J340+L340)</f>
        <v>#DIV/0!</v>
      </c>
      <c r="W340" s="10">
        <f>N340+P340</f>
        <v>0</v>
      </c>
      <c r="X340" s="11" t="e">
        <f>(N340*O340+P340*Q340)/(N340+P340)</f>
        <v>#DIV/0!</v>
      </c>
    </row>
    <row r="341" spans="1:24" s="6" customFormat="1" x14ac:dyDescent="0.2">
      <c r="A341" s="8" t="s">
        <v>55</v>
      </c>
      <c r="B341" s="8" t="s">
        <v>4</v>
      </c>
      <c r="C341" s="8" t="s">
        <v>91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U341" s="10">
        <f>F341+H341+J341+L341</f>
        <v>0</v>
      </c>
      <c r="V341" s="11" t="e">
        <f>(F341*G341+H341*I341+J341*K341+L341*M341)/(F341+H341+J341+L341)</f>
        <v>#DIV/0!</v>
      </c>
      <c r="W341" s="10">
        <f>N341+P341</f>
        <v>0</v>
      </c>
      <c r="X341" s="11" t="e">
        <f>(N341*O341+P341*Q341)/(N341+P341)</f>
        <v>#DIV/0!</v>
      </c>
    </row>
    <row r="342" spans="1:24" s="6" customFormat="1" x14ac:dyDescent="0.2">
      <c r="A342" s="8" t="s">
        <v>56</v>
      </c>
      <c r="B342" s="8" t="s">
        <v>5</v>
      </c>
      <c r="C342" s="8" t="s">
        <v>92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ref="U342:U349" si="40">F342+H342+J342+L342</f>
        <v>0</v>
      </c>
      <c r="V342" s="11" t="e">
        <f t="shared" ref="V342:V349" si="41">(F342*G342+H342*I342+J342*K342+L342*M342)/(F342+H342+J342+L342)</f>
        <v>#DIV/0!</v>
      </c>
      <c r="W342" s="10">
        <f t="shared" ref="W342:W349" si="42">N342+P342</f>
        <v>0</v>
      </c>
      <c r="X342" s="11" t="e">
        <f t="shared" ref="X342:X349" si="43">(N342*O342+P342*Q342)/(N342+P342)</f>
        <v>#DIV/0!</v>
      </c>
    </row>
    <row r="343" spans="1:24" s="6" customFormat="1" x14ac:dyDescent="0.2">
      <c r="A343" s="8" t="s">
        <v>57</v>
      </c>
      <c r="B343" s="8" t="s">
        <v>6</v>
      </c>
      <c r="C343" s="8" t="s">
        <v>93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40"/>
        <v>0</v>
      </c>
      <c r="V343" s="11" t="e">
        <f t="shared" si="41"/>
        <v>#DIV/0!</v>
      </c>
      <c r="W343" s="10">
        <f t="shared" si="42"/>
        <v>0</v>
      </c>
      <c r="X343" s="11" t="e">
        <f t="shared" si="43"/>
        <v>#DIV/0!</v>
      </c>
    </row>
    <row r="344" spans="1:24" s="6" customFormat="1" x14ac:dyDescent="0.2">
      <c r="A344" s="8" t="s">
        <v>58</v>
      </c>
      <c r="B344" s="8" t="s">
        <v>7</v>
      </c>
      <c r="C344" s="8" t="s">
        <v>94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si="40"/>
        <v>0</v>
      </c>
      <c r="V344" s="11" t="e">
        <f t="shared" si="41"/>
        <v>#DIV/0!</v>
      </c>
      <c r="W344" s="10">
        <f t="shared" si="42"/>
        <v>0</v>
      </c>
      <c r="X344" s="11" t="e">
        <f t="shared" si="43"/>
        <v>#DIV/0!</v>
      </c>
    </row>
    <row r="345" spans="1:24" s="6" customFormat="1" x14ac:dyDescent="0.2">
      <c r="A345" s="8" t="s">
        <v>59</v>
      </c>
      <c r="B345" s="8" t="s">
        <v>8</v>
      </c>
      <c r="C345" s="8" t="s">
        <v>95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40"/>
        <v>0</v>
      </c>
      <c r="V345" s="11" t="e">
        <f t="shared" si="41"/>
        <v>#DIV/0!</v>
      </c>
      <c r="W345" s="10">
        <f t="shared" si="42"/>
        <v>0</v>
      </c>
      <c r="X345" s="11" t="e">
        <f t="shared" si="43"/>
        <v>#DIV/0!</v>
      </c>
    </row>
    <row r="346" spans="1:24" s="6" customFormat="1" x14ac:dyDescent="0.2">
      <c r="A346" s="8" t="s">
        <v>60</v>
      </c>
      <c r="B346" s="8" t="s">
        <v>9</v>
      </c>
      <c r="C346" s="8" t="s">
        <v>96</v>
      </c>
      <c r="D346" s="10"/>
      <c r="E346" s="11"/>
      <c r="F346" s="10"/>
      <c r="G346" s="11"/>
      <c r="H346" s="10"/>
      <c r="I346" s="11"/>
      <c r="J346" s="10"/>
      <c r="K346" s="11"/>
      <c r="L346" s="10"/>
      <c r="M346" s="11"/>
      <c r="N346" s="10"/>
      <c r="O346" s="11"/>
      <c r="P346" s="10"/>
      <c r="Q346" s="11"/>
      <c r="R346" s="10"/>
      <c r="S346" s="11"/>
      <c r="U346" s="10">
        <f t="shared" si="40"/>
        <v>0</v>
      </c>
      <c r="V346" s="11" t="e">
        <f t="shared" si="41"/>
        <v>#DIV/0!</v>
      </c>
      <c r="W346" s="10">
        <f t="shared" si="42"/>
        <v>0</v>
      </c>
      <c r="X346" s="11" t="e">
        <f t="shared" si="43"/>
        <v>#DIV/0!</v>
      </c>
    </row>
    <row r="347" spans="1:24" s="6" customFormat="1" x14ac:dyDescent="0.2">
      <c r="A347" s="8" t="s">
        <v>61</v>
      </c>
      <c r="B347" s="8" t="s">
        <v>10</v>
      </c>
      <c r="C347" s="8" t="s">
        <v>97</v>
      </c>
      <c r="D347" s="10"/>
      <c r="E347" s="11"/>
      <c r="F347" s="10"/>
      <c r="G347" s="11"/>
      <c r="H347" s="10"/>
      <c r="I347" s="11"/>
      <c r="J347" s="10"/>
      <c r="K347" s="11"/>
      <c r="L347" s="10"/>
      <c r="M347" s="11"/>
      <c r="N347" s="10"/>
      <c r="O347" s="11"/>
      <c r="P347" s="10"/>
      <c r="Q347" s="11"/>
      <c r="R347" s="10"/>
      <c r="S347" s="11"/>
      <c r="U347" s="10">
        <f t="shared" si="40"/>
        <v>0</v>
      </c>
      <c r="V347" s="11" t="e">
        <f t="shared" si="41"/>
        <v>#DIV/0!</v>
      </c>
      <c r="W347" s="10">
        <f t="shared" si="42"/>
        <v>0</v>
      </c>
      <c r="X347" s="11" t="e">
        <f t="shared" si="43"/>
        <v>#DIV/0!</v>
      </c>
    </row>
    <row r="348" spans="1:24" s="6" customFormat="1" x14ac:dyDescent="0.2">
      <c r="A348" s="8" t="s">
        <v>62</v>
      </c>
      <c r="B348" s="8" t="s">
        <v>11</v>
      </c>
      <c r="C348" s="8" t="s">
        <v>116</v>
      </c>
      <c r="D348" s="10"/>
      <c r="E348" s="11"/>
      <c r="F348" s="10"/>
      <c r="G348" s="11"/>
      <c r="H348" s="10"/>
      <c r="I348" s="11"/>
      <c r="J348" s="10"/>
      <c r="K348" s="11"/>
      <c r="L348" s="10"/>
      <c r="M348" s="11"/>
      <c r="N348" s="10"/>
      <c r="O348" s="11"/>
      <c r="P348" s="10"/>
      <c r="Q348" s="11"/>
      <c r="R348" s="10"/>
      <c r="S348" s="11"/>
      <c r="U348" s="10">
        <f t="shared" si="40"/>
        <v>0</v>
      </c>
      <c r="V348" s="11" t="e">
        <f t="shared" si="41"/>
        <v>#DIV/0!</v>
      </c>
      <c r="W348" s="10">
        <f t="shared" si="42"/>
        <v>0</v>
      </c>
      <c r="X348" s="11" t="e">
        <f t="shared" si="43"/>
        <v>#DIV/0!</v>
      </c>
    </row>
    <row r="349" spans="1:24" s="6" customFormat="1" ht="13.5" thickBot="1" x14ac:dyDescent="0.25">
      <c r="A349" s="9" t="s">
        <v>63</v>
      </c>
      <c r="B349" s="9" t="s">
        <v>0</v>
      </c>
      <c r="C349" s="9" t="s">
        <v>99</v>
      </c>
      <c r="D349" s="14"/>
      <c r="E349" s="15"/>
      <c r="F349" s="14"/>
      <c r="G349" s="15"/>
      <c r="H349" s="14"/>
      <c r="I349" s="15"/>
      <c r="J349" s="14"/>
      <c r="K349" s="15"/>
      <c r="L349" s="14"/>
      <c r="M349" s="15"/>
      <c r="N349" s="14"/>
      <c r="O349" s="15"/>
      <c r="P349" s="14"/>
      <c r="Q349" s="15"/>
      <c r="R349" s="14"/>
      <c r="S349" s="15"/>
      <c r="U349" s="14">
        <f t="shared" si="40"/>
        <v>0</v>
      </c>
      <c r="V349" s="15" t="e">
        <f t="shared" si="41"/>
        <v>#DIV/0!</v>
      </c>
      <c r="W349" s="14">
        <f t="shared" si="42"/>
        <v>0</v>
      </c>
      <c r="X349" s="15" t="e">
        <f t="shared" si="43"/>
        <v>#DIV/0!</v>
      </c>
    </row>
    <row r="350" spans="1:24" ht="5.0999999999999996" customHeight="1" x14ac:dyDescent="0.2"/>
    <row r="351" spans="1:24" x14ac:dyDescent="0.2">
      <c r="A351" s="3" t="s">
        <v>221</v>
      </c>
      <c r="B351" s="3" t="s">
        <v>220</v>
      </c>
      <c r="C351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Мурзакматова Бегайым Нурболотовна</cp:lastModifiedBy>
  <dcterms:created xsi:type="dcterms:W3CDTF">2016-12-29T09:26:59Z</dcterms:created>
  <dcterms:modified xsi:type="dcterms:W3CDTF">2023-02-24T08:25:29Z</dcterms:modified>
</cp:coreProperties>
</file>