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60" windowHeight="7605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<sst xmlns="http://schemas.openxmlformats.org/spreadsheetml/2006/main" count="7740" uniqueCount="227">
  <si>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</si>
  <si>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</si>
  <si>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</si>
  <si>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</si>
  <si>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</si>
  <si>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</si>
  <si>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</si>
  <si>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</si>
  <si>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</si>
  <si>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</si>
  <si>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</si>
  <si>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</si>
  <si>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</si>
  <si>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</si>
  <si>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</si>
  <si>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</si>
  <si>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</si>
  <si>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</si>
  <si>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</si>
  <si>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</si>
  <si>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</si>
  <si>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</si>
  <si>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</si>
  <si>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</si>
  <si>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</si>
  <si>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</si>
  <si>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</si>
  <si>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</si>
  <si>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</si>
  <si>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</si>
  <si>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</si>
  <si>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</si>
  <si>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</si>
  <si>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</si>
  <si>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</si>
  <si>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</si>
  <si>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</si>
  <si>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</si>
  <si>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</si>
  <si>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</si>
  <si>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</si>
  <si>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</si>
  <si>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</si>
  <si>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</si>
  <si>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</si>
  <si>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</si>
  <si>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</si>
  <si>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</si>
  <si>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</si>
  <si>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</si>
  <si>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</si>
  <si>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</si>
  <si>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</si>
  <si>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</si>
  <si>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</si>
  <si>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</si>
  <si>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</si>
  <si>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</si>
  <si>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</si>
  <si>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</si>
  <si>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</si>
  <si>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</si>
  <si>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</si>
  <si>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</si>
  <si>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</si>
  <si>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</si>
  <si>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</si>
  <si>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</si>
  <si>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</si>
  <si>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</si>
  <si>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</si>
  <si>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</si>
  <si>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</si>
  <si>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</si>
  <si>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</si>
  <si>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</si>
  <si>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</si>
  <si>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</si>
  <si>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</si>
  <si>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</si>
  <si>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</si>
  <si>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</si>
  <si>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</si>
  <si>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</si>
  <si>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</si>
  <si>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</si>
  <si>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</si>
  <si>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</si>
  <si>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</si>
  <si>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</si>
  <si>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</si>
  <si>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</si>
  <si>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</si>
  <si>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</si>
  <si>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</si>
  <si>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</si>
  <si>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</si>
  <si>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</si>
  <si>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</si>
  <si>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</si>
  <si>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</si>
  <si>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</si>
  <si>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</si>
  <si>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</si>
  <si>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</si>
  <si>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</si>
  <si>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</si>
  <si>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</si>
  <si>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</si>
  <si>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</si>
  <si>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</si>
  <si>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</si>
  <si>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</si>
  <si>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</si>
  <si>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</si>
  <si>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</si>
  <si>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</si>
  <si>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</si>
  <si>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</si>
  <si>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</si>
  <si>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</si>
  <si>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</si>
  <si>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</si>
  <si>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</si>
  <si>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</si>
  <si>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</si>
  <si>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</si>
  <si>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</si>
  <si>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</si>
  <si>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</si>
  <si>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</si>
  <si>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</si>
  <si>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</si>
  <si>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</si>
  <si>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</si>
  <si>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</si>
  <si>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</si>
  <si>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</si>
  <si>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</si>
  <si>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</si>
  <si>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</si>
  <si>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</si>
  <si>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</si>
  <si>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</si>
  <si>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</si>
  <si>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</si>
  <si>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</si>
  <si>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</si>
  <si>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</si>
  <si>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</si>
  <si>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</si>
  <si>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</si>
  <si>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</si>
  <si>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</si>
  <si>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</si>
  <si>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</si>
  <si>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</si>
  <si>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</si>
  <si>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</si>
  <si>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</si>
  <si>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</si>
  <si>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</si>
  <si>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</si>
  <si>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</si>
  <si>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</si>
  <si>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</si>
  <si>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</si>
  <si>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</si>
  <si>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</si>
  <si>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</si>
  <si>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</si>
  <si>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</si>
  <si>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</si>
  <si>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</si>
  <si>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</si>
  <si>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</si>
  <si>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</si>
  <si>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</si>
  <si>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</si>
  <si>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</si>
  <si>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</si>
  <si>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</si>
  <si>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</si>
  <si>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</si>
  <si>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</si>
  <si>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</si>
  <si>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</si>
  <si>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</si>
  <si>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</si>
  <si>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</si>
  <si>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</si>
  <si>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</si>
  <si>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</si>
  <si>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</si>
  <si>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</si>
  <si>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</si>
  <si>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</si>
  <si>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</si>
  <si>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</si>
  <si>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</si>
  <si>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</si>
  <si>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</si>
  <si>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</si>
  <si>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</si>
  <si>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</si>
  <si>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</si>
  <si>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</si>
  <si>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</si>
  <si>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</si>
  <si>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</si>
  <si>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</si>
  <si>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</si>
  <si>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</si>
  <si>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</si>
  <si>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</si>
  <si>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</si>
  <si>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</si>
  <si>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</si>
  <si>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</si>
  <si>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</si>
  <si>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</si>
  <si>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</si>
  <si>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</si>
  <si>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</si>
  <si>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</si>
  <si>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</si>
  <si>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2023ж.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</si>
</sst>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64" fontId="20" fillId="18" borderId="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"/>
  <sheetViews>
    <sheetView tabSelected="1"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50" t="s">
        <v>45</v>
      </c>
      <c r="B5" s="50" t="s">
        <v>33</v>
      </c>
      <c r="C5" s="50" t="s">
        <v>46</v>
      </c>
      <c r="D5" s="44" t="s">
        <v>169</v>
      </c>
      <c r="E5" s="45"/>
      <c r="F5" s="44" t="s">
        <v>166</v>
      </c>
      <c r="G5" s="45"/>
      <c r="H5" s="44" t="s">
        <v>157</v>
      </c>
      <c r="I5" s="45"/>
    </row>
    <row r="6" spans="1:9" ht="24" customHeight="1">
      <c r="A6" s="51"/>
      <c r="B6" s="51"/>
      <c r="C6" s="51"/>
      <c r="D6" s="46" t="s">
        <v>204</v>
      </c>
      <c r="E6" s="47"/>
      <c r="F6" s="46" t="s">
        <v>168</v>
      </c>
      <c r="G6" s="47"/>
      <c r="H6" s="46" t="s">
        <v>158</v>
      </c>
      <c r="I6" s="47"/>
    </row>
    <row r="7" spans="1:9" ht="24" customHeight="1">
      <c r="A7" s="51"/>
      <c r="B7" s="51"/>
      <c r="C7" s="51"/>
      <c r="D7" s="48" t="s">
        <v>170</v>
      </c>
      <c r="E7" s="49"/>
      <c r="F7" s="48" t="s">
        <v>167</v>
      </c>
      <c r="G7" s="49"/>
      <c r="H7" s="48" t="s">
        <v>159</v>
      </c>
      <c r="I7" s="49"/>
    </row>
    <row r="8" spans="1:9" ht="25.5" customHeight="1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13707782.8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2306444.3</v>
      </c>
      <c r="I320" s="12">
        <f>'4. отрасли_ин вал'!E320</f>
        <v>8.26890925785635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16.68939240781851</v>
      </c>
      <c r="H321" s="11">
        <f>'4. отрасли_ин вал'!D321</f>
        <v>3290733.4</v>
      </c>
      <c r="I321" s="12">
        <f>'4. отрасли_ин вал'!E321</f>
        <v>7.641608036980451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19605891.3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15.35964478728341</v>
      </c>
      <c r="H322" s="14">
        <f>'4. отрасли_ин вал'!D322</f>
        <v>4928536.700000001</v>
      </c>
      <c r="I322" s="15">
        <f>'4. отрасли_ин вал'!E322</f>
        <v>5.233375738076578</v>
      </c>
    </row>
    <row r="323" spans="1:9" s="1" customFormat="1" ht="12.75">
      <c r="A323" s="7" t="s">
        <v>220</v>
      </c>
      <c r="B323" s="7" t="s">
        <v>221</v>
      </c>
      <c r="C323" s="19" t="s">
        <v>222</v>
      </c>
      <c r="D323" s="16">
        <f>'2. отрасли_общ'!D323</f>
        <v>8727501.4</v>
      </c>
      <c r="E323" s="12">
        <f>'2. отрасли_общ'!E323</f>
        <v>16.39338798547773</v>
      </c>
      <c r="F323" s="11">
        <f>'3. отрасли_нац вал'!D323</f>
        <v>6799482.1</v>
      </c>
      <c r="G323" s="12">
        <f>'3. отрасли_нац вал'!E323</f>
        <v>18.643499825523485</v>
      </c>
      <c r="H323" s="11">
        <f>'4. отрасли_ин вал'!D323</f>
        <v>1928019.3000000003</v>
      </c>
      <c r="I323" s="12">
        <f>'4. отрасли_ин вал'!E323</f>
        <v>8.4579927436411</v>
      </c>
    </row>
    <row r="324" spans="1:9" s="1" customFormat="1" ht="12.75">
      <c r="A324" s="10" t="s">
        <v>51</v>
      </c>
      <c r="B324" s="10" t="s">
        <v>2</v>
      </c>
      <c r="C324" s="20" t="s">
        <v>52</v>
      </c>
      <c r="D324" s="16">
        <f>'2. отрасли_общ'!D324</f>
        <v>13168097.5</v>
      </c>
      <c r="E324" s="12">
        <f>'2. отрасли_общ'!E324</f>
        <v>15.89259272958756</v>
      </c>
      <c r="F324" s="11">
        <f>'3. отрасли_нац вал'!D324</f>
        <v>10571901.600000001</v>
      </c>
      <c r="G324" s="12">
        <f>'3. отрасли_нац вал'!E324</f>
        <v>17.708461176937167</v>
      </c>
      <c r="H324" s="11">
        <f>'4. отрасли_ин вал'!D324</f>
        <v>2596195.9000000004</v>
      </c>
      <c r="I324" s="12">
        <f>'4. отрасли_ин вал'!E324</f>
        <v>8.498242193896074</v>
      </c>
    </row>
    <row r="325" spans="1:9" s="1" customFormat="1" ht="12.75">
      <c r="A325" s="10" t="s">
        <v>53</v>
      </c>
      <c r="B325" s="10" t="s">
        <v>3</v>
      </c>
      <c r="C325" s="20" t="s">
        <v>54</v>
      </c>
      <c r="D325" s="16">
        <f>'2. отрасли_общ'!D325</f>
        <v>16084320.199999997</v>
      </c>
      <c r="E325" s="12">
        <f>'2. отрасли_общ'!E325</f>
        <v>16.191018455103862</v>
      </c>
      <c r="F325" s="11">
        <f>'3. отрасли_нац вал'!D325</f>
        <v>13919384.499999998</v>
      </c>
      <c r="G325" s="12">
        <f>'3. отрасли_нац вал'!E325</f>
        <v>17.449676322254064</v>
      </c>
      <c r="H325" s="11">
        <f>'4. отрасли_ин вал'!D325</f>
        <v>2164935.7</v>
      </c>
      <c r="I325" s="12">
        <f>'4. отрасли_ин вал'!E325</f>
        <v>8.09851815275622</v>
      </c>
    </row>
    <row r="326" spans="1:9" s="1" customFormat="1" ht="12.75">
      <c r="A326" s="10" t="s">
        <v>55</v>
      </c>
      <c r="B326" s="10" t="s">
        <v>4</v>
      </c>
      <c r="C326" s="20" t="s">
        <v>56</v>
      </c>
      <c r="D326" s="16">
        <f>'2. отрасли_общ'!D326</f>
        <v>16884250.119999997</v>
      </c>
      <c r="E326" s="12">
        <f>'2. отрасли_общ'!E326</f>
        <v>17.387851465144017</v>
      </c>
      <c r="F326" s="11">
        <f>'3. отрасли_нац вал'!D326</f>
        <v>13805507.13</v>
      </c>
      <c r="G326" s="12">
        <f>'3. отрасли_нац вал'!E326</f>
        <v>19.472289115365502</v>
      </c>
      <c r="H326" s="11">
        <f>'4. отрасли_ин вал'!D326</f>
        <v>3078742.99</v>
      </c>
      <c r="I326" s="12">
        <f>'4. отрасли_ин вал'!E326</f>
        <v>8.040946271809458</v>
      </c>
    </row>
    <row r="327" spans="1:9" s="1" customFormat="1" ht="12.75">
      <c r="A327" s="10" t="s">
        <v>57</v>
      </c>
      <c r="B327" s="10" t="s">
        <v>5</v>
      </c>
      <c r="C327" s="20" t="s">
        <v>58</v>
      </c>
      <c r="D327" s="16">
        <f>'2. отрасли_общ'!D327</f>
        <v>13562341.92</v>
      </c>
      <c r="E327" s="12">
        <f>'2. отрасли_общ'!E327</f>
        <v>16.89202748221968</v>
      </c>
      <c r="F327" s="11">
        <f>'3. отрасли_нац вал'!D327</f>
        <v>10528600.879999999</v>
      </c>
      <c r="G327" s="12">
        <f>'3. отрасли_нац вал'!E327</f>
        <v>19.43738065459844</v>
      </c>
      <c r="H327" s="11">
        <f>'4. отрасли_ин вал'!D327</f>
        <v>3033741.04</v>
      </c>
      <c r="I327" s="12">
        <f>'4. отрасли_ин вал'!E327</f>
        <v>8.058377115470607</v>
      </c>
    </row>
    <row r="328" spans="1:9" s="1" customFormat="1" ht="12.75">
      <c r="A328" s="10" t="s">
        <v>59</v>
      </c>
      <c r="B328" s="10" t="s">
        <v>6</v>
      </c>
      <c r="C328" s="20" t="s">
        <v>60</v>
      </c>
      <c r="D328" s="16">
        <f>'2. отрасли_общ'!D328</f>
        <v>17830749.08</v>
      </c>
      <c r="E328" s="12">
        <f>'2. отрасли_общ'!E328</f>
        <v>17.2482543071208</v>
      </c>
      <c r="F328" s="11">
        <f>'3. отрасли_нац вал'!D328</f>
        <v>14712711.57</v>
      </c>
      <c r="G328" s="12">
        <f>'3. отрасли_нац вал'!E328</f>
        <v>19.149219848350498</v>
      </c>
      <c r="H328" s="11">
        <f>'4. отрасли_ин вал'!D328</f>
        <v>3118037.51</v>
      </c>
      <c r="I328" s="12">
        <f>'4. отрасли_ин вал'!E328</f>
        <v>8.27839502129658</v>
      </c>
    </row>
    <row r="329" spans="1:9" s="1" customFormat="1" ht="12.75">
      <c r="A329" s="10" t="s">
        <v>61</v>
      </c>
      <c r="B329" s="10" t="s">
        <v>7</v>
      </c>
      <c r="C329" s="20" t="s">
        <v>62</v>
      </c>
      <c r="D329" s="16">
        <f>'2. отрасли_общ'!D329</f>
        <v>15507658.399999999</v>
      </c>
      <c r="E329" s="12">
        <f>'2. отрасли_общ'!E329</f>
        <v>17.578350561758562</v>
      </c>
      <c r="F329" s="11">
        <f>'3. отрасли_нац вал'!D329</f>
        <v>12993898.08</v>
      </c>
      <c r="G329" s="12">
        <f>'3. отрасли_нац вал'!E329</f>
        <v>19.41444261795381</v>
      </c>
      <c r="H329" s="11">
        <f>'4. отрасли_ин вал'!D329</f>
        <v>2513760.3200000003</v>
      </c>
      <c r="I329" s="12">
        <f>'4. отрасли_ин вал'!E329</f>
        <v>8.087392790693741</v>
      </c>
    </row>
    <row r="330" spans="1:9" s="1" customFormat="1" ht="12.75">
      <c r="A330" s="10" t="s">
        <v>63</v>
      </c>
      <c r="B330" s="10" t="s">
        <v>8</v>
      </c>
      <c r="C330" s="20" t="s">
        <v>64</v>
      </c>
      <c r="D330" s="16">
        <f>'2. отрасли_общ'!D330</f>
        <v>16183421.31</v>
      </c>
      <c r="E330" s="12">
        <f>'2. отрасли_общ'!E330</f>
        <v>18.564588055700817</v>
      </c>
      <c r="F330" s="11">
        <f>'3. отрасли_нац вал'!D330</f>
        <v>14262278.630000003</v>
      </c>
      <c r="G330" s="12">
        <f>'3. отрасли_нац вал'!E330</f>
        <v>19.963421088261274</v>
      </c>
      <c r="H330" s="11">
        <f>'4. отрасли_ин вал'!D330</f>
        <v>1921142.68</v>
      </c>
      <c r="I330" s="12">
        <f>'4. отрасли_ин вал'!E330</f>
        <v>8.179858865662183</v>
      </c>
    </row>
    <row r="331" spans="1:9" s="1" customFormat="1" ht="12.75">
      <c r="A331" s="10" t="s">
        <v>65</v>
      </c>
      <c r="B331" s="10" t="s">
        <v>9</v>
      </c>
      <c r="C331" s="20" t="s">
        <v>66</v>
      </c>
      <c r="D331" s="16">
        <f>'2. отрасли_общ'!D331</f>
        <v>17268448.150000002</v>
      </c>
      <c r="E331" s="12">
        <f>'2. отрасли_общ'!E331</f>
        <v>17.2511028011165</v>
      </c>
      <c r="F331" s="11">
        <f>'3. отрасли_нац вал'!D331</f>
        <v>14641719.26</v>
      </c>
      <c r="G331" s="12">
        <f>'3. отрасли_нац вал'!E331</f>
        <v>18.912746669109396</v>
      </c>
      <c r="H331" s="11">
        <f>'4. отрасли_ин вал'!D331</f>
        <v>2626728.8899999997</v>
      </c>
      <c r="I331" s="12">
        <f>'4. отрасли_ин вал'!E331</f>
        <v>7.988889590657373</v>
      </c>
    </row>
    <row r="332" spans="1:9" s="1" customFormat="1" ht="12.75">
      <c r="A332" s="10" t="s">
        <v>67</v>
      </c>
      <c r="B332" s="10" t="s">
        <v>10</v>
      </c>
      <c r="C332" s="20" t="s">
        <v>68</v>
      </c>
      <c r="D332" s="16">
        <f>'2. отрасли_общ'!D332</f>
        <v>16758707.500000002</v>
      </c>
      <c r="E332" s="12">
        <f>'2. отрасли_общ'!E332</f>
        <v>16.444724438283803</v>
      </c>
      <c r="F332" s="11">
        <f>'3. отрасли_нац вал'!D332</f>
        <v>13927588.54</v>
      </c>
      <c r="G332" s="12">
        <f>'3. отрасли_нац вал'!E332</f>
        <v>18.088606995141745</v>
      </c>
      <c r="H332" s="11">
        <f>'4. отрасли_ин вал'!D332</f>
        <v>2831118.9599999995</v>
      </c>
      <c r="I332" s="12">
        <f>'4. отрасли_ин вал'!E332</f>
        <v>8.35770295190987</v>
      </c>
    </row>
    <row r="333" spans="1:9" s="1" customFormat="1" ht="12.75">
      <c r="A333" s="10" t="s">
        <v>69</v>
      </c>
      <c r="B333" s="10" t="s">
        <v>11</v>
      </c>
      <c r="C333" s="20" t="s">
        <v>106</v>
      </c>
      <c r="D333" s="16">
        <f>'2. отрасли_общ'!D333</f>
        <v>16752295.92</v>
      </c>
      <c r="E333" s="12">
        <f>'2. отрасли_общ'!E333</f>
        <v>16.44729630021363</v>
      </c>
      <c r="F333" s="11">
        <f>'3. отрасли_нац вал'!D333</f>
        <v>14183653.93</v>
      </c>
      <c r="G333" s="12">
        <f>'3. отрасли_нац вал'!E333</f>
        <v>17.922384638525934</v>
      </c>
      <c r="H333" s="11">
        <f>'4. отрасли_ин вал'!D333</f>
        <v>2568641.9899999998</v>
      </c>
      <c r="I333" s="12">
        <f>'4. отрасли_ин вал'!E333</f>
        <v>8.302080817381633</v>
      </c>
    </row>
    <row r="334" spans="1:9" s="1" customFormat="1" ht="13.5" thickBot="1">
      <c r="A334" s="13" t="s">
        <v>71</v>
      </c>
      <c r="B334" s="13" t="s">
        <v>0</v>
      </c>
      <c r="C334" s="21" t="s">
        <v>72</v>
      </c>
      <c r="D334" s="18">
        <f>'2. отрасли_общ'!D334</f>
        <v>20118040.82</v>
      </c>
      <c r="E334" s="15">
        <f>'2. отрасли_общ'!E334</f>
        <v>16.31542974374479</v>
      </c>
      <c r="F334" s="14">
        <f>'3. отрасли_нац вал'!D334</f>
        <v>16989976.259999998</v>
      </c>
      <c r="G334" s="15">
        <f>'3. отрасли_нац вал'!E334</f>
        <v>17.817446480969952</v>
      </c>
      <c r="H334" s="14">
        <f>'4. отрасли_ин вал'!D334</f>
        <v>3128064.56</v>
      </c>
      <c r="I334" s="15">
        <f>'4. отрасли_ин вал'!E334</f>
        <v>8.157276924936612</v>
      </c>
    </row>
    <row r="335" spans="1:9" s="1" customFormat="1" ht="12.75">
      <c r="A335" s="7" t="s">
        <v>223</v>
      </c>
      <c r="B335" s="7" t="s">
        <v>224</v>
      </c>
      <c r="C335" s="19" t="s">
        <v>225</v>
      </c>
      <c r="D335" s="16">
        <f>'2. отрасли_общ'!D335</f>
        <v>12848264.28</v>
      </c>
      <c r="E335" s="12">
        <f>'2. отрасли_общ'!E335</f>
        <v>17.099420388152243</v>
      </c>
      <c r="F335" s="11">
        <f>'3. отрасли_нац вал'!D335</f>
        <v>11659695.61</v>
      </c>
      <c r="G335" s="12">
        <f>'3. отрасли_нац вал'!E335</f>
        <v>17.980929194728787</v>
      </c>
      <c r="H335" s="11">
        <f>'4. отрасли_ин вал'!D335</f>
        <v>1188568.67</v>
      </c>
      <c r="I335" s="12">
        <f>'4. отрасли_ин вал'!E335</f>
        <v>8.451939917194675</v>
      </c>
    </row>
    <row r="336" spans="1:9" s="1" customFormat="1" ht="12.75">
      <c r="A336" s="10" t="s">
        <v>51</v>
      </c>
      <c r="B336" s="10" t="s">
        <v>2</v>
      </c>
      <c r="C336" s="20" t="s">
        <v>52</v>
      </c>
      <c r="D336" s="16">
        <f>'2. отрасли_общ'!D336</f>
        <v>18523069.35</v>
      </c>
      <c r="E336" s="12">
        <f>'2. отрасли_общ'!E336</f>
        <v>16.290947000913743</v>
      </c>
      <c r="F336" s="11">
        <f>'3. отрасли_нац вал'!D336</f>
        <v>16461947.84</v>
      </c>
      <c r="G336" s="12">
        <f>'3. отрасли_нац вал'!E336</f>
        <v>17.207554241448744</v>
      </c>
      <c r="H336" s="11">
        <f>'4. отрасли_ин вал'!D336</f>
        <v>2061121.5099999998</v>
      </c>
      <c r="I336" s="12">
        <f>'4. отрасли_ин вал'!E336</f>
        <v>8.970107103680654</v>
      </c>
    </row>
    <row r="337" spans="1:9" s="1" customFormat="1" ht="12.75">
      <c r="A337" s="10" t="s">
        <v>53</v>
      </c>
      <c r="B337" s="10" t="s">
        <v>3</v>
      </c>
      <c r="C337" s="20" t="s">
        <v>54</v>
      </c>
      <c r="D337" s="16">
        <f>'2. отрасли_общ'!D337</f>
        <v>0</v>
      </c>
      <c r="E337" s="12">
        <f>'2. отрасли_общ'!E337</f>
        <v>0</v>
      </c>
      <c r="F337" s="11">
        <f>'3. отрасли_нац вал'!D337</f>
        <v>0</v>
      </c>
      <c r="G337" s="12">
        <f>'3. отрасли_нац вал'!E337</f>
        <v>0</v>
      </c>
      <c r="H337" s="11">
        <f>'4. отрасли_ин вал'!D337</f>
        <v>0</v>
      </c>
      <c r="I337" s="12">
        <f>'4. отрасли_ин вал'!E337</f>
        <v>0</v>
      </c>
    </row>
    <row r="338" spans="1:9" s="1" customFormat="1" ht="12.75">
      <c r="A338" s="10" t="s">
        <v>55</v>
      </c>
      <c r="B338" s="10" t="s">
        <v>4</v>
      </c>
      <c r="C338" s="20" t="s">
        <v>56</v>
      </c>
      <c r="D338" s="16">
        <f>'2. отрасли_общ'!D338</f>
        <v>0</v>
      </c>
      <c r="E338" s="12">
        <f>'2. отрасли_общ'!E338</f>
        <v>0</v>
      </c>
      <c r="F338" s="11">
        <f>'3. отрасли_нац вал'!D338</f>
        <v>0</v>
      </c>
      <c r="G338" s="12">
        <f>'3. отрасли_нац вал'!E338</f>
        <v>0</v>
      </c>
      <c r="H338" s="11">
        <f>'4. отрасли_ин вал'!D338</f>
        <v>0</v>
      </c>
      <c r="I338" s="12">
        <f>'4. отрасли_ин вал'!E338</f>
        <v>0</v>
      </c>
    </row>
    <row r="339" spans="1:9" s="1" customFormat="1" ht="12.75">
      <c r="A339" s="10" t="s">
        <v>57</v>
      </c>
      <c r="B339" s="10" t="s">
        <v>5</v>
      </c>
      <c r="C339" s="20" t="s">
        <v>58</v>
      </c>
      <c r="D339" s="16">
        <f>'2. отрасли_общ'!D339</f>
        <v>0</v>
      </c>
      <c r="E339" s="12">
        <f>'2. отрасли_общ'!E339</f>
        <v>0</v>
      </c>
      <c r="F339" s="11">
        <f>'3. отрасли_нац вал'!D339</f>
        <v>0</v>
      </c>
      <c r="G339" s="12">
        <f>'3. отрасли_нац вал'!E339</f>
        <v>0</v>
      </c>
      <c r="H339" s="11">
        <f>'4. отрасли_ин вал'!D339</f>
        <v>0</v>
      </c>
      <c r="I339" s="12">
        <f>'4. отрасли_ин вал'!E339</f>
        <v>0</v>
      </c>
    </row>
    <row r="340" spans="1:9" s="1" customFormat="1" ht="12.75">
      <c r="A340" s="10" t="s">
        <v>59</v>
      </c>
      <c r="B340" s="10" t="s">
        <v>6</v>
      </c>
      <c r="C340" s="20" t="s">
        <v>60</v>
      </c>
      <c r="D340" s="16">
        <f>'2. отрасли_общ'!D340</f>
        <v>0</v>
      </c>
      <c r="E340" s="12">
        <f>'2. отрасли_общ'!E340</f>
        <v>0</v>
      </c>
      <c r="F340" s="11">
        <f>'3. отрасли_нац вал'!D340</f>
        <v>0</v>
      </c>
      <c r="G340" s="12">
        <f>'3. отрасли_нац вал'!E340</f>
        <v>0</v>
      </c>
      <c r="H340" s="11">
        <f>'4. отрасли_ин вал'!D340</f>
        <v>0</v>
      </c>
      <c r="I340" s="12">
        <f>'4. отрасли_ин вал'!E340</f>
        <v>0</v>
      </c>
    </row>
    <row r="341" spans="1:9" s="1" customFormat="1" ht="12.75">
      <c r="A341" s="10" t="s">
        <v>61</v>
      </c>
      <c r="B341" s="10" t="s">
        <v>7</v>
      </c>
      <c r="C341" s="20" t="s">
        <v>62</v>
      </c>
      <c r="D341" s="16">
        <f>'2. отрасли_общ'!D341</f>
        <v>0</v>
      </c>
      <c r="E341" s="12">
        <f>'2. отрасли_общ'!E341</f>
        <v>0</v>
      </c>
      <c r="F341" s="11">
        <f>'3. отрасли_нац вал'!D341</f>
        <v>0</v>
      </c>
      <c r="G341" s="12">
        <f>'3. отрасли_нац вал'!E341</f>
        <v>0</v>
      </c>
      <c r="H341" s="11">
        <f>'4. отрасли_ин вал'!D341</f>
        <v>0</v>
      </c>
      <c r="I341" s="12">
        <f>'4. отрасли_ин вал'!E341</f>
        <v>0</v>
      </c>
    </row>
    <row r="342" spans="1:9" s="1" customFormat="1" ht="12.75">
      <c r="A342" s="10" t="s">
        <v>63</v>
      </c>
      <c r="B342" s="10" t="s">
        <v>8</v>
      </c>
      <c r="C342" s="20" t="s">
        <v>64</v>
      </c>
      <c r="D342" s="16">
        <f>'2. отрасли_общ'!D342</f>
        <v>0</v>
      </c>
      <c r="E342" s="12">
        <f>'2. отрасли_общ'!E342</f>
        <v>0</v>
      </c>
      <c r="F342" s="11">
        <f>'3. отрасли_нац вал'!D342</f>
        <v>0</v>
      </c>
      <c r="G342" s="12">
        <f>'3. отрасли_нац вал'!E342</f>
        <v>0</v>
      </c>
      <c r="H342" s="11">
        <f>'4. отрасли_ин вал'!D342</f>
        <v>0</v>
      </c>
      <c r="I342" s="12">
        <f>'4. отрасли_ин вал'!E342</f>
        <v>0</v>
      </c>
    </row>
    <row r="343" spans="1:9" s="1" customFormat="1" ht="12.75">
      <c r="A343" s="10" t="s">
        <v>65</v>
      </c>
      <c r="B343" s="10" t="s">
        <v>9</v>
      </c>
      <c r="C343" s="20" t="s">
        <v>66</v>
      </c>
      <c r="D343" s="16">
        <f>'2. отрасли_общ'!D343</f>
        <v>0</v>
      </c>
      <c r="E343" s="12">
        <f>'2. отрасли_общ'!E343</f>
        <v>0</v>
      </c>
      <c r="F343" s="11">
        <f>'3. отрасли_нац вал'!D343</f>
        <v>0</v>
      </c>
      <c r="G343" s="12">
        <f>'3. отрасли_нац вал'!E343</f>
        <v>0</v>
      </c>
      <c r="H343" s="11">
        <f>'4. отрасли_ин вал'!D343</f>
        <v>0</v>
      </c>
      <c r="I343" s="12">
        <f>'4. отрасли_ин вал'!E343</f>
        <v>0</v>
      </c>
    </row>
    <row r="344" spans="1:9" s="1" customFormat="1" ht="12.75">
      <c r="A344" s="10" t="s">
        <v>67</v>
      </c>
      <c r="B344" s="10" t="s">
        <v>10</v>
      </c>
      <c r="C344" s="20" t="s">
        <v>68</v>
      </c>
      <c r="D344" s="16">
        <f>'2. отрасли_общ'!D344</f>
        <v>0</v>
      </c>
      <c r="E344" s="12">
        <f>'2. отрасли_общ'!E344</f>
        <v>0</v>
      </c>
      <c r="F344" s="11">
        <f>'3. отрасли_нац вал'!D344</f>
        <v>0</v>
      </c>
      <c r="G344" s="12">
        <f>'3. отрасли_нац вал'!E344</f>
        <v>0</v>
      </c>
      <c r="H344" s="11">
        <f>'4. отрасли_ин вал'!D344</f>
        <v>0</v>
      </c>
      <c r="I344" s="12">
        <f>'4. отрасли_ин вал'!E344</f>
        <v>0</v>
      </c>
    </row>
    <row r="345" spans="1:9" s="1" customFormat="1" ht="12.75">
      <c r="A345" s="10" t="s">
        <v>69</v>
      </c>
      <c r="B345" s="10" t="s">
        <v>11</v>
      </c>
      <c r="C345" s="20" t="s">
        <v>106</v>
      </c>
      <c r="D345" s="16">
        <f>'2. отрасли_общ'!D345</f>
        <v>0</v>
      </c>
      <c r="E345" s="12">
        <f>'2. отрасли_общ'!E345</f>
        <v>0</v>
      </c>
      <c r="F345" s="11">
        <f>'3. отрасли_нац вал'!D345</f>
        <v>0</v>
      </c>
      <c r="G345" s="12">
        <f>'3. отрасли_нац вал'!E345</f>
        <v>0</v>
      </c>
      <c r="H345" s="11">
        <f>'4. отрасли_ин вал'!D345</f>
        <v>0</v>
      </c>
      <c r="I345" s="12">
        <f>'4. отрасли_ин вал'!E345</f>
        <v>0</v>
      </c>
    </row>
    <row r="346" spans="1:9" s="1" customFormat="1" ht="13.5" thickBot="1">
      <c r="A346" s="13" t="s">
        <v>71</v>
      </c>
      <c r="B346" s="13" t="s">
        <v>0</v>
      </c>
      <c r="C346" s="21" t="s">
        <v>72</v>
      </c>
      <c r="D346" s="18">
        <f>'2. отрасли_общ'!D346</f>
        <v>0</v>
      </c>
      <c r="E346" s="15">
        <f>'2. отрасли_общ'!E346</f>
        <v>0</v>
      </c>
      <c r="F346" s="14">
        <f>'3. отрасли_нац вал'!D346</f>
        <v>0</v>
      </c>
      <c r="G346" s="15">
        <f>'3. отрасли_нац вал'!E346</f>
        <v>0</v>
      </c>
      <c r="H346" s="14">
        <f>'4. отрасли_ин вал'!D346</f>
        <v>0</v>
      </c>
      <c r="I346" s="15">
        <f>'4. отрасли_ин вал'!E346</f>
        <v>0</v>
      </c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50" t="s">
        <v>45</v>
      </c>
      <c r="B5" s="50" t="s">
        <v>33</v>
      </c>
      <c r="C5" s="50" t="s">
        <v>46</v>
      </c>
      <c r="D5" s="44" t="s">
        <v>169</v>
      </c>
      <c r="E5" s="45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</row>
    <row r="6" spans="1:27" ht="24" customHeight="1">
      <c r="A6" s="51"/>
      <c r="B6" s="51"/>
      <c r="C6" s="51"/>
      <c r="D6" s="46" t="s">
        <v>204</v>
      </c>
      <c r="E6" s="47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</row>
    <row r="7" spans="1:27" ht="24" customHeight="1">
      <c r="A7" s="51"/>
      <c r="B7" s="51"/>
      <c r="C7" s="51"/>
      <c r="D7" s="48" t="s">
        <v>170</v>
      </c>
      <c r="E7" s="49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</row>
    <row r="8" spans="1:27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754583.4</v>
      </c>
      <c r="G319" s="12">
        <v>9.222166579598754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8.659986429687443</v>
      </c>
      <c r="R319" s="11">
        <v>387330.6</v>
      </c>
      <c r="S319" s="12">
        <v>17.080464497253764</v>
      </c>
      <c r="T319" s="11">
        <v>633890.2000000001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</v>
      </c>
      <c r="AA319" s="12">
        <v>13.091914091661364</v>
      </c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</v>
      </c>
      <c r="R320" s="11">
        <v>384638.7</v>
      </c>
      <c r="S320" s="12">
        <v>15.192176029089097</v>
      </c>
      <c r="T320" s="11">
        <v>1259808.9</v>
      </c>
      <c r="U320" s="12">
        <v>9.14140500515595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939712.4999999999</v>
      </c>
      <c r="G321" s="12">
        <v>10.3151706963566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</v>
      </c>
      <c r="O321" s="12">
        <v>9.52613870087176</v>
      </c>
      <c r="P321" s="11">
        <v>53345</v>
      </c>
      <c r="Q321" s="12">
        <v>6.772687224669605</v>
      </c>
      <c r="R321" s="11">
        <v>191440.1</v>
      </c>
      <c r="S321" s="12">
        <v>18.09554149835903</v>
      </c>
      <c r="T321" s="11">
        <v>796126.5</v>
      </c>
      <c r="U321" s="12">
        <v>11.935984273855974</v>
      </c>
      <c r="V321" s="11">
        <v>3722051.8</v>
      </c>
      <c r="W321" s="12">
        <v>20.98030803010318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</v>
      </c>
      <c r="K322" s="15">
        <v>15.768431642113088</v>
      </c>
      <c r="L322" s="14">
        <v>8475.9</v>
      </c>
      <c r="M322" s="15">
        <v>9</v>
      </c>
      <c r="N322" s="14">
        <v>7647085.8</v>
      </c>
      <c r="O322" s="15">
        <v>9.834563476193768</v>
      </c>
      <c r="P322" s="14">
        <v>50420</v>
      </c>
      <c r="Q322" s="15">
        <v>7.42169773899246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spans="1:27" s="1" customFormat="1" ht="12.75">
      <c r="A323" s="7" t="s">
        <v>220</v>
      </c>
      <c r="B323" s="7" t="s">
        <v>221</v>
      </c>
      <c r="C323" s="7" t="s">
        <v>222</v>
      </c>
      <c r="D323" s="11">
        <v>8727501.4</v>
      </c>
      <c r="E323" s="12">
        <v>16.39338798547773</v>
      </c>
      <c r="F323" s="11">
        <v>326147.3</v>
      </c>
      <c r="G323" s="12">
        <v>11.001071095790154</v>
      </c>
      <c r="H323" s="11">
        <v>1185134.4</v>
      </c>
      <c r="I323" s="12">
        <v>20.041481471637344</v>
      </c>
      <c r="J323" s="11">
        <v>114060.09999999999</v>
      </c>
      <c r="K323" s="12">
        <v>19.637261601559178</v>
      </c>
      <c r="L323" s="11"/>
      <c r="M323" s="12"/>
      <c r="N323" s="11">
        <v>3163049.1</v>
      </c>
      <c r="O323" s="12">
        <v>13.046122258108474</v>
      </c>
      <c r="P323" s="11">
        <v>8145</v>
      </c>
      <c r="Q323" s="12">
        <v>22.03917127071824</v>
      </c>
      <c r="R323" s="11">
        <v>154071.9</v>
      </c>
      <c r="S323" s="12">
        <v>17.36704415276246</v>
      </c>
      <c r="T323" s="11">
        <v>383523.89999999997</v>
      </c>
      <c r="U323" s="12">
        <v>11.68768555492891</v>
      </c>
      <c r="V323" s="11">
        <v>2825499.8</v>
      </c>
      <c r="W323" s="12">
        <v>20.165937012630472</v>
      </c>
      <c r="X323" s="11">
        <v>208211.3</v>
      </c>
      <c r="Y323" s="12">
        <v>11.143120334967405</v>
      </c>
      <c r="Z323" s="11">
        <v>359658.6</v>
      </c>
      <c r="AA323" s="12">
        <v>15.546356177775255</v>
      </c>
    </row>
    <row r="324" spans="1:27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315020.30000000005</v>
      </c>
      <c r="G324" s="12">
        <v>10.951617848119612</v>
      </c>
      <c r="H324" s="11">
        <v>2054842.5</v>
      </c>
      <c r="I324" s="12">
        <v>18.188078448348236</v>
      </c>
      <c r="J324" s="11">
        <v>307981.1</v>
      </c>
      <c r="K324" s="12">
        <v>17.26566345142609</v>
      </c>
      <c r="L324" s="11">
        <v>16483.6</v>
      </c>
      <c r="M324" s="12">
        <v>0</v>
      </c>
      <c r="N324" s="11">
        <v>4671928.2</v>
      </c>
      <c r="O324" s="12">
        <v>13.60989072156545</v>
      </c>
      <c r="P324" s="11">
        <v>4583</v>
      </c>
      <c r="Q324" s="12">
        <v>24.823661357189586</v>
      </c>
      <c r="R324" s="11">
        <v>418962.30000000005</v>
      </c>
      <c r="S324" s="12">
        <v>12.546816400902898</v>
      </c>
      <c r="T324" s="11">
        <v>624911.1000000001</v>
      </c>
      <c r="U324" s="12">
        <v>11.638629699488463</v>
      </c>
      <c r="V324" s="11">
        <v>3878762.1000000006</v>
      </c>
      <c r="W324" s="12">
        <v>18.973140903640363</v>
      </c>
      <c r="X324" s="11">
        <v>247634.8</v>
      </c>
      <c r="Y324" s="12">
        <v>11.380227528602616</v>
      </c>
      <c r="Z324" s="11">
        <v>626988.5</v>
      </c>
      <c r="AA324" s="12">
        <v>16.739864879499383</v>
      </c>
    </row>
    <row r="325" spans="1:27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544326.3</v>
      </c>
      <c r="G325" s="12">
        <v>13.051453523373768</v>
      </c>
      <c r="H325" s="11">
        <v>4250190.5</v>
      </c>
      <c r="I325" s="12">
        <v>14.599422556000725</v>
      </c>
      <c r="J325" s="11">
        <v>334499.6</v>
      </c>
      <c r="K325" s="12">
        <v>17.868254826014727</v>
      </c>
      <c r="L325" s="11">
        <v>1500</v>
      </c>
      <c r="M325" s="12">
        <v>17</v>
      </c>
      <c r="N325" s="11">
        <v>4666721.699999999</v>
      </c>
      <c r="O325" s="12">
        <v>16.185859608255615</v>
      </c>
      <c r="P325" s="11">
        <v>77287.70000000001</v>
      </c>
      <c r="Q325" s="12">
        <v>8.81521509890966</v>
      </c>
      <c r="R325" s="11">
        <v>602053.5</v>
      </c>
      <c r="S325" s="12">
        <v>11.911337146947906</v>
      </c>
      <c r="T325" s="11">
        <v>930902</v>
      </c>
      <c r="U325" s="12">
        <v>8.131016637626729</v>
      </c>
      <c r="V325" s="11">
        <v>3953994.1999999997</v>
      </c>
      <c r="W325" s="12">
        <v>20.76853934661816</v>
      </c>
      <c r="X325" s="11">
        <v>300247.60000000003</v>
      </c>
      <c r="Y325" s="12">
        <v>14.204148456140858</v>
      </c>
      <c r="Z325" s="11">
        <v>422597.1</v>
      </c>
      <c r="AA325" s="12">
        <v>18.751731154804414</v>
      </c>
    </row>
    <row r="326" spans="1:27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730703.8</v>
      </c>
      <c r="G326" s="12">
        <v>13.850934329888526</v>
      </c>
      <c r="H326" s="11">
        <v>3587238.98</v>
      </c>
      <c r="I326" s="12">
        <v>17.60078058869664</v>
      </c>
      <c r="J326" s="11">
        <v>263072.6</v>
      </c>
      <c r="K326" s="12">
        <v>19.062701664483484</v>
      </c>
      <c r="L326" s="11">
        <v>1025</v>
      </c>
      <c r="M326" s="12">
        <v>0.7560975609756098</v>
      </c>
      <c r="N326" s="11">
        <v>5472257.530000001</v>
      </c>
      <c r="O326" s="12">
        <v>15.431720890262996</v>
      </c>
      <c r="P326" s="11">
        <v>168893.4</v>
      </c>
      <c r="Q326" s="12">
        <v>6.879559710444574</v>
      </c>
      <c r="R326" s="11">
        <v>479193.32</v>
      </c>
      <c r="S326" s="12">
        <v>17.472203842490966</v>
      </c>
      <c r="T326" s="11">
        <v>1140808.64</v>
      </c>
      <c r="U326" s="12">
        <v>10.627208667353713</v>
      </c>
      <c r="V326" s="11">
        <v>4117239.9200000004</v>
      </c>
      <c r="W326" s="12">
        <v>22.334682396793628</v>
      </c>
      <c r="X326" s="11">
        <v>226786.09999999998</v>
      </c>
      <c r="Y326" s="12">
        <v>17.56838885628354</v>
      </c>
      <c r="Z326" s="11">
        <v>697030.83</v>
      </c>
      <c r="AA326" s="12">
        <v>19.023687774900836</v>
      </c>
    </row>
    <row r="327" spans="1:27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673455.68</v>
      </c>
      <c r="G327" s="12">
        <v>10.630410139238855</v>
      </c>
      <c r="H327" s="11">
        <v>2512213.89</v>
      </c>
      <c r="I327" s="12">
        <v>17.407783462338877</v>
      </c>
      <c r="J327" s="11">
        <v>199249.32</v>
      </c>
      <c r="K327" s="12">
        <v>19.665776388095065</v>
      </c>
      <c r="L327" s="11"/>
      <c r="M327" s="12"/>
      <c r="N327" s="11">
        <v>4554547.01</v>
      </c>
      <c r="O327" s="12">
        <v>14.22218671193384</v>
      </c>
      <c r="P327" s="11">
        <v>103735</v>
      </c>
      <c r="Q327" s="12">
        <v>9.12966597580373</v>
      </c>
      <c r="R327" s="11">
        <v>435465.59</v>
      </c>
      <c r="S327" s="12">
        <v>17.24071401416586</v>
      </c>
      <c r="T327" s="11">
        <v>539216.29</v>
      </c>
      <c r="U327" s="12">
        <v>13.42001378760273</v>
      </c>
      <c r="V327" s="11">
        <v>3789203.85</v>
      </c>
      <c r="W327" s="12">
        <v>21.966035652608127</v>
      </c>
      <c r="X327" s="11">
        <v>204928.22</v>
      </c>
      <c r="Y327" s="12">
        <v>12.961013885740098</v>
      </c>
      <c r="Z327" s="11">
        <v>550327.07</v>
      </c>
      <c r="AA327" s="12">
        <v>14.408337910762768</v>
      </c>
    </row>
    <row r="328" spans="1:27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1238311.67</v>
      </c>
      <c r="G328" s="12">
        <v>10.611197498445598</v>
      </c>
      <c r="H328" s="11">
        <v>2538692.13</v>
      </c>
      <c r="I328" s="12">
        <v>18.4512660121966</v>
      </c>
      <c r="J328" s="11">
        <v>315490.2</v>
      </c>
      <c r="K328" s="12">
        <v>18.876146818506598</v>
      </c>
      <c r="L328" s="11"/>
      <c r="M328" s="12"/>
      <c r="N328" s="11">
        <v>5911288.73</v>
      </c>
      <c r="O328" s="12">
        <v>16.2534787056324</v>
      </c>
      <c r="P328" s="11">
        <v>92824</v>
      </c>
      <c r="Q328" s="12">
        <v>7.429340472291649</v>
      </c>
      <c r="R328" s="11">
        <v>573630.52</v>
      </c>
      <c r="S328" s="12">
        <v>15.2246703158333</v>
      </c>
      <c r="T328" s="11">
        <v>1240523.61</v>
      </c>
      <c r="U328" s="12">
        <v>10.6420374070913</v>
      </c>
      <c r="V328" s="11">
        <v>5071794.31</v>
      </c>
      <c r="W328" s="12">
        <v>21.7217467390944</v>
      </c>
      <c r="X328" s="11">
        <v>386454.77</v>
      </c>
      <c r="Y328" s="12">
        <v>11.781764732778399</v>
      </c>
      <c r="Z328" s="11">
        <v>461739.14</v>
      </c>
      <c r="AA328" s="12">
        <v>17.7307695249746</v>
      </c>
    </row>
    <row r="329" spans="1:27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585320.7</v>
      </c>
      <c r="G329" s="12">
        <v>9.509865267023699</v>
      </c>
      <c r="H329" s="11">
        <v>1872956.75</v>
      </c>
      <c r="I329" s="12">
        <v>19.20563384301319</v>
      </c>
      <c r="J329" s="11">
        <v>244331.40000000002</v>
      </c>
      <c r="K329" s="12">
        <v>16.278461556721734</v>
      </c>
      <c r="L329" s="11">
        <v>35</v>
      </c>
      <c r="M329" s="12">
        <v>0</v>
      </c>
      <c r="N329" s="11">
        <v>5980399.250000001</v>
      </c>
      <c r="O329" s="12">
        <v>16.11635736926761</v>
      </c>
      <c r="P329" s="11">
        <v>68420.7</v>
      </c>
      <c r="Q329" s="12">
        <v>9.674825454869653</v>
      </c>
      <c r="R329" s="11">
        <v>257384.49</v>
      </c>
      <c r="S329" s="12">
        <v>21.162820834308995</v>
      </c>
      <c r="T329" s="11">
        <v>700869.04</v>
      </c>
      <c r="U329" s="12">
        <v>12.999311306146438</v>
      </c>
      <c r="V329" s="11">
        <v>4887591.130000002</v>
      </c>
      <c r="W329" s="12">
        <v>20.785130732856516</v>
      </c>
      <c r="X329" s="11">
        <v>276265.9</v>
      </c>
      <c r="Y329" s="12">
        <v>16.54258156001154</v>
      </c>
      <c r="Z329" s="11">
        <v>634084.04</v>
      </c>
      <c r="AA329" s="12">
        <v>14.702618252306126</v>
      </c>
    </row>
    <row r="330" spans="1:27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618208.6099999999</v>
      </c>
      <c r="G330" s="12">
        <v>8.987496508177076</v>
      </c>
      <c r="H330" s="11">
        <v>2155555.88</v>
      </c>
      <c r="I330" s="12">
        <v>20.626050132460488</v>
      </c>
      <c r="J330" s="11">
        <v>324911</v>
      </c>
      <c r="K330" s="12">
        <v>18.854843738746915</v>
      </c>
      <c r="L330" s="11">
        <v>100</v>
      </c>
      <c r="M330" s="12">
        <v>29.9</v>
      </c>
      <c r="N330" s="11">
        <v>5762965.640000001</v>
      </c>
      <c r="O330" s="12">
        <v>16.652666370591096</v>
      </c>
      <c r="P330" s="11">
        <v>94760.9</v>
      </c>
      <c r="Q330" s="12">
        <v>12.392561700026071</v>
      </c>
      <c r="R330" s="11">
        <v>366013.03</v>
      </c>
      <c r="S330" s="12">
        <v>18.20538513096104</v>
      </c>
      <c r="T330" s="11">
        <v>636635.4600000001</v>
      </c>
      <c r="U330" s="12">
        <v>13.022230088942885</v>
      </c>
      <c r="V330" s="11">
        <v>5617023.94</v>
      </c>
      <c r="W330" s="12">
        <v>21.634126202958615</v>
      </c>
      <c r="X330" s="11">
        <v>92469.20000000001</v>
      </c>
      <c r="Y330" s="12">
        <v>14.157650266250803</v>
      </c>
      <c r="Z330" s="11">
        <v>514777.6500000001</v>
      </c>
      <c r="AA330" s="12">
        <v>18.196623392643414</v>
      </c>
    </row>
    <row r="331" spans="1:27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409173.1</v>
      </c>
      <c r="G331" s="12">
        <v>15.180760025524641</v>
      </c>
      <c r="H331" s="11">
        <v>2713838.4299999997</v>
      </c>
      <c r="I331" s="12">
        <v>18.126389710495783</v>
      </c>
      <c r="J331" s="11">
        <v>251701.21999999997</v>
      </c>
      <c r="K331" s="12">
        <v>19.577075383265928</v>
      </c>
      <c r="L331" s="11">
        <v>325932.2</v>
      </c>
      <c r="M331" s="12">
        <v>18.06630574702346</v>
      </c>
      <c r="N331" s="11">
        <v>5774623.27</v>
      </c>
      <c r="O331" s="12">
        <v>16.444800646986618</v>
      </c>
      <c r="P331" s="11">
        <v>95121.6</v>
      </c>
      <c r="Q331" s="12">
        <v>10.233986287026287</v>
      </c>
      <c r="R331" s="11">
        <v>856469.2</v>
      </c>
      <c r="S331" s="12">
        <v>12.712462994582872</v>
      </c>
      <c r="T331" s="11">
        <v>1056230.8699999999</v>
      </c>
      <c r="U331" s="12">
        <v>11.865341030318497</v>
      </c>
      <c r="V331" s="11">
        <v>4998082.8</v>
      </c>
      <c r="W331" s="12">
        <v>20.061166317292702</v>
      </c>
      <c r="X331" s="11">
        <v>330804.4</v>
      </c>
      <c r="Y331" s="12">
        <v>11.935744170875605</v>
      </c>
      <c r="Z331" s="11">
        <v>456471.06000000006</v>
      </c>
      <c r="AA331" s="12">
        <v>17.762389903973318</v>
      </c>
    </row>
    <row r="332" spans="1:27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378281.9</v>
      </c>
      <c r="G332" s="12">
        <v>12.065589032940782</v>
      </c>
      <c r="H332" s="11">
        <v>2163363.58</v>
      </c>
      <c r="I332" s="12">
        <v>21.03535889431955</v>
      </c>
      <c r="J332" s="11">
        <v>269941.22</v>
      </c>
      <c r="K332" s="12">
        <v>18.94834700976754</v>
      </c>
      <c r="L332" s="11">
        <v>12782.2</v>
      </c>
      <c r="M332" s="12">
        <v>8.897904899000173</v>
      </c>
      <c r="N332" s="11">
        <v>6309665.209999999</v>
      </c>
      <c r="O332" s="12">
        <v>14.823831476599064</v>
      </c>
      <c r="P332" s="11">
        <v>72188</v>
      </c>
      <c r="Q332" s="12">
        <v>15.828040671579759</v>
      </c>
      <c r="R332" s="11">
        <v>297596.12</v>
      </c>
      <c r="S332" s="12">
        <v>16.182645037173195</v>
      </c>
      <c r="T332" s="11">
        <v>1404017.49</v>
      </c>
      <c r="U332" s="12">
        <v>10.355699661547666</v>
      </c>
      <c r="V332" s="11">
        <v>4874946.26</v>
      </c>
      <c r="W332" s="12">
        <v>18.78881309003394</v>
      </c>
      <c r="X332" s="11">
        <v>325709.60000000003</v>
      </c>
      <c r="Y332" s="12">
        <v>12.040433330795276</v>
      </c>
      <c r="Z332" s="11">
        <v>650215.9199999999</v>
      </c>
      <c r="AA332" s="12">
        <v>16.524827334279966</v>
      </c>
    </row>
    <row r="333" spans="1:27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531872.47</v>
      </c>
      <c r="G333" s="12">
        <v>10.009913216226444</v>
      </c>
      <c r="H333" s="11">
        <v>2235489.3000000003</v>
      </c>
      <c r="I333" s="12">
        <v>19.93671819802492</v>
      </c>
      <c r="J333" s="11">
        <v>385967.19999999995</v>
      </c>
      <c r="K333" s="12">
        <v>16.950356061344067</v>
      </c>
      <c r="L333" s="11">
        <v>2617.9</v>
      </c>
      <c r="M333" s="12">
        <v>9</v>
      </c>
      <c r="N333" s="11">
        <v>6074737.390000001</v>
      </c>
      <c r="O333" s="12">
        <v>15.512543688394723</v>
      </c>
      <c r="P333" s="11">
        <v>35656</v>
      </c>
      <c r="Q333" s="12">
        <v>14.403670630468916</v>
      </c>
      <c r="R333" s="11">
        <v>362595.60000000003</v>
      </c>
      <c r="S333" s="12">
        <v>13.314394559669237</v>
      </c>
      <c r="T333" s="11">
        <v>1131731.9</v>
      </c>
      <c r="U333" s="12">
        <v>12.159237430967531</v>
      </c>
      <c r="V333" s="11">
        <v>5123358.209999999</v>
      </c>
      <c r="W333" s="12">
        <v>18.165420994309116</v>
      </c>
      <c r="X333" s="11">
        <v>289280</v>
      </c>
      <c r="Y333" s="12">
        <v>8.155376915099552</v>
      </c>
      <c r="Z333" s="11">
        <v>578989.9500000001</v>
      </c>
      <c r="AA333" s="12">
        <v>17.802941546740133</v>
      </c>
    </row>
    <row r="334" spans="1:27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780183.5</v>
      </c>
      <c r="G334" s="15">
        <v>14.170524598379743</v>
      </c>
      <c r="H334" s="14">
        <v>2156043.64</v>
      </c>
      <c r="I334" s="15">
        <v>19.660748252897132</v>
      </c>
      <c r="J334" s="14">
        <v>372308.13999999996</v>
      </c>
      <c r="K334" s="15">
        <v>15.968386423138654</v>
      </c>
      <c r="L334" s="14">
        <v>1835</v>
      </c>
      <c r="M334" s="15">
        <v>18.637602179836513</v>
      </c>
      <c r="N334" s="14">
        <v>8129792.449999999</v>
      </c>
      <c r="O334" s="15">
        <v>14.439283048818815</v>
      </c>
      <c r="P334" s="14">
        <v>48002</v>
      </c>
      <c r="Q334" s="15">
        <v>12.476349318778384</v>
      </c>
      <c r="R334" s="14">
        <v>452589.13</v>
      </c>
      <c r="S334" s="15">
        <v>12.729630294479238</v>
      </c>
      <c r="T334" s="14">
        <v>743801.52</v>
      </c>
      <c r="U334" s="15">
        <v>16.74306913677723</v>
      </c>
      <c r="V334" s="14">
        <v>5918158.6899999995</v>
      </c>
      <c r="W334" s="15">
        <v>18.877357302867456</v>
      </c>
      <c r="X334" s="14">
        <v>128577.61</v>
      </c>
      <c r="Y334" s="15">
        <v>11.988307818911874</v>
      </c>
      <c r="Z334" s="14">
        <v>1386749.14</v>
      </c>
      <c r="AA334" s="15">
        <v>13.951607632076849</v>
      </c>
    </row>
    <row r="335" spans="1:27" s="1" customFormat="1" ht="12.75">
      <c r="A335" s="7" t="s">
        <v>226</v>
      </c>
      <c r="B335" s="7" t="s">
        <v>224</v>
      </c>
      <c r="C335" s="7" t="s">
        <v>225</v>
      </c>
      <c r="D335" s="11">
        <v>12848264.28</v>
      </c>
      <c r="E335" s="12">
        <v>17.099420388152243</v>
      </c>
      <c r="F335" s="11">
        <v>181874.43</v>
      </c>
      <c r="G335" s="12">
        <v>16.381173629520088</v>
      </c>
      <c r="H335" s="11">
        <v>1324102.3</v>
      </c>
      <c r="I335" s="12">
        <v>21.577907966778696</v>
      </c>
      <c r="J335" s="11">
        <v>256821.78</v>
      </c>
      <c r="K335" s="12">
        <v>18.260739150705973</v>
      </c>
      <c r="L335" s="11"/>
      <c r="M335" s="12"/>
      <c r="N335" s="11">
        <v>5046493.609999999</v>
      </c>
      <c r="O335" s="12">
        <v>15.744672662767906</v>
      </c>
      <c r="P335" s="11">
        <v>54415</v>
      </c>
      <c r="Q335" s="12">
        <v>19.086317191950755</v>
      </c>
      <c r="R335" s="11">
        <v>124719.15</v>
      </c>
      <c r="S335" s="12">
        <v>20.241863414720182</v>
      </c>
      <c r="T335" s="11">
        <v>326570.33999999997</v>
      </c>
      <c r="U335" s="12">
        <v>16.139645901094408</v>
      </c>
      <c r="V335" s="11">
        <v>4970676.919999999</v>
      </c>
      <c r="W335" s="12">
        <v>17.8852934811744</v>
      </c>
      <c r="X335" s="11">
        <v>102636.4</v>
      </c>
      <c r="Y335" s="12">
        <v>10.924672689221364</v>
      </c>
      <c r="Z335" s="11">
        <v>459954.35000000003</v>
      </c>
      <c r="AA335" s="12">
        <v>11.185693299780732</v>
      </c>
    </row>
    <row r="336" spans="1:27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342434.99</v>
      </c>
      <c r="G336" s="12">
        <v>14.327929774349279</v>
      </c>
      <c r="H336" s="11">
        <v>2135058.0300000003</v>
      </c>
      <c r="I336" s="12">
        <v>20.78286113937613</v>
      </c>
      <c r="J336" s="11">
        <v>565095.43</v>
      </c>
      <c r="K336" s="12">
        <v>15.66314987930446</v>
      </c>
      <c r="L336" s="11">
        <v>1056.3</v>
      </c>
      <c r="M336" s="12">
        <v>1.6522768152986842</v>
      </c>
      <c r="N336" s="11">
        <v>7465769.609999999</v>
      </c>
      <c r="O336" s="12">
        <v>14.40600469504712</v>
      </c>
      <c r="P336" s="11">
        <v>61181.4</v>
      </c>
      <c r="Q336" s="12">
        <v>20.504853288744627</v>
      </c>
      <c r="R336" s="11">
        <v>185347.06</v>
      </c>
      <c r="S336" s="12">
        <v>17.96521084607438</v>
      </c>
      <c r="T336" s="11">
        <v>863710.2799999999</v>
      </c>
      <c r="U336" s="12">
        <v>13.335770049535597</v>
      </c>
      <c r="V336" s="11">
        <v>5736791.53</v>
      </c>
      <c r="W336" s="12">
        <v>18.511422317293103</v>
      </c>
      <c r="X336" s="11">
        <v>200847.68</v>
      </c>
      <c r="Y336" s="12">
        <v>12.827183791219285</v>
      </c>
      <c r="Z336" s="11">
        <v>965777.0400000002</v>
      </c>
      <c r="AA336" s="12">
        <v>11.596333935936178</v>
      </c>
    </row>
    <row r="337" spans="1:27" s="1" customFormat="1" ht="12.75">
      <c r="A337" s="10" t="s">
        <v>53</v>
      </c>
      <c r="B337" s="10" t="s">
        <v>3</v>
      </c>
      <c r="C337" s="10" t="s">
        <v>54</v>
      </c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R337" s="11"/>
      <c r="S337" s="12"/>
      <c r="T337" s="11"/>
      <c r="U337" s="12"/>
      <c r="V337" s="11"/>
      <c r="W337" s="12"/>
      <c r="X337" s="11"/>
      <c r="Y337" s="12"/>
      <c r="Z337" s="11"/>
      <c r="AA337" s="12"/>
    </row>
    <row r="338" spans="1:27" s="1" customFormat="1" ht="12.75">
      <c r="A338" s="10" t="s">
        <v>55</v>
      </c>
      <c r="B338" s="10" t="s">
        <v>4</v>
      </c>
      <c r="C338" s="10" t="s">
        <v>56</v>
      </c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R338" s="11"/>
      <c r="S338" s="12"/>
      <c r="T338" s="11"/>
      <c r="U338" s="12"/>
      <c r="V338" s="11"/>
      <c r="W338" s="12"/>
      <c r="X338" s="11"/>
      <c r="Y338" s="12"/>
      <c r="Z338" s="11"/>
      <c r="AA338" s="12"/>
    </row>
    <row r="339" spans="1:27" s="1" customFormat="1" ht="12.75">
      <c r="A339" s="10" t="s">
        <v>57</v>
      </c>
      <c r="B339" s="10" t="s">
        <v>5</v>
      </c>
      <c r="C339" s="10" t="s">
        <v>58</v>
      </c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/>
      <c r="Q339" s="12"/>
      <c r="R339" s="11"/>
      <c r="S339" s="12"/>
      <c r="T339" s="11"/>
      <c r="U339" s="12"/>
      <c r="V339" s="11"/>
      <c r="W339" s="12"/>
      <c r="X339" s="11"/>
      <c r="Y339" s="12"/>
      <c r="Z339" s="11"/>
      <c r="AA339" s="12"/>
    </row>
    <row r="340" spans="1:27" s="1" customFormat="1" ht="12.75">
      <c r="A340" s="10" t="s">
        <v>59</v>
      </c>
      <c r="B340" s="10" t="s">
        <v>6</v>
      </c>
      <c r="C340" s="10" t="s">
        <v>60</v>
      </c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1"/>
      <c r="O340" s="12"/>
      <c r="P340" s="11"/>
      <c r="Q340" s="12"/>
      <c r="R340" s="11"/>
      <c r="S340" s="12"/>
      <c r="T340" s="11"/>
      <c r="U340" s="12"/>
      <c r="V340" s="11"/>
      <c r="W340" s="12"/>
      <c r="X340" s="11"/>
      <c r="Y340" s="12"/>
      <c r="Z340" s="11"/>
      <c r="AA340" s="12"/>
    </row>
    <row r="341" spans="1:27" s="1" customFormat="1" ht="12.75">
      <c r="A341" s="10" t="s">
        <v>61</v>
      </c>
      <c r="B341" s="10" t="s">
        <v>7</v>
      </c>
      <c r="C341" s="10" t="s">
        <v>62</v>
      </c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1"/>
      <c r="O341" s="12"/>
      <c r="P341" s="11"/>
      <c r="Q341" s="12"/>
      <c r="R341" s="11"/>
      <c r="S341" s="12"/>
      <c r="T341" s="11"/>
      <c r="U341" s="12"/>
      <c r="V341" s="11"/>
      <c r="W341" s="12"/>
      <c r="X341" s="11"/>
      <c r="Y341" s="12"/>
      <c r="Z341" s="11"/>
      <c r="AA341" s="12"/>
    </row>
    <row r="342" spans="1:27" s="1" customFormat="1" ht="12.75">
      <c r="A342" s="10" t="s">
        <v>63</v>
      </c>
      <c r="B342" s="10" t="s">
        <v>8</v>
      </c>
      <c r="C342" s="10" t="s">
        <v>64</v>
      </c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1"/>
      <c r="O342" s="12"/>
      <c r="P342" s="11"/>
      <c r="Q342" s="12"/>
      <c r="R342" s="11"/>
      <c r="S342" s="12"/>
      <c r="T342" s="11"/>
      <c r="U342" s="12"/>
      <c r="V342" s="11"/>
      <c r="W342" s="12"/>
      <c r="X342" s="11"/>
      <c r="Y342" s="12"/>
      <c r="Z342" s="11"/>
      <c r="AA342" s="12"/>
    </row>
    <row r="343" spans="1:27" s="1" customFormat="1" ht="12.75">
      <c r="A343" s="10" t="s">
        <v>65</v>
      </c>
      <c r="B343" s="10" t="s">
        <v>9</v>
      </c>
      <c r="C343" s="10" t="s">
        <v>66</v>
      </c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1"/>
      <c r="O343" s="12"/>
      <c r="P343" s="11"/>
      <c r="Q343" s="12"/>
      <c r="R343" s="11"/>
      <c r="S343" s="12"/>
      <c r="T343" s="11"/>
      <c r="U343" s="12"/>
      <c r="V343" s="11"/>
      <c r="W343" s="12"/>
      <c r="X343" s="11"/>
      <c r="Y343" s="12"/>
      <c r="Z343" s="11"/>
      <c r="AA343" s="12"/>
    </row>
    <row r="344" spans="1:27" s="1" customFormat="1" ht="12.75">
      <c r="A344" s="10" t="s">
        <v>67</v>
      </c>
      <c r="B344" s="10" t="s">
        <v>10</v>
      </c>
      <c r="C344" s="10" t="s">
        <v>68</v>
      </c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1"/>
      <c r="O344" s="12"/>
      <c r="P344" s="11"/>
      <c r="Q344" s="12"/>
      <c r="R344" s="11"/>
      <c r="S344" s="12"/>
      <c r="T344" s="11"/>
      <c r="U344" s="12"/>
      <c r="V344" s="11"/>
      <c r="W344" s="12"/>
      <c r="X344" s="11"/>
      <c r="Y344" s="12"/>
      <c r="Z344" s="11"/>
      <c r="AA344" s="12"/>
    </row>
    <row r="345" spans="1:27" s="1" customFormat="1" ht="12.75">
      <c r="A345" s="10" t="s">
        <v>69</v>
      </c>
      <c r="B345" s="10" t="s">
        <v>11</v>
      </c>
      <c r="C345" s="10" t="s">
        <v>106</v>
      </c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1"/>
      <c r="O345" s="12"/>
      <c r="P345" s="11"/>
      <c r="Q345" s="12"/>
      <c r="R345" s="11"/>
      <c r="S345" s="12"/>
      <c r="T345" s="11"/>
      <c r="U345" s="12"/>
      <c r="V345" s="11"/>
      <c r="W345" s="12"/>
      <c r="X345" s="11"/>
      <c r="Y345" s="12"/>
      <c r="Z345" s="11"/>
      <c r="AA345" s="12"/>
    </row>
    <row r="346" spans="1:27" s="1" customFormat="1" ht="13.5" thickBot="1">
      <c r="A346" s="13" t="s">
        <v>71</v>
      </c>
      <c r="B346" s="13" t="s">
        <v>0</v>
      </c>
      <c r="C346" s="13" t="s">
        <v>72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51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50" t="s">
        <v>45</v>
      </c>
      <c r="B5" s="50" t="s">
        <v>33</v>
      </c>
      <c r="C5" s="50" t="s">
        <v>46</v>
      </c>
      <c r="D5" s="44" t="s">
        <v>166</v>
      </c>
      <c r="E5" s="45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  <c r="AC5" s="59" t="s">
        <v>205</v>
      </c>
    </row>
    <row r="6" spans="1:29" ht="24.95" customHeight="1">
      <c r="A6" s="51"/>
      <c r="B6" s="51"/>
      <c r="C6" s="51"/>
      <c r="D6" s="46" t="s">
        <v>168</v>
      </c>
      <c r="E6" s="47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  <c r="AC6" s="59"/>
    </row>
    <row r="7" spans="1:29" ht="24.95" customHeight="1">
      <c r="A7" s="51"/>
      <c r="B7" s="51"/>
      <c r="C7" s="51"/>
      <c r="D7" s="48" t="s">
        <v>167</v>
      </c>
      <c r="E7" s="49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  <c r="AC7" s="59" t="s">
        <v>206</v>
      </c>
    </row>
    <row r="8" spans="1:29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 customHeight="1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3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21.94608794591207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</v>
      </c>
      <c r="R319" s="11">
        <v>256721.90000000002</v>
      </c>
      <c r="S319" s="12">
        <v>21.46491106913745</v>
      </c>
      <c r="T319" s="11">
        <v>612285.5000000001</v>
      </c>
      <c r="U319" s="12">
        <v>15.532932504526057</v>
      </c>
      <c r="V319" s="11">
        <v>4045330.900000001</v>
      </c>
      <c r="W319" s="12">
        <v>21.4849447260297</v>
      </c>
      <c r="X319" s="11">
        <v>70437</v>
      </c>
      <c r="Y319" s="12">
        <v>18.42828939335862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9.887166706992499</v>
      </c>
      <c r="R320" s="11">
        <v>195611</v>
      </c>
      <c r="S320" s="12">
        <v>21.490468859113236</v>
      </c>
      <c r="T320" s="11">
        <v>1226736.9</v>
      </c>
      <c r="U320" s="12">
        <v>9.109195381666607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240738</v>
      </c>
      <c r="G321" s="12">
        <v>14.691478370676869</v>
      </c>
      <c r="H321" s="11">
        <v>1589045.1999999997</v>
      </c>
      <c r="I321" s="12">
        <v>20.61190771288321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</v>
      </c>
      <c r="O322" s="15">
        <v>11.097062833996555</v>
      </c>
      <c r="P322" s="14">
        <v>50420</v>
      </c>
      <c r="Q322" s="15">
        <v>7.42169773899246</v>
      </c>
      <c r="R322" s="14">
        <v>555565.2000000001</v>
      </c>
      <c r="S322" s="15">
        <v>16.604589230930934</v>
      </c>
      <c r="T322" s="14">
        <v>935056.2000000001</v>
      </c>
      <c r="U322" s="15">
        <v>12.578826454495466</v>
      </c>
      <c r="V322" s="14">
        <v>4401658.199999999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6799482.1</v>
      </c>
      <c r="E323" s="12">
        <v>18.643499825523485</v>
      </c>
      <c r="F323" s="11">
        <v>103796.1</v>
      </c>
      <c r="G323" s="12">
        <v>18.418215173787832</v>
      </c>
      <c r="H323" s="11">
        <v>1159022.4</v>
      </c>
      <c r="I323" s="12">
        <v>20.30483130351926</v>
      </c>
      <c r="J323" s="11">
        <v>95867.29999999999</v>
      </c>
      <c r="K323" s="12">
        <v>21.323652820096115</v>
      </c>
      <c r="L323" s="11"/>
      <c r="M323" s="12"/>
      <c r="N323" s="11">
        <v>1836477.0999999999</v>
      </c>
      <c r="O323" s="12">
        <v>16.191560740398007</v>
      </c>
      <c r="P323" s="11">
        <v>8145</v>
      </c>
      <c r="Q323" s="12">
        <v>22.03917127071824</v>
      </c>
      <c r="R323" s="11">
        <v>115323.70000000001</v>
      </c>
      <c r="S323" s="12">
        <v>20.035422987642626</v>
      </c>
      <c r="T323" s="11">
        <v>383523.89999999997</v>
      </c>
      <c r="U323" s="12">
        <v>11.68768555492891</v>
      </c>
      <c r="V323" s="11">
        <v>2785935.6999999997</v>
      </c>
      <c r="W323" s="12">
        <v>20.351982179631776</v>
      </c>
      <c r="X323" s="11">
        <v>82327.3</v>
      </c>
      <c r="Y323" s="12">
        <v>15.581781219595477</v>
      </c>
      <c r="Z323" s="11">
        <v>229063.59999999998</v>
      </c>
      <c r="AA323" s="12">
        <v>20.021880359865115</v>
      </c>
      <c r="AC323" s="41">
        <f t="shared" si="6"/>
        <v>17.457585547036405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99527.3</v>
      </c>
      <c r="G324" s="12">
        <v>17.356310680587107</v>
      </c>
      <c r="H324" s="11">
        <v>1971519.4</v>
      </c>
      <c r="I324" s="12">
        <v>18.69210731175154</v>
      </c>
      <c r="J324" s="11">
        <v>245609.5</v>
      </c>
      <c r="K324" s="12">
        <v>19.67314311946402</v>
      </c>
      <c r="L324" s="11"/>
      <c r="M324" s="12"/>
      <c r="N324" s="11">
        <v>3134850.7</v>
      </c>
      <c r="O324" s="12">
        <v>16.014554685810076</v>
      </c>
      <c r="P324" s="11">
        <v>4583</v>
      </c>
      <c r="Q324" s="12">
        <v>24.823661357189586</v>
      </c>
      <c r="R324" s="11">
        <v>139219.5</v>
      </c>
      <c r="S324" s="12">
        <v>20.554255797499643</v>
      </c>
      <c r="T324" s="11">
        <v>601655.9</v>
      </c>
      <c r="U324" s="12">
        <v>11.624129006297455</v>
      </c>
      <c r="V324" s="11">
        <v>3792683</v>
      </c>
      <c r="W324" s="12">
        <v>19.22767175769765</v>
      </c>
      <c r="X324" s="11">
        <v>65888.1</v>
      </c>
      <c r="Y324" s="12">
        <v>18.173476257472903</v>
      </c>
      <c r="Z324" s="11">
        <v>516365.2</v>
      </c>
      <c r="AA324" s="12">
        <v>18.4109150384263</v>
      </c>
      <c r="AC324" s="41">
        <f>(F324*G324+H324*I324+J324*K324+L324*M324+N324*O324+P324*Q324+R324*S324+T324*U324+X324*Y324+Z324*AA324)/(F324+H324+J324+L324+N324+P324+R324+T324+X324+Z324)</f>
        <v>16.858527802157017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306583.2</v>
      </c>
      <c r="G325" s="12">
        <v>16.864301599043927</v>
      </c>
      <c r="H325" s="11">
        <v>4230068.5</v>
      </c>
      <c r="I325" s="12">
        <v>14.626058432150678</v>
      </c>
      <c r="J325" s="11">
        <v>274238.3</v>
      </c>
      <c r="K325" s="12">
        <v>19.849038989083592</v>
      </c>
      <c r="L325" s="11">
        <v>1500</v>
      </c>
      <c r="M325" s="12">
        <v>17</v>
      </c>
      <c r="N325" s="11">
        <v>3558899.4000000004</v>
      </c>
      <c r="O325" s="12">
        <v>18.642769573649648</v>
      </c>
      <c r="P325" s="11">
        <v>52295</v>
      </c>
      <c r="Q325" s="12">
        <v>10.638573477387899</v>
      </c>
      <c r="R325" s="11">
        <v>190950.3</v>
      </c>
      <c r="S325" s="12">
        <v>21.61415609716247</v>
      </c>
      <c r="T325" s="11">
        <v>911074.4000000001</v>
      </c>
      <c r="U325" s="12">
        <v>8.089701894817807</v>
      </c>
      <c r="V325" s="11">
        <v>3902493.9999999995</v>
      </c>
      <c r="W325" s="12">
        <v>20.982093204755728</v>
      </c>
      <c r="X325" s="11">
        <v>155963.8</v>
      </c>
      <c r="Y325" s="12">
        <v>19.350581506734258</v>
      </c>
      <c r="Z325" s="11">
        <v>335317.60000000003</v>
      </c>
      <c r="AA325" s="12">
        <v>21.109026827103598</v>
      </c>
      <c r="AC325" s="41">
        <f>(F325*G325+H325*I325+J325*K325+L325*M325+N325*O325+P325*Q325+R325*S325+T325*U325+X325*Y325+Z325*AA325)/(F325+H325+J325+L325+N325+P325+R325+T325+X325+Z325)</f>
        <v>16.0734772223975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475204.2</v>
      </c>
      <c r="G326" s="12">
        <v>16.797714461277906</v>
      </c>
      <c r="H326" s="11">
        <v>3587238.98</v>
      </c>
      <c r="I326" s="12">
        <v>17.60078058869664</v>
      </c>
      <c r="J326" s="11">
        <v>219007.8</v>
      </c>
      <c r="K326" s="12">
        <v>21.237401781580395</v>
      </c>
      <c r="L326" s="11">
        <v>1025</v>
      </c>
      <c r="M326" s="12">
        <v>0.7560975609756098</v>
      </c>
      <c r="N326" s="11">
        <v>3374107.7800000003</v>
      </c>
      <c r="O326" s="12">
        <v>19.974488708656473</v>
      </c>
      <c r="P326" s="11">
        <v>99058</v>
      </c>
      <c r="Q326" s="12">
        <v>8.204640008883679</v>
      </c>
      <c r="R326" s="11">
        <v>298695.82</v>
      </c>
      <c r="S326" s="12">
        <v>23.01596224212311</v>
      </c>
      <c r="T326" s="11">
        <v>860432.3499999999</v>
      </c>
      <c r="U326" s="12">
        <v>11.430278613885203</v>
      </c>
      <c r="V326" s="11">
        <v>4048479.34</v>
      </c>
      <c r="W326" s="12">
        <v>22.59133713672354</v>
      </c>
      <c r="X326" s="11">
        <v>174988.8</v>
      </c>
      <c r="Y326" s="12">
        <v>20.955756894155527</v>
      </c>
      <c r="Z326" s="11">
        <v>667269.0599999999</v>
      </c>
      <c r="AA326" s="12">
        <v>19.49167747834736</v>
      </c>
      <c r="AC326" s="41">
        <f>(F326*G326+H326*I326+J326*K326+L326*M326+N326*O326+P326*Q326+R326*S326+T326*U326+X326*Y326+Z326*AA326)/(F326+H326+J326+L326+N326+P326+R326+T326+X326+Z326)</f>
        <v>18.178103862774776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268976.3</v>
      </c>
      <c r="G327" s="12">
        <v>14.539796179068553</v>
      </c>
      <c r="H327" s="11">
        <v>2503939.9899999998</v>
      </c>
      <c r="I327" s="12">
        <v>17.44492844582911</v>
      </c>
      <c r="J327" s="11">
        <v>171643.72</v>
      </c>
      <c r="K327" s="12">
        <v>21.722123271390274</v>
      </c>
      <c r="L327" s="11"/>
      <c r="M327" s="12"/>
      <c r="N327" s="11">
        <v>2400374.33</v>
      </c>
      <c r="O327" s="12">
        <v>19.682341761045244</v>
      </c>
      <c r="P327" s="11">
        <v>103735</v>
      </c>
      <c r="Q327" s="12">
        <v>9.12966597580373</v>
      </c>
      <c r="R327" s="11">
        <v>239759.99</v>
      </c>
      <c r="S327" s="12">
        <v>23.987242980782582</v>
      </c>
      <c r="T327" s="11">
        <v>526831.09</v>
      </c>
      <c r="U327" s="12">
        <v>13.500414423719738</v>
      </c>
      <c r="V327" s="11">
        <v>3753205.7399999998</v>
      </c>
      <c r="W327" s="12">
        <v>22.145921462088562</v>
      </c>
      <c r="X327" s="11">
        <v>72761.62</v>
      </c>
      <c r="Y327" s="12">
        <v>22.387054287686304</v>
      </c>
      <c r="Z327" s="11">
        <v>487373.10000000003</v>
      </c>
      <c r="AA327" s="12">
        <v>15.440432793685153</v>
      </c>
      <c r="AC327" s="41">
        <f>(F327*G327+H327*I327+J327*K327+L327*M327+N327*O327+P327*Q327+R327*S327+T327*U327+X327*Y327+Z327*AA327)/(F327+H327+J327+L327+N327+P327+R327+T327+X327+Z327)</f>
        <v>17.936994227586855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690507.3</v>
      </c>
      <c r="G328" s="12">
        <v>12.6820348170106</v>
      </c>
      <c r="H328" s="11">
        <v>2532332.13</v>
      </c>
      <c r="I328" s="12">
        <v>18.4699800075988</v>
      </c>
      <c r="J328" s="11">
        <v>252128.7</v>
      </c>
      <c r="K328" s="12">
        <v>21.3524078575743</v>
      </c>
      <c r="L328" s="11"/>
      <c r="M328" s="12"/>
      <c r="N328" s="11">
        <v>4292780.62</v>
      </c>
      <c r="O328" s="12">
        <v>19.1482046405856</v>
      </c>
      <c r="P328" s="11">
        <v>61501</v>
      </c>
      <c r="Q328" s="12">
        <v>8.666624932927919</v>
      </c>
      <c r="R328" s="11">
        <v>235676.85</v>
      </c>
      <c r="S328" s="12">
        <v>25.3793584736897</v>
      </c>
      <c r="T328" s="11">
        <v>1199497.61</v>
      </c>
      <c r="U328" s="12">
        <v>10.6465060084613</v>
      </c>
      <c r="V328" s="11">
        <v>5013663.99</v>
      </c>
      <c r="W328" s="12">
        <v>21.930523427957095</v>
      </c>
      <c r="X328" s="11">
        <v>104428.07</v>
      </c>
      <c r="Y328" s="12">
        <v>20.579940048686105</v>
      </c>
      <c r="Z328" s="11">
        <v>330195.3</v>
      </c>
      <c r="AA328" s="12">
        <v>21.923387392249396</v>
      </c>
      <c r="AC328" s="41">
        <f aca="true" t="shared" si="7" ref="AC328:AC335">(F328*G328+H328*I328+J328*K328+L328*M328+N328*O328+P328*Q328+R328*S328+T328*U328+X328*Y328+Z328*AA328)/(F328+H328+J328+L328+N328+P328+R328+T328+X328+Z328)</f>
        <v>17.71149913533056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357675.8</v>
      </c>
      <c r="G329" s="12">
        <v>10.837474872496266</v>
      </c>
      <c r="H329" s="11">
        <v>1859940.85</v>
      </c>
      <c r="I329" s="12">
        <v>19.286710320008304</v>
      </c>
      <c r="J329" s="11">
        <v>184903.6</v>
      </c>
      <c r="K329" s="12">
        <v>18.262134236434534</v>
      </c>
      <c r="L329" s="11">
        <v>35</v>
      </c>
      <c r="M329" s="12">
        <v>0</v>
      </c>
      <c r="N329" s="11">
        <v>4255492.13</v>
      </c>
      <c r="O329" s="12">
        <v>19.285371225066754</v>
      </c>
      <c r="P329" s="11">
        <v>68420.7</v>
      </c>
      <c r="Q329" s="12">
        <v>9.674825454869653</v>
      </c>
      <c r="R329" s="11">
        <v>212083.19</v>
      </c>
      <c r="S329" s="12">
        <v>23.800018065552464</v>
      </c>
      <c r="T329" s="11">
        <v>648734.6200000001</v>
      </c>
      <c r="U329" s="12">
        <v>13.221230348089025</v>
      </c>
      <c r="V329" s="11">
        <v>4842226.990000001</v>
      </c>
      <c r="W329" s="12">
        <v>20.963434407646375</v>
      </c>
      <c r="X329" s="11">
        <v>195154.2</v>
      </c>
      <c r="Y329" s="12">
        <v>19.58062754990665</v>
      </c>
      <c r="Z329" s="11">
        <v>369231.00000000006</v>
      </c>
      <c r="AA329" s="12">
        <v>20.198207664036893</v>
      </c>
      <c r="AC329" s="41">
        <f t="shared" si="7"/>
        <v>18.494315963121128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341656.81</v>
      </c>
      <c r="G330" s="12">
        <v>11.61377939956765</v>
      </c>
      <c r="H330" s="11">
        <v>2155555.88</v>
      </c>
      <c r="I330" s="12">
        <v>20.626050132460488</v>
      </c>
      <c r="J330" s="11">
        <v>273594</v>
      </c>
      <c r="K330" s="12">
        <v>20.793802254435395</v>
      </c>
      <c r="L330" s="11">
        <v>100</v>
      </c>
      <c r="M330" s="12">
        <v>29.9</v>
      </c>
      <c r="N330" s="11">
        <v>4541175.930000001</v>
      </c>
      <c r="O330" s="12">
        <v>18.739201125797376</v>
      </c>
      <c r="P330" s="11">
        <v>94760.9</v>
      </c>
      <c r="Q330" s="12">
        <v>12.392561700026071</v>
      </c>
      <c r="R330" s="11">
        <v>243625.73</v>
      </c>
      <c r="S330" s="12">
        <v>23.236034814959794</v>
      </c>
      <c r="T330" s="11">
        <v>627758.6</v>
      </c>
      <c r="U330" s="12">
        <v>13.049540002956544</v>
      </c>
      <c r="V330" s="11">
        <v>5540820.28</v>
      </c>
      <c r="W330" s="12">
        <v>21.895707512462387</v>
      </c>
      <c r="X330" s="11">
        <v>57121.8</v>
      </c>
      <c r="Y330" s="12">
        <v>16.637015885353765</v>
      </c>
      <c r="Z330" s="11">
        <v>386108.70000000007</v>
      </c>
      <c r="AA330" s="12">
        <v>21.257177416618667</v>
      </c>
      <c r="AC330" s="41">
        <f t="shared" si="7"/>
        <v>18.735822288115365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269709.8</v>
      </c>
      <c r="G331" s="12">
        <v>18.972971764466823</v>
      </c>
      <c r="H331" s="11">
        <v>2673538.59</v>
      </c>
      <c r="I331" s="12">
        <v>18.274277209329536</v>
      </c>
      <c r="J331" s="11">
        <v>241668.92</v>
      </c>
      <c r="K331" s="12">
        <v>20.0941273623435</v>
      </c>
      <c r="L331" s="11">
        <v>325932.2</v>
      </c>
      <c r="M331" s="12">
        <v>18.06630574702346</v>
      </c>
      <c r="N331" s="11">
        <v>4308084.36</v>
      </c>
      <c r="O331" s="12">
        <v>19.184983632911024</v>
      </c>
      <c r="P331" s="11">
        <v>79085</v>
      </c>
      <c r="Q331" s="12">
        <v>10.07865650881962</v>
      </c>
      <c r="R331" s="11">
        <v>356663.26</v>
      </c>
      <c r="S331" s="12">
        <v>20.476176562172398</v>
      </c>
      <c r="T331" s="11">
        <v>1005770.39</v>
      </c>
      <c r="U331" s="12">
        <v>12.084354441275613</v>
      </c>
      <c r="V331" s="11">
        <v>4935776.94</v>
      </c>
      <c r="W331" s="12">
        <v>20.287960694188087</v>
      </c>
      <c r="X331" s="11">
        <v>114997</v>
      </c>
      <c r="Y331" s="12">
        <v>18.80525190222356</v>
      </c>
      <c r="Z331" s="11">
        <v>330492.8</v>
      </c>
      <c r="AA331" s="12">
        <v>21.157036486120123</v>
      </c>
      <c r="AC331" s="41">
        <f t="shared" si="7"/>
        <v>18.213407084269587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252258.8</v>
      </c>
      <c r="G332" s="12">
        <v>13.949904827898973</v>
      </c>
      <c r="H332" s="11">
        <v>2157702.68</v>
      </c>
      <c r="I332" s="12">
        <v>21.064311012581207</v>
      </c>
      <c r="J332" s="11">
        <v>234100.91999999998</v>
      </c>
      <c r="K332" s="12">
        <v>20.081028531626437</v>
      </c>
      <c r="L332" s="11">
        <v>295</v>
      </c>
      <c r="M332" s="12">
        <v>4.576271186440678</v>
      </c>
      <c r="N332" s="11">
        <v>4189370.6899999995</v>
      </c>
      <c r="O332" s="12">
        <v>17.991005632829285</v>
      </c>
      <c r="P332" s="11">
        <v>72188</v>
      </c>
      <c r="Q332" s="12">
        <v>15.828040671579759</v>
      </c>
      <c r="R332" s="11">
        <v>153605.52</v>
      </c>
      <c r="S332" s="12">
        <v>24.12156493073945</v>
      </c>
      <c r="T332" s="11">
        <v>1333256.6</v>
      </c>
      <c r="U332" s="12">
        <v>10.474481450907502</v>
      </c>
      <c r="V332" s="11">
        <v>4809951.43</v>
      </c>
      <c r="W332" s="12">
        <v>19.02668063675229</v>
      </c>
      <c r="X332" s="11">
        <v>134147.3</v>
      </c>
      <c r="Y332" s="12">
        <v>17.382265151814458</v>
      </c>
      <c r="Z332" s="11">
        <v>590711.6</v>
      </c>
      <c r="AA332" s="12">
        <v>17.310773401097936</v>
      </c>
      <c r="AC332" s="41">
        <f t="shared" si="7"/>
        <v>17.593732215692437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245331.7</v>
      </c>
      <c r="G333" s="12">
        <v>12.744165328002863</v>
      </c>
      <c r="H333" s="11">
        <v>2231782.1000000006</v>
      </c>
      <c r="I333" s="12">
        <v>19.954885115710894</v>
      </c>
      <c r="J333" s="11">
        <v>278361.77999999997</v>
      </c>
      <c r="K333" s="12">
        <v>20.77726777002215</v>
      </c>
      <c r="L333" s="11"/>
      <c r="M333" s="12"/>
      <c r="N333" s="11">
        <v>4751223.97</v>
      </c>
      <c r="O333" s="12">
        <v>17.3338339252401</v>
      </c>
      <c r="P333" s="11">
        <v>35656</v>
      </c>
      <c r="Q333" s="12">
        <v>14.403670630468916</v>
      </c>
      <c r="R333" s="11">
        <v>145799.19999999998</v>
      </c>
      <c r="S333" s="12">
        <v>21.205755463678827</v>
      </c>
      <c r="T333" s="11">
        <v>891985.3999999999</v>
      </c>
      <c r="U333" s="12">
        <v>13.064797916311184</v>
      </c>
      <c r="V333" s="11">
        <v>5053072.279999999</v>
      </c>
      <c r="W333" s="12">
        <v>18.370939888574082</v>
      </c>
      <c r="X333" s="11">
        <v>30917.2</v>
      </c>
      <c r="Y333" s="12">
        <v>18.75267663307154</v>
      </c>
      <c r="Z333" s="11">
        <v>519524.30000000005</v>
      </c>
      <c r="AA333" s="12">
        <v>18.737213758817433</v>
      </c>
      <c r="AC333" s="41">
        <f t="shared" si="7"/>
        <v>17.674143925398216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549344.5</v>
      </c>
      <c r="G334" s="15">
        <v>16.816024709449163</v>
      </c>
      <c r="H334" s="14">
        <v>2156043.64</v>
      </c>
      <c r="I334" s="15">
        <v>19.660748252897132</v>
      </c>
      <c r="J334" s="14">
        <v>289372.39999999997</v>
      </c>
      <c r="K334" s="15">
        <v>18.507674498328115</v>
      </c>
      <c r="L334" s="14">
        <v>1835</v>
      </c>
      <c r="M334" s="15">
        <v>18.637602179836513</v>
      </c>
      <c r="N334" s="14">
        <v>6239555.91</v>
      </c>
      <c r="O334" s="15">
        <v>16.252389784596073</v>
      </c>
      <c r="P334" s="14">
        <v>48002</v>
      </c>
      <c r="Q334" s="15">
        <v>12.476349318778384</v>
      </c>
      <c r="R334" s="14">
        <v>149095.73</v>
      </c>
      <c r="S334" s="15">
        <v>21.41211664613065</v>
      </c>
      <c r="T334" s="14">
        <v>703103.52</v>
      </c>
      <c r="U334" s="15">
        <v>17.15329256977692</v>
      </c>
      <c r="V334" s="14">
        <v>5856645.329999999</v>
      </c>
      <c r="W334" s="15">
        <v>19.050879152827235</v>
      </c>
      <c r="X334" s="14">
        <v>72146.93</v>
      </c>
      <c r="Y334" s="15">
        <v>13.684518070276864</v>
      </c>
      <c r="Z334" s="14">
        <v>924831.3</v>
      </c>
      <c r="AA334" s="15">
        <v>17.17052854223253</v>
      </c>
      <c r="AC334" s="42">
        <f t="shared" si="7"/>
        <v>17.168604032746565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11659695.61</v>
      </c>
      <c r="E335" s="12">
        <v>17.980929194728787</v>
      </c>
      <c r="F335" s="11">
        <v>122965.03</v>
      </c>
      <c r="G335" s="12">
        <v>19.772694615696825</v>
      </c>
      <c r="H335" s="11">
        <v>1324102.3</v>
      </c>
      <c r="I335" s="12">
        <v>21.577907966778696</v>
      </c>
      <c r="J335" s="11">
        <v>229370.08</v>
      </c>
      <c r="K335" s="12">
        <v>19.213504319307898</v>
      </c>
      <c r="L335" s="11"/>
      <c r="M335" s="12"/>
      <c r="N335" s="11">
        <v>4182457.4200000004</v>
      </c>
      <c r="O335" s="12">
        <v>17.17721081378038</v>
      </c>
      <c r="P335" s="11">
        <v>54415</v>
      </c>
      <c r="Q335" s="12">
        <v>19.086317191950755</v>
      </c>
      <c r="R335" s="11">
        <v>115680.45000000001</v>
      </c>
      <c r="S335" s="12">
        <v>21.2035355974151</v>
      </c>
      <c r="T335" s="11">
        <v>326570.33999999997</v>
      </c>
      <c r="U335" s="12">
        <v>16.139645901094408</v>
      </c>
      <c r="V335" s="11">
        <v>4926741.39</v>
      </c>
      <c r="W335" s="12">
        <v>18.033502112478455</v>
      </c>
      <c r="X335" s="11">
        <v>30874.4</v>
      </c>
      <c r="Y335" s="12">
        <v>17.615274337315036</v>
      </c>
      <c r="Z335" s="11">
        <v>346519.2</v>
      </c>
      <c r="AA335" s="12">
        <v>12.256433023047489</v>
      </c>
      <c r="AC335" s="41">
        <f t="shared" si="7"/>
        <v>17.942459726289357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240745.43</v>
      </c>
      <c r="G336" s="12">
        <v>16.615794052663837</v>
      </c>
      <c r="H336" s="11">
        <v>2109707.13</v>
      </c>
      <c r="I336" s="12">
        <v>20.895442801105748</v>
      </c>
      <c r="J336" s="11">
        <v>527453.63</v>
      </c>
      <c r="K336" s="12">
        <v>16.183514968320537</v>
      </c>
      <c r="L336" s="11">
        <v>1056.3</v>
      </c>
      <c r="M336" s="12">
        <v>1.6522768152986842</v>
      </c>
      <c r="N336" s="11">
        <v>6127603.489999999</v>
      </c>
      <c r="O336" s="12">
        <v>15.440343834323409</v>
      </c>
      <c r="P336" s="11">
        <v>61181.4</v>
      </c>
      <c r="Q336" s="12">
        <v>20.504853288744627</v>
      </c>
      <c r="R336" s="11">
        <v>144261.06</v>
      </c>
      <c r="S336" s="12">
        <v>20.88756451394436</v>
      </c>
      <c r="T336" s="11">
        <v>761956.9299999999</v>
      </c>
      <c r="U336" s="12">
        <v>13.949035465167292</v>
      </c>
      <c r="V336" s="11">
        <v>5650746.49</v>
      </c>
      <c r="W336" s="12">
        <v>18.766001872612758</v>
      </c>
      <c r="X336" s="11">
        <v>112400.38</v>
      </c>
      <c r="Y336" s="12">
        <v>16.675791508889898</v>
      </c>
      <c r="Z336" s="11">
        <v>724835.6</v>
      </c>
      <c r="AA336" s="12">
        <v>12.725215021171683</v>
      </c>
      <c r="AC336" s="41">
        <f>(F336*G336+H336*I336+J336*K336+L336*M336+N336*O336+P336*Q336+R336*S336+T336*U336+X336*Y336+Z336*AA336)/(F336+H336+J336+L336+N336+P336+R336+T336+X336+Z336)</f>
        <v>16.39299236284227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R337" s="11"/>
      <c r="S337" s="12"/>
      <c r="T337" s="11"/>
      <c r="U337" s="12"/>
      <c r="V337" s="11"/>
      <c r="W337" s="12"/>
      <c r="X337" s="11"/>
      <c r="Y337" s="12"/>
      <c r="Z337" s="11"/>
      <c r="AA337" s="12"/>
      <c r="AC337" s="41" t="e">
        <f>(F337*G337+H337*I337+J337*K337+L337*M337+N337*O337+P337*Q337+R337*S337+T337*U337+X337*Y337+Z337*AA337)/(F337+H337+J337+L337+N337+P337+R337+T337+X337+Z337)</f>
        <v>#DIV/0!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R338" s="11"/>
      <c r="S338" s="12"/>
      <c r="T338" s="11"/>
      <c r="U338" s="12"/>
      <c r="V338" s="11"/>
      <c r="W338" s="12"/>
      <c r="X338" s="11"/>
      <c r="Y338" s="12"/>
      <c r="Z338" s="11"/>
      <c r="AA338" s="12"/>
      <c r="AC338" s="41" t="e">
        <f>(F338*G338+H338*I338+J338*K338+L338*M338+N338*O338+P338*Q338+R338*S338+T338*U338+X338*Y338+Z338*AA338)/(F338+H338+J338+L338+N338+P338+R338+T338+X338+Z338)</f>
        <v>#DIV/0!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/>
      <c r="Q339" s="12"/>
      <c r="R339" s="11"/>
      <c r="S339" s="12"/>
      <c r="T339" s="11"/>
      <c r="U339" s="12"/>
      <c r="V339" s="11"/>
      <c r="W339" s="12"/>
      <c r="X339" s="11"/>
      <c r="Y339" s="12"/>
      <c r="Z339" s="11"/>
      <c r="AA339" s="12"/>
      <c r="AC339" s="41" t="e">
        <f>(F339*G339+H339*I339+J339*K339+L339*M339+N339*O339+P339*Q339+R339*S339+T339*U339+X339*Y339+Z339*AA339)/(F339+H339+J339+L339+N339+P339+R339+T339+X339+Z339)</f>
        <v>#DIV/0!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1"/>
      <c r="O340" s="12"/>
      <c r="P340" s="11"/>
      <c r="Q340" s="12"/>
      <c r="R340" s="11"/>
      <c r="S340" s="12"/>
      <c r="T340" s="11"/>
      <c r="U340" s="12"/>
      <c r="V340" s="11"/>
      <c r="W340" s="12"/>
      <c r="X340" s="11"/>
      <c r="Y340" s="12"/>
      <c r="Z340" s="11"/>
      <c r="AA340" s="12"/>
      <c r="AC340" s="41" t="e">
        <f aca="true" t="shared" si="8" ref="AC340:AC346">(F340*G340+H340*I340+J340*K340+L340*M340+N340*O340+P340*Q340+R340*S340+T340*U340+X340*Y340+Z340*AA340)/(F340+H340+J340+L340+N340+P340+R340+T340+X340+Z340)</f>
        <v>#DIV/0!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1"/>
      <c r="O341" s="12"/>
      <c r="P341" s="11"/>
      <c r="Q341" s="12"/>
      <c r="R341" s="11"/>
      <c r="S341" s="12"/>
      <c r="T341" s="11"/>
      <c r="U341" s="12"/>
      <c r="V341" s="11"/>
      <c r="W341" s="12"/>
      <c r="X341" s="11"/>
      <c r="Y341" s="12"/>
      <c r="Z341" s="11"/>
      <c r="AA341" s="12"/>
      <c r="AC341" s="41" t="e">
        <f t="shared" si="8"/>
        <v>#DIV/0!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1"/>
      <c r="O342" s="12"/>
      <c r="P342" s="11"/>
      <c r="Q342" s="12"/>
      <c r="R342" s="11"/>
      <c r="S342" s="12"/>
      <c r="T342" s="11"/>
      <c r="U342" s="12"/>
      <c r="V342" s="11"/>
      <c r="W342" s="12"/>
      <c r="X342" s="11"/>
      <c r="Y342" s="12"/>
      <c r="Z342" s="11"/>
      <c r="AA342" s="12"/>
      <c r="AC342" s="41" t="e">
        <f t="shared" si="8"/>
        <v>#DIV/0!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1"/>
      <c r="O343" s="12"/>
      <c r="P343" s="11"/>
      <c r="Q343" s="12"/>
      <c r="R343" s="11"/>
      <c r="S343" s="12"/>
      <c r="T343" s="11"/>
      <c r="U343" s="12"/>
      <c r="V343" s="11"/>
      <c r="W343" s="12"/>
      <c r="X343" s="11"/>
      <c r="Y343" s="12"/>
      <c r="Z343" s="11"/>
      <c r="AA343" s="12"/>
      <c r="AC343" s="41" t="e">
        <f t="shared" si="8"/>
        <v>#DIV/0!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1"/>
      <c r="O344" s="12"/>
      <c r="P344" s="11"/>
      <c r="Q344" s="12"/>
      <c r="R344" s="11"/>
      <c r="S344" s="12"/>
      <c r="T344" s="11"/>
      <c r="U344" s="12"/>
      <c r="V344" s="11"/>
      <c r="W344" s="12"/>
      <c r="X344" s="11"/>
      <c r="Y344" s="12"/>
      <c r="Z344" s="11"/>
      <c r="AA344" s="12"/>
      <c r="AC344" s="41" t="e">
        <f t="shared" si="8"/>
        <v>#DIV/0!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1"/>
      <c r="O345" s="12"/>
      <c r="P345" s="11"/>
      <c r="Q345" s="12"/>
      <c r="R345" s="11"/>
      <c r="S345" s="12"/>
      <c r="T345" s="11"/>
      <c r="U345" s="12"/>
      <c r="V345" s="11"/>
      <c r="W345" s="12"/>
      <c r="X345" s="11"/>
      <c r="Y345" s="12"/>
      <c r="Z345" s="11"/>
      <c r="AA345" s="12"/>
      <c r="AC345" s="41" t="e">
        <f t="shared" si="8"/>
        <v>#DIV/0!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C346" s="42" t="e">
        <f t="shared" si="8"/>
        <v>#DIV/0!</v>
      </c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  <row r="351" ht="12.75">
      <c r="D351" s="43"/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50" t="s">
        <v>45</v>
      </c>
      <c r="B5" s="50" t="s">
        <v>33</v>
      </c>
      <c r="C5" s="50" t="s">
        <v>46</v>
      </c>
      <c r="D5" s="44" t="s">
        <v>157</v>
      </c>
      <c r="E5" s="60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  <c r="AC5" s="59" t="s">
        <v>205</v>
      </c>
    </row>
    <row r="6" spans="1:29" ht="24.95" customHeight="1">
      <c r="A6" s="51"/>
      <c r="B6" s="51"/>
      <c r="C6" s="51"/>
      <c r="D6" s="46" t="s">
        <v>158</v>
      </c>
      <c r="E6" s="61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  <c r="AC6" s="59"/>
    </row>
    <row r="7" spans="1:29" ht="24" customHeight="1">
      <c r="A7" s="51"/>
      <c r="B7" s="51"/>
      <c r="C7" s="51"/>
      <c r="D7" s="48" t="s">
        <v>159</v>
      </c>
      <c r="E7" s="62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  <c r="AC7" s="59" t="s">
        <v>206</v>
      </c>
    </row>
    <row r="8" spans="1:29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3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</v>
      </c>
      <c r="H319" s="11">
        <v>28515.5</v>
      </c>
      <c r="I319" s="12">
        <v>11.34979155196297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8.075213729524995</v>
      </c>
      <c r="P319" s="11">
        <v>54266</v>
      </c>
      <c r="Q319" s="12">
        <v>9.53125069104043</v>
      </c>
      <c r="R319" s="11">
        <v>130608.7</v>
      </c>
      <c r="S319" s="12">
        <v>8.462482277214301</v>
      </c>
      <c r="T319" s="11">
        <v>21604.7</v>
      </c>
      <c r="U319" s="12">
        <v>9.652623966081455</v>
      </c>
      <c r="V319" s="11">
        <v>63050.700000000004</v>
      </c>
      <c r="W319" s="12">
        <v>4.649108019419294</v>
      </c>
      <c r="X319" s="11">
        <v>165414.6</v>
      </c>
      <c r="Y319" s="12">
        <v>9.023077914525073</v>
      </c>
      <c r="Z319" s="11">
        <v>178072.30000000002</v>
      </c>
      <c r="AA319" s="12">
        <v>8.747476755228073</v>
      </c>
      <c r="AC319" s="41">
        <f t="shared" si="6"/>
        <v>8.396476915527694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341099.60000000003</v>
      </c>
      <c r="G320" s="12">
        <v>8.881079857613427</v>
      </c>
      <c r="H320" s="11">
        <v>28068.8</v>
      </c>
      <c r="I320" s="12">
        <v>9.221148036253776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</v>
      </c>
      <c r="P320" s="11">
        <v>41891.2</v>
      </c>
      <c r="Q320" s="12">
        <v>9.512145748987855</v>
      </c>
      <c r="R320" s="11">
        <v>189027.7</v>
      </c>
      <c r="S320" s="12">
        <v>8.674531478719786</v>
      </c>
      <c r="T320" s="11">
        <v>33072</v>
      </c>
      <c r="U320" s="12">
        <v>10.336153846153847</v>
      </c>
      <c r="V320" s="11">
        <v>91190.3</v>
      </c>
      <c r="W320" s="12">
        <v>6.533539608927708</v>
      </c>
      <c r="X320" s="11">
        <v>155421</v>
      </c>
      <c r="Y320" s="12">
        <v>9.027250809092724</v>
      </c>
      <c r="Z320" s="11">
        <v>158872.8</v>
      </c>
      <c r="AA320" s="12">
        <v>7.597752868961835</v>
      </c>
      <c r="AC320" s="41">
        <f t="shared" si="6"/>
        <v>8.340345255216793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698974.5</v>
      </c>
      <c r="G321" s="12">
        <v>8.807900321113289</v>
      </c>
      <c r="H321" s="11">
        <v>108541.8</v>
      </c>
      <c r="I321" s="12">
        <v>8.087685499964069</v>
      </c>
      <c r="J321" s="11">
        <v>48465.3</v>
      </c>
      <c r="K321" s="12">
        <v>8.627582497168072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26276.8</v>
      </c>
      <c r="U321" s="12">
        <v>12.631043353833023</v>
      </c>
      <c r="V321" s="11">
        <v>62738.600000000006</v>
      </c>
      <c r="W321" s="12">
        <v>8.306619577102452</v>
      </c>
      <c r="X321" s="11">
        <v>158258</v>
      </c>
      <c r="Y321" s="12">
        <v>7.880032067889155</v>
      </c>
      <c r="Z321" s="11">
        <v>392767.30000000005</v>
      </c>
      <c r="AA321" s="12">
        <v>8.971664657419291</v>
      </c>
      <c r="AC321" s="41">
        <f t="shared" si="6"/>
        <v>7.6286830183245655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364416.19999999995</v>
      </c>
      <c r="G322" s="15">
        <v>8.80386371407199</v>
      </c>
      <c r="H322" s="14">
        <v>98575.49999999999</v>
      </c>
      <c r="I322" s="15">
        <v>8.358809501346684</v>
      </c>
      <c r="J322" s="14">
        <v>78805.6</v>
      </c>
      <c r="K322" s="15">
        <v>7.341257474088135</v>
      </c>
      <c r="L322" s="14">
        <v>8475.9</v>
      </c>
      <c r="M322" s="15">
        <v>9</v>
      </c>
      <c r="N322" s="14">
        <v>2360859.9</v>
      </c>
      <c r="O322" s="15">
        <v>7.007688063573786</v>
      </c>
      <c r="P322" s="14"/>
      <c r="Q322" s="15"/>
      <c r="R322" s="14">
        <v>162346.7</v>
      </c>
      <c r="S322" s="15">
        <v>6.867530772106855</v>
      </c>
      <c r="T322" s="14">
        <v>139222.1</v>
      </c>
      <c r="U322" s="15">
        <v>6.691274531845176</v>
      </c>
      <c r="V322" s="14">
        <v>1460144</v>
      </c>
      <c r="W322" s="15">
        <v>0.14207049236239708</v>
      </c>
      <c r="X322" s="14">
        <v>73053.4</v>
      </c>
      <c r="Y322" s="15">
        <v>8.875934289163823</v>
      </c>
      <c r="Z322" s="14">
        <v>182637.40000000002</v>
      </c>
      <c r="AA322" s="15">
        <v>9.085215613012446</v>
      </c>
      <c r="AC322" s="42">
        <f t="shared" si="6"/>
        <v>7.376742839125456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1928019.3000000003</v>
      </c>
      <c r="E323" s="12">
        <v>8.4579927436411</v>
      </c>
      <c r="F323" s="11">
        <v>222351.19999999998</v>
      </c>
      <c r="G323" s="12">
        <v>7.538662849582104</v>
      </c>
      <c r="H323" s="11">
        <v>26112</v>
      </c>
      <c r="I323" s="12">
        <v>8.352282858455883</v>
      </c>
      <c r="J323" s="11">
        <v>18192.800000000003</v>
      </c>
      <c r="K323" s="12">
        <v>10.750791521920759</v>
      </c>
      <c r="L323" s="11"/>
      <c r="M323" s="12"/>
      <c r="N323" s="11">
        <v>1326572</v>
      </c>
      <c r="O323" s="12">
        <v>8.691646404416796</v>
      </c>
      <c r="P323" s="11"/>
      <c r="Q323" s="12"/>
      <c r="R323" s="11">
        <v>38748.200000000004</v>
      </c>
      <c r="S323" s="12">
        <v>9.425325047357038</v>
      </c>
      <c r="T323" s="11"/>
      <c r="U323" s="12"/>
      <c r="V323" s="11">
        <v>39564.100000000006</v>
      </c>
      <c r="W323" s="12">
        <v>7.065427395037412</v>
      </c>
      <c r="X323" s="11">
        <v>125884</v>
      </c>
      <c r="Y323" s="12">
        <v>8.240265593721208</v>
      </c>
      <c r="Z323" s="11">
        <v>130595</v>
      </c>
      <c r="AA323" s="12">
        <v>7.696287790497339</v>
      </c>
      <c r="AC323" s="41">
        <f t="shared" si="6"/>
        <v>8.487167698232925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215493.00000000003</v>
      </c>
      <c r="G324" s="12">
        <v>7.993555243093743</v>
      </c>
      <c r="H324" s="11">
        <v>83323.1</v>
      </c>
      <c r="I324" s="12">
        <v>6.262181759920118</v>
      </c>
      <c r="J324" s="11">
        <v>62371.6</v>
      </c>
      <c r="K324" s="12">
        <v>7.785389135439848</v>
      </c>
      <c r="L324" s="11">
        <v>16483.6</v>
      </c>
      <c r="M324" s="12">
        <v>0</v>
      </c>
      <c r="N324" s="11">
        <v>1537077.5</v>
      </c>
      <c r="O324" s="12">
        <v>8.705608073763361</v>
      </c>
      <c r="P324" s="11"/>
      <c r="Q324" s="12"/>
      <c r="R324" s="11">
        <v>279742.8</v>
      </c>
      <c r="S324" s="12">
        <v>8.561756878103745</v>
      </c>
      <c r="T324" s="11">
        <v>23255.199999999997</v>
      </c>
      <c r="U324" s="12">
        <v>12.013789991055761</v>
      </c>
      <c r="V324" s="11">
        <v>86079.1</v>
      </c>
      <c r="W324" s="12">
        <v>7.758399541816771</v>
      </c>
      <c r="X324" s="11">
        <v>181746.69999999998</v>
      </c>
      <c r="Y324" s="12">
        <v>8.917490920055222</v>
      </c>
      <c r="Z324" s="11">
        <v>110623.3</v>
      </c>
      <c r="AA324" s="12">
        <v>8.939770780658316</v>
      </c>
      <c r="AC324" s="41">
        <f>(F324*G324+H324*I324+J324*K324+L324*M324+N324*O324+P324*Q324+R324*S324+T324*U324+X324*Y324+Z324*AA324)/(F324+H324+J324+L324+N324+P324+R324+T324+X324+Z324)</f>
        <v>8.523613519099989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237743.1</v>
      </c>
      <c r="G325" s="12">
        <v>8.134569861333514</v>
      </c>
      <c r="H325" s="11">
        <v>20122</v>
      </c>
      <c r="I325" s="12">
        <v>9</v>
      </c>
      <c r="J325" s="11">
        <v>60261.3</v>
      </c>
      <c r="K325" s="12">
        <v>8.854063603008901</v>
      </c>
      <c r="L325" s="11"/>
      <c r="M325" s="12"/>
      <c r="N325" s="11">
        <v>1107822.3</v>
      </c>
      <c r="O325" s="12">
        <v>8.292991409362314</v>
      </c>
      <c r="P325" s="11">
        <v>24992.7</v>
      </c>
      <c r="Q325" s="12">
        <v>5</v>
      </c>
      <c r="R325" s="11">
        <v>411103.20000000007</v>
      </c>
      <c r="S325" s="12">
        <v>7.404546177212922</v>
      </c>
      <c r="T325" s="11">
        <v>19827.600000000002</v>
      </c>
      <c r="U325" s="12">
        <v>10.029421109967924</v>
      </c>
      <c r="V325" s="11">
        <v>51500.200000000004</v>
      </c>
      <c r="W325" s="12">
        <v>4.586220636036369</v>
      </c>
      <c r="X325" s="11">
        <v>144283.8</v>
      </c>
      <c r="Y325" s="12">
        <v>8.641103575037533</v>
      </c>
      <c r="Z325" s="11">
        <v>87279.5</v>
      </c>
      <c r="AA325" s="12">
        <v>9.695277722718394</v>
      </c>
      <c r="AC325" s="41">
        <f>(F325*G325+H325*I325+J325*K325+L325*M325+N325*O325+P325*Q325+R325*S325+T325*U325+X325*Y325+Z325*AA325)/(F325+H325+J325+L325+N325+P325+R325+T325+X325+Z325)</f>
        <v>8.184105824852473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255499.59999999998</v>
      </c>
      <c r="G326" s="12">
        <v>8.37021226647713</v>
      </c>
      <c r="H326" s="11"/>
      <c r="I326" s="12"/>
      <c r="J326" s="11">
        <v>44064.8</v>
      </c>
      <c r="K326" s="12">
        <v>8.254158602784987</v>
      </c>
      <c r="L326" s="11"/>
      <c r="M326" s="12"/>
      <c r="N326" s="11">
        <v>2098149.75</v>
      </c>
      <c r="O326" s="12">
        <v>8.126337545353948</v>
      </c>
      <c r="P326" s="11">
        <v>69835.4</v>
      </c>
      <c r="Q326" s="12">
        <v>5</v>
      </c>
      <c r="R326" s="11">
        <v>180497.5</v>
      </c>
      <c r="S326" s="12">
        <v>8.298129625064059</v>
      </c>
      <c r="T326" s="11">
        <v>280376.29000000004</v>
      </c>
      <c r="U326" s="12">
        <v>8.162708686601139</v>
      </c>
      <c r="V326" s="11">
        <v>68760.58</v>
      </c>
      <c r="W326" s="12">
        <v>7.22338734780887</v>
      </c>
      <c r="X326" s="11">
        <v>51797.3</v>
      </c>
      <c r="Y326" s="12">
        <v>6.124713836435486</v>
      </c>
      <c r="Z326" s="11">
        <v>29761.770000000004</v>
      </c>
      <c r="AA326" s="12">
        <v>8.531198601427267</v>
      </c>
      <c r="AC326" s="41">
        <f>(F326*G326+H326*I326+J326*K326+L326*M326+N326*O326+P326*Q326+R326*S326+T326*U326+X326*Y326+Z326*AA326)/(F326+H326+J326+L326+N326+P326+R326+T326+X326+Z326)</f>
        <v>8.059622735037845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404479.38</v>
      </c>
      <c r="G327" s="12">
        <v>8.030692466943556</v>
      </c>
      <c r="H327" s="11">
        <v>8273.9</v>
      </c>
      <c r="I327" s="12">
        <v>6.166553862144816</v>
      </c>
      <c r="J327" s="11">
        <v>27605.6</v>
      </c>
      <c r="K327" s="12">
        <v>6.88</v>
      </c>
      <c r="L327" s="11"/>
      <c r="M327" s="12"/>
      <c r="N327" s="11">
        <v>2154172.68</v>
      </c>
      <c r="O327" s="12">
        <v>8.137987362740109</v>
      </c>
      <c r="P327" s="11"/>
      <c r="Q327" s="12"/>
      <c r="R327" s="11">
        <v>195705.59999999998</v>
      </c>
      <c r="S327" s="12">
        <v>8.975504855251971</v>
      </c>
      <c r="T327" s="11">
        <v>12385.2</v>
      </c>
      <c r="U327" s="12">
        <v>10</v>
      </c>
      <c r="V327" s="11">
        <v>35998.11</v>
      </c>
      <c r="W327" s="12">
        <v>3.2109273236844933</v>
      </c>
      <c r="X327" s="11">
        <v>132166.6</v>
      </c>
      <c r="Y327" s="12">
        <v>7.771700021034058</v>
      </c>
      <c r="Z327" s="11">
        <v>62953.97</v>
      </c>
      <c r="AA327" s="12">
        <v>6.418130421322117</v>
      </c>
      <c r="AC327" s="41">
        <f>(F327*G327+H327*I327+J327*K327+L327*M327+N327*O327+P327*Q327+R327*S327+T327*U327+X327*Y327+Z327*AA327)/(F327+H327+J327+L327+N327+P327+R327+T327+X327+Z327)</f>
        <v>8.116587253864358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547804.37</v>
      </c>
      <c r="G328" s="12">
        <v>8.00090746811677</v>
      </c>
      <c r="H328" s="11">
        <v>6360</v>
      </c>
      <c r="I328" s="12">
        <v>11</v>
      </c>
      <c r="J328" s="11">
        <v>63361.5</v>
      </c>
      <c r="K328" s="12">
        <v>9.02258469259724</v>
      </c>
      <c r="L328" s="11"/>
      <c r="M328" s="12"/>
      <c r="N328" s="11">
        <v>1618508.11</v>
      </c>
      <c r="O328" s="12">
        <v>8.57577643339705</v>
      </c>
      <c r="P328" s="11">
        <v>31323</v>
      </c>
      <c r="Q328" s="12">
        <v>5</v>
      </c>
      <c r="R328" s="11">
        <v>337953.67</v>
      </c>
      <c r="S328" s="12">
        <v>8.14315255105826</v>
      </c>
      <c r="T328" s="11">
        <v>41026</v>
      </c>
      <c r="U328" s="12">
        <v>10.5113866816165</v>
      </c>
      <c r="V328" s="11">
        <v>58130.32</v>
      </c>
      <c r="W328" s="12">
        <v>3.71503067590201</v>
      </c>
      <c r="X328" s="11">
        <v>282026.7</v>
      </c>
      <c r="Y328" s="12">
        <v>8.5240005999432</v>
      </c>
      <c r="Z328" s="11">
        <v>131543.84</v>
      </c>
      <c r="AA328" s="12">
        <v>7.20665289229811</v>
      </c>
      <c r="AC328" s="41">
        <f aca="true" t="shared" si="7" ref="AC328:AC335">(F328*G328+H328*I328+J328*K328+L328*M328+N328*O328+P328*Q328+R328*S328+T328*U328+X328*Y328+Z328*AA328)/(F328+H328+J328+L328+N328+P328+R328+T328+X328+Z328)</f>
        <v>8.365087137495829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227644.9</v>
      </c>
      <c r="G329" s="12">
        <v>7.423924278558406</v>
      </c>
      <c r="H329" s="11">
        <v>13015.9</v>
      </c>
      <c r="I329" s="12">
        <v>7.62</v>
      </c>
      <c r="J329" s="11">
        <v>59427.8</v>
      </c>
      <c r="K329" s="12">
        <v>10.106464281026698</v>
      </c>
      <c r="L329" s="11"/>
      <c r="M329" s="12"/>
      <c r="N329" s="11">
        <v>1724907.12</v>
      </c>
      <c r="O329" s="12">
        <v>8.298131467797527</v>
      </c>
      <c r="P329" s="11"/>
      <c r="Q329" s="12"/>
      <c r="R329" s="11">
        <v>45301.3</v>
      </c>
      <c r="S329" s="12">
        <v>8.816481955263978</v>
      </c>
      <c r="T329" s="11">
        <v>52134.420000000006</v>
      </c>
      <c r="U329" s="12">
        <v>10.237861857866642</v>
      </c>
      <c r="V329" s="11">
        <v>45364.14</v>
      </c>
      <c r="W329" s="12">
        <v>1.7527658189927109</v>
      </c>
      <c r="X329" s="11">
        <v>81111.70000000001</v>
      </c>
      <c r="Y329" s="12">
        <v>9.233063516114198</v>
      </c>
      <c r="Z329" s="11">
        <v>264853.04000000004</v>
      </c>
      <c r="AA329" s="12">
        <v>7.041229981728734</v>
      </c>
      <c r="AC329" s="41">
        <f t="shared" si="7"/>
        <v>8.203810449706658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276551.80000000005</v>
      </c>
      <c r="G330" s="12">
        <v>5.742941835851367</v>
      </c>
      <c r="H330" s="11"/>
      <c r="I330" s="12"/>
      <c r="J330" s="11">
        <v>51317</v>
      </c>
      <c r="K330" s="12">
        <v>8.517384102733986</v>
      </c>
      <c r="L330" s="11"/>
      <c r="M330" s="12"/>
      <c r="N330" s="11">
        <v>1221789.7099999997</v>
      </c>
      <c r="O330" s="12">
        <v>8.897386284420419</v>
      </c>
      <c r="P330" s="11"/>
      <c r="Q330" s="12"/>
      <c r="R330" s="11">
        <v>122387.29999999999</v>
      </c>
      <c r="S330" s="12">
        <v>8.191309310688284</v>
      </c>
      <c r="T330" s="11">
        <v>8876.86</v>
      </c>
      <c r="U330" s="12">
        <v>11.090912777716445</v>
      </c>
      <c r="V330" s="11">
        <v>76203.66</v>
      </c>
      <c r="W330" s="12">
        <v>2.614370136552495</v>
      </c>
      <c r="X330" s="11">
        <v>35347.4</v>
      </c>
      <c r="Y330" s="12">
        <v>10.150967256431871</v>
      </c>
      <c r="Z330" s="11">
        <v>128668.95</v>
      </c>
      <c r="AA330" s="12">
        <v>9.012538689404094</v>
      </c>
      <c r="AC330" s="41">
        <f t="shared" si="7"/>
        <v>8.409736713249202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139463.3</v>
      </c>
      <c r="G331" s="12">
        <v>7.8469548619601</v>
      </c>
      <c r="H331" s="11">
        <v>40299.840000000004</v>
      </c>
      <c r="I331" s="12">
        <v>8.31535981284293</v>
      </c>
      <c r="J331" s="11">
        <v>10032.3</v>
      </c>
      <c r="K331" s="12">
        <v>7.121766693579738</v>
      </c>
      <c r="L331" s="11"/>
      <c r="M331" s="12"/>
      <c r="N331" s="11">
        <v>1466538.9100000001</v>
      </c>
      <c r="O331" s="12">
        <v>8.39527711596823</v>
      </c>
      <c r="P331" s="11">
        <v>16036.6</v>
      </c>
      <c r="Q331" s="12">
        <v>11</v>
      </c>
      <c r="R331" s="11">
        <v>499805.93999999994</v>
      </c>
      <c r="S331" s="12">
        <v>7.172249945648906</v>
      </c>
      <c r="T331" s="11">
        <v>50460.48</v>
      </c>
      <c r="U331" s="12">
        <v>7.5</v>
      </c>
      <c r="V331" s="11">
        <v>62305.86</v>
      </c>
      <c r="W331" s="12">
        <v>2.0948553538944807</v>
      </c>
      <c r="X331" s="11">
        <v>215807.40000000002</v>
      </c>
      <c r="Y331" s="12">
        <v>8.27519879299783</v>
      </c>
      <c r="Z331" s="11">
        <v>125978.26000000001</v>
      </c>
      <c r="AA331" s="12">
        <v>8.856835453990236</v>
      </c>
      <c r="AC331" s="41">
        <f t="shared" si="7"/>
        <v>8.132092512989166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126023.09999999999</v>
      </c>
      <c r="G332" s="12">
        <v>8.293778616777399</v>
      </c>
      <c r="H332" s="11">
        <v>5660.9</v>
      </c>
      <c r="I332" s="12">
        <v>10</v>
      </c>
      <c r="J332" s="11">
        <v>35840.299999999996</v>
      </c>
      <c r="K332" s="12">
        <v>11.549921596638397</v>
      </c>
      <c r="L332" s="11">
        <v>12487.2</v>
      </c>
      <c r="M332" s="12">
        <v>9</v>
      </c>
      <c r="N332" s="11">
        <v>2120294.52</v>
      </c>
      <c r="O332" s="12">
        <v>8.565990193192592</v>
      </c>
      <c r="P332" s="11"/>
      <c r="Q332" s="12"/>
      <c r="R332" s="11">
        <v>143990.6</v>
      </c>
      <c r="S332" s="12">
        <v>7.713606652100902</v>
      </c>
      <c r="T332" s="11">
        <v>70760.89</v>
      </c>
      <c r="U332" s="12">
        <v>8.117646909189524</v>
      </c>
      <c r="V332" s="11">
        <v>64994.829999999994</v>
      </c>
      <c r="W332" s="12">
        <v>1.1853922258124225</v>
      </c>
      <c r="X332" s="11">
        <v>191562.3</v>
      </c>
      <c r="Y332" s="12">
        <v>8.29965387761579</v>
      </c>
      <c r="Z332" s="11">
        <v>59504.32</v>
      </c>
      <c r="AA332" s="12">
        <v>8.722579385832827</v>
      </c>
      <c r="AC332" s="41">
        <f t="shared" si="7"/>
        <v>8.526228692058007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286540.77</v>
      </c>
      <c r="G333" s="12">
        <v>7.668889567791699</v>
      </c>
      <c r="H333" s="11">
        <v>3707.2</v>
      </c>
      <c r="I333" s="12">
        <v>9</v>
      </c>
      <c r="J333" s="11">
        <v>107605.42</v>
      </c>
      <c r="K333" s="12">
        <v>7.050613509988623</v>
      </c>
      <c r="L333" s="11">
        <v>2617.9</v>
      </c>
      <c r="M333" s="12">
        <v>9</v>
      </c>
      <c r="N333" s="11">
        <v>1323513.4200000002</v>
      </c>
      <c r="O333" s="12">
        <v>8.974372107462269</v>
      </c>
      <c r="P333" s="11"/>
      <c r="Q333" s="12"/>
      <c r="R333" s="11">
        <v>216796.4</v>
      </c>
      <c r="S333" s="12">
        <v>8.007322547791384</v>
      </c>
      <c r="T333" s="11">
        <v>239746.5</v>
      </c>
      <c r="U333" s="12">
        <v>8.790067362818643</v>
      </c>
      <c r="V333" s="11">
        <v>70285.93</v>
      </c>
      <c r="W333" s="12">
        <v>3.3900338346522556</v>
      </c>
      <c r="X333" s="11">
        <v>258362.8</v>
      </c>
      <c r="Y333" s="12">
        <v>6.887242203598971</v>
      </c>
      <c r="Z333" s="11">
        <v>59465.65000000001</v>
      </c>
      <c r="AA333" s="12">
        <v>9.640630750693887</v>
      </c>
      <c r="AC333" s="41">
        <f t="shared" si="7"/>
        <v>8.440270803954181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230839</v>
      </c>
      <c r="G334" s="15">
        <v>7.874833940538644</v>
      </c>
      <c r="H334" s="14"/>
      <c r="I334" s="15"/>
      <c r="J334" s="14">
        <v>82935.74</v>
      </c>
      <c r="K334" s="15">
        <v>7.108516304309817</v>
      </c>
      <c r="L334" s="14"/>
      <c r="M334" s="15"/>
      <c r="N334" s="14">
        <v>1890236.54</v>
      </c>
      <c r="O334" s="15">
        <v>8.454327933793937</v>
      </c>
      <c r="P334" s="14"/>
      <c r="Q334" s="15"/>
      <c r="R334" s="14">
        <v>303493.4</v>
      </c>
      <c r="S334" s="15">
        <v>8.46422735387326</v>
      </c>
      <c r="T334" s="14">
        <v>40698</v>
      </c>
      <c r="U334" s="15">
        <v>9.655999999999999</v>
      </c>
      <c r="V334" s="14">
        <v>61513.36</v>
      </c>
      <c r="W334" s="15">
        <v>2.3564595300923243</v>
      </c>
      <c r="X334" s="14">
        <v>56430.68000000001</v>
      </c>
      <c r="Y334" s="15">
        <v>9.81969382612436</v>
      </c>
      <c r="Z334" s="14">
        <v>461917.83999999997</v>
      </c>
      <c r="AA334" s="15">
        <v>7.506827733693938</v>
      </c>
      <c r="AC334" s="42">
        <f t="shared" si="7"/>
        <v>8.273638187290008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1188568.67</v>
      </c>
      <c r="E335" s="12">
        <v>8.451939917194675</v>
      </c>
      <c r="F335" s="11">
        <v>58909.40000000001</v>
      </c>
      <c r="G335" s="12">
        <v>9.301853863729725</v>
      </c>
      <c r="H335" s="11"/>
      <c r="I335" s="12"/>
      <c r="J335" s="11">
        <v>27451.7</v>
      </c>
      <c r="K335" s="12">
        <v>10.3</v>
      </c>
      <c r="L335" s="11"/>
      <c r="M335" s="12"/>
      <c r="N335" s="11">
        <v>864036.1900000001</v>
      </c>
      <c r="O335" s="12">
        <v>8.810322124586008</v>
      </c>
      <c r="P335" s="11"/>
      <c r="Q335" s="12"/>
      <c r="R335" s="11">
        <v>9038.7</v>
      </c>
      <c r="S335" s="12">
        <v>7.934045825173973</v>
      </c>
      <c r="T335" s="11"/>
      <c r="U335" s="12"/>
      <c r="V335" s="11">
        <v>43935.53</v>
      </c>
      <c r="W335" s="12">
        <v>1.2658149361120714</v>
      </c>
      <c r="X335" s="11">
        <v>71762</v>
      </c>
      <c r="Y335" s="12">
        <v>8.0461532565982</v>
      </c>
      <c r="Z335" s="11">
        <v>113435.15</v>
      </c>
      <c r="AA335" s="12">
        <v>7.914821155523664</v>
      </c>
      <c r="AC335" s="41">
        <f t="shared" si="7"/>
        <v>8.727771708759022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101689.56</v>
      </c>
      <c r="G336" s="12">
        <v>8.911514662862146</v>
      </c>
      <c r="H336" s="11">
        <v>25350.9</v>
      </c>
      <c r="I336" s="12">
        <v>11.41379201527362</v>
      </c>
      <c r="J336" s="11">
        <v>37641.8</v>
      </c>
      <c r="K336" s="12">
        <v>8.371562996456067</v>
      </c>
      <c r="L336" s="11"/>
      <c r="M336" s="12"/>
      <c r="N336" s="11">
        <v>1338166.12</v>
      </c>
      <c r="O336" s="12">
        <v>9.669656924059634</v>
      </c>
      <c r="P336" s="11"/>
      <c r="Q336" s="12"/>
      <c r="R336" s="11">
        <v>41086</v>
      </c>
      <c r="S336" s="12">
        <v>7.704249987830403</v>
      </c>
      <c r="T336" s="11">
        <v>101753.35</v>
      </c>
      <c r="U336" s="12">
        <v>8.743470794819043</v>
      </c>
      <c r="V336" s="11">
        <v>86045.04</v>
      </c>
      <c r="W336" s="12">
        <v>1.7926837514399439</v>
      </c>
      <c r="X336" s="11">
        <v>88447.29999999999</v>
      </c>
      <c r="Y336" s="12">
        <v>7.936305607972204</v>
      </c>
      <c r="Z336" s="11">
        <v>240941.44</v>
      </c>
      <c r="AA336" s="12">
        <v>8.200267245435242</v>
      </c>
      <c r="AC336" s="41">
        <f>(F336*G336+H336*I336+J336*K336+L336*M336+N336*O336+P336*Q336+R336*S336+T336*U336+X336*Y336+Z336*AA336)/(F336+H336+J336+L336+N336+P336+R336+T336+X336+Z336)</f>
        <v>9.282794581265005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R337" s="11"/>
      <c r="S337" s="12"/>
      <c r="T337" s="11"/>
      <c r="U337" s="12"/>
      <c r="V337" s="11"/>
      <c r="W337" s="12"/>
      <c r="X337" s="11"/>
      <c r="Y337" s="12"/>
      <c r="Z337" s="11"/>
      <c r="AA337" s="12"/>
      <c r="AC337" s="41" t="e">
        <f>(F337*G337+H337*I337+J337*K337+L337*M337+N337*O337+P337*Q337+R337*S337+T337*U337+X337*Y337+Z337*AA337)/(F337+H337+J337+L337+N337+P337+R337+T337+X337+Z337)</f>
        <v>#DIV/0!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R338" s="11"/>
      <c r="S338" s="12"/>
      <c r="T338" s="11"/>
      <c r="U338" s="12"/>
      <c r="V338" s="11"/>
      <c r="W338" s="12"/>
      <c r="X338" s="11"/>
      <c r="Y338" s="12"/>
      <c r="Z338" s="11"/>
      <c r="AA338" s="12"/>
      <c r="AC338" s="41" t="e">
        <f>(F338*G338+H338*I338+J338*K338+L338*M338+N338*O338+P338*Q338+R338*S338+T338*U338+X338*Y338+Z338*AA338)/(F338+H338+J338+L338+N338+P338+R338+T338+X338+Z338)</f>
        <v>#DIV/0!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/>
      <c r="Q339" s="12"/>
      <c r="R339" s="11"/>
      <c r="S339" s="12"/>
      <c r="T339" s="11"/>
      <c r="U339" s="12"/>
      <c r="V339" s="11"/>
      <c r="W339" s="12"/>
      <c r="X339" s="11"/>
      <c r="Y339" s="12"/>
      <c r="Z339" s="11"/>
      <c r="AA339" s="12"/>
      <c r="AC339" s="41" t="e">
        <f>(F339*G339+H339*I339+J339*K339+L339*M339+N339*O339+P339*Q339+R339*S339+T339*U339+X339*Y339+Z339*AA339)/(F339+H339+J339+L339+N339+P339+R339+T339+X339+Z339)</f>
        <v>#DIV/0!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1"/>
      <c r="O340" s="12"/>
      <c r="P340" s="11"/>
      <c r="Q340" s="12"/>
      <c r="R340" s="11"/>
      <c r="S340" s="12"/>
      <c r="T340" s="11"/>
      <c r="U340" s="12"/>
      <c r="V340" s="11"/>
      <c r="W340" s="12"/>
      <c r="X340" s="11"/>
      <c r="Y340" s="12"/>
      <c r="Z340" s="11"/>
      <c r="AA340" s="12"/>
      <c r="AC340" s="41" t="e">
        <f aca="true" t="shared" si="8" ref="AC340:AC346">(F340*G340+H340*I340+J340*K340+L340*M340+N340*O340+P340*Q340+R340*S340+T340*U340+X340*Y340+Z340*AA340)/(F340+H340+J340+L340+N340+P340+R340+T340+X340+Z340)</f>
        <v>#DIV/0!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1"/>
      <c r="O341" s="12"/>
      <c r="P341" s="11"/>
      <c r="Q341" s="12"/>
      <c r="R341" s="11"/>
      <c r="S341" s="12"/>
      <c r="T341" s="11"/>
      <c r="U341" s="12"/>
      <c r="V341" s="11"/>
      <c r="W341" s="12"/>
      <c r="X341" s="11"/>
      <c r="Y341" s="12"/>
      <c r="Z341" s="11"/>
      <c r="AA341" s="12"/>
      <c r="AC341" s="41" t="e">
        <f t="shared" si="8"/>
        <v>#DIV/0!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1"/>
      <c r="O342" s="12"/>
      <c r="P342" s="11"/>
      <c r="Q342" s="12"/>
      <c r="R342" s="11"/>
      <c r="S342" s="12"/>
      <c r="T342" s="11"/>
      <c r="U342" s="12"/>
      <c r="V342" s="11"/>
      <c r="W342" s="12"/>
      <c r="X342" s="11"/>
      <c r="Y342" s="12"/>
      <c r="Z342" s="11"/>
      <c r="AA342" s="12"/>
      <c r="AC342" s="41" t="e">
        <f t="shared" si="8"/>
        <v>#DIV/0!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1"/>
      <c r="O343" s="12"/>
      <c r="P343" s="11"/>
      <c r="Q343" s="12"/>
      <c r="R343" s="11"/>
      <c r="S343" s="12"/>
      <c r="T343" s="11"/>
      <c r="U343" s="12"/>
      <c r="V343" s="11"/>
      <c r="W343" s="12"/>
      <c r="X343" s="11"/>
      <c r="Y343" s="12"/>
      <c r="Z343" s="11"/>
      <c r="AA343" s="12"/>
      <c r="AC343" s="41" t="e">
        <f t="shared" si="8"/>
        <v>#DIV/0!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1"/>
      <c r="O344" s="12"/>
      <c r="P344" s="11"/>
      <c r="Q344" s="12"/>
      <c r="R344" s="11"/>
      <c r="S344" s="12"/>
      <c r="T344" s="11"/>
      <c r="U344" s="12"/>
      <c r="V344" s="11"/>
      <c r="W344" s="12"/>
      <c r="X344" s="11"/>
      <c r="Y344" s="12"/>
      <c r="Z344" s="11"/>
      <c r="AA344" s="12"/>
      <c r="AC344" s="41" t="e">
        <f t="shared" si="8"/>
        <v>#DIV/0!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1"/>
      <c r="O345" s="12"/>
      <c r="P345" s="11"/>
      <c r="Q345" s="12"/>
      <c r="R345" s="11"/>
      <c r="S345" s="12"/>
      <c r="T345" s="11"/>
      <c r="U345" s="12"/>
      <c r="V345" s="11"/>
      <c r="W345" s="12"/>
      <c r="X345" s="11"/>
      <c r="Y345" s="12"/>
      <c r="Z345" s="11"/>
      <c r="AA345" s="12"/>
      <c r="AC345" s="41" t="e">
        <f t="shared" si="8"/>
        <v>#DIV/0!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C346" s="42" t="e">
        <f t="shared" si="8"/>
        <v>#DIV/0!</v>
      </c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3" sqref="A13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169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204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170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3">N315+P315</f>
        <v>8823184.8</v>
      </c>
      <c r="V315" s="12">
        <f aca="true" t="shared" si="45" ref="V315:V323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</v>
      </c>
      <c r="P319" s="11">
        <v>3916044.9000000004</v>
      </c>
      <c r="Q319" s="12">
        <v>14.74829602745361</v>
      </c>
      <c r="S319" s="11">
        <f aca="true" t="shared" si="46" ref="S319:S330">F319+H319+J319+L319</f>
        <v>4980687.199999999</v>
      </c>
      <c r="T319" s="12">
        <f aca="true" t="shared" si="47" ref="T319:T330">(F319*G319+H319*I319+J319*K319+L319*M319)/(F319+H319+J319+L319)</f>
        <v>13.669833842406325</v>
      </c>
      <c r="U319" s="11">
        <f t="shared" si="44"/>
        <v>8727095.600000001</v>
      </c>
      <c r="V319" s="12">
        <f t="shared" si="45"/>
        <v>16.774683668642286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</v>
      </c>
      <c r="O320" s="12">
        <v>18.396063839426223</v>
      </c>
      <c r="P320" s="11">
        <v>4090140.7000000007</v>
      </c>
      <c r="Q320" s="12">
        <v>13.97876980662303</v>
      </c>
      <c r="S320" s="11">
        <f t="shared" si="46"/>
        <v>4314738.6</v>
      </c>
      <c r="T320" s="12">
        <f t="shared" si="47"/>
        <v>15.414608696109642</v>
      </c>
      <c r="U320" s="11">
        <f t="shared" si="44"/>
        <v>8494904.600000001</v>
      </c>
      <c r="V320" s="12">
        <f t="shared" si="45"/>
        <v>16.269217811345403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7.737989514753534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</v>
      </c>
      <c r="O321" s="12">
        <v>17.748055007070747</v>
      </c>
      <c r="P321" s="11">
        <v>4131447.4</v>
      </c>
      <c r="Q321" s="12">
        <v>14.00165665451773</v>
      </c>
      <c r="S321" s="11">
        <f t="shared" si="46"/>
        <v>5387904.7</v>
      </c>
      <c r="T321" s="12">
        <f t="shared" si="47"/>
        <v>12.364840773816958</v>
      </c>
      <c r="U321" s="11">
        <f t="shared" si="44"/>
        <v>8505517.799999999</v>
      </c>
      <c r="V321" s="12">
        <f t="shared" si="45"/>
        <v>15.9282895210683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5592759.000000001</v>
      </c>
      <c r="G322" s="15">
        <v>4.592278373160724</v>
      </c>
      <c r="H322" s="14">
        <v>588364.2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22.41252921543745</v>
      </c>
      <c r="N322" s="14">
        <v>6256841.899999999</v>
      </c>
      <c r="O322" s="15">
        <v>16.486646126378865</v>
      </c>
      <c r="P322" s="14">
        <v>5374270.2</v>
      </c>
      <c r="Q322" s="15">
        <v>14.014565223758208</v>
      </c>
      <c r="S322" s="14">
        <f t="shared" si="46"/>
        <v>7974779.200000001</v>
      </c>
      <c r="T322" s="15">
        <f t="shared" si="47"/>
        <v>9.123693222879446</v>
      </c>
      <c r="U322" s="14">
        <f t="shared" si="44"/>
        <v>11631112.1</v>
      </c>
      <c r="V322" s="15">
        <f t="shared" si="45"/>
        <v>15.34439673416956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8727501.4</v>
      </c>
      <c r="E323" s="12">
        <v>16.39338798547773</v>
      </c>
      <c r="F323" s="11">
        <v>2080536.0999999996</v>
      </c>
      <c r="G323" s="12">
        <v>14.76600384487442</v>
      </c>
      <c r="H323" s="11">
        <v>27684.5</v>
      </c>
      <c r="I323" s="12">
        <v>18.823012732756602</v>
      </c>
      <c r="J323" s="11">
        <v>154576.2</v>
      </c>
      <c r="K323" s="12">
        <v>20.108988557099988</v>
      </c>
      <c r="L323" s="11">
        <v>1015996.7999999999</v>
      </c>
      <c r="M323" s="12">
        <v>21.730975757010267</v>
      </c>
      <c r="N323" s="11">
        <v>2833170.1999999997</v>
      </c>
      <c r="O323" s="12">
        <v>18.082008099972256</v>
      </c>
      <c r="P323" s="11">
        <v>2615537.5999999996</v>
      </c>
      <c r="Q323" s="12">
        <v>13.54009495944542</v>
      </c>
      <c r="S323" s="11">
        <f t="shared" si="46"/>
        <v>3278793.5999999996</v>
      </c>
      <c r="T323" s="12">
        <f t="shared" si="47"/>
        <v>17.21037963932833</v>
      </c>
      <c r="U323" s="11">
        <f t="shared" si="44"/>
        <v>5448707.799999999</v>
      </c>
      <c r="V323" s="12">
        <f t="shared" si="45"/>
        <v>15.901758207514815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2837423.4999999995</v>
      </c>
      <c r="G324" s="12">
        <v>13.486516010035158</v>
      </c>
      <c r="H324" s="11">
        <v>117262.1</v>
      </c>
      <c r="I324" s="12">
        <v>13.895071195211411</v>
      </c>
      <c r="J324" s="11">
        <v>287404</v>
      </c>
      <c r="K324" s="12">
        <v>16.4643186246538</v>
      </c>
      <c r="L324" s="11">
        <v>1356287.6</v>
      </c>
      <c r="M324" s="12">
        <v>21.768363759279367</v>
      </c>
      <c r="N324" s="11">
        <v>4695310.399999999</v>
      </c>
      <c r="O324" s="12">
        <v>17.877281033858804</v>
      </c>
      <c r="P324" s="11">
        <v>3874409.9000000004</v>
      </c>
      <c r="Q324" s="12">
        <v>13.210639243927195</v>
      </c>
      <c r="S324" s="11">
        <f t="shared" si="46"/>
        <v>4598377.199999999</v>
      </c>
      <c r="T324" s="12">
        <f t="shared" si="47"/>
        <v>16.125774883582842</v>
      </c>
      <c r="U324" s="11">
        <f>N324+P324</f>
        <v>8569720.3</v>
      </c>
      <c r="V324" s="12">
        <f>(N324*O324+P324*Q324)/(N324+P324)</f>
        <v>15.767470851294881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2467542.1999999997</v>
      </c>
      <c r="G325" s="12">
        <v>17.465687785603034</v>
      </c>
      <c r="H325" s="11">
        <v>33984.7</v>
      </c>
      <c r="I325" s="12">
        <v>18.21518156699926</v>
      </c>
      <c r="J325" s="11">
        <v>734983.2</v>
      </c>
      <c r="K325" s="12">
        <v>17.945788333665313</v>
      </c>
      <c r="L325" s="11">
        <v>1380019.0999999999</v>
      </c>
      <c r="M325" s="12">
        <v>24.043214769998475</v>
      </c>
      <c r="N325" s="11">
        <v>6489095.1</v>
      </c>
      <c r="O325" s="12">
        <v>16.468715346921016</v>
      </c>
      <c r="P325" s="11">
        <v>4978695.899999999</v>
      </c>
      <c r="Q325" s="12">
        <v>12.747948202058282</v>
      </c>
      <c r="S325" s="11">
        <f t="shared" si="46"/>
        <v>4616529.199999999</v>
      </c>
      <c r="T325" s="12">
        <f t="shared" si="47"/>
        <v>19.513860691707535</v>
      </c>
      <c r="U325" s="11">
        <f>N325+P325</f>
        <v>11467791</v>
      </c>
      <c r="V325" s="12">
        <f>(N325*O325+P325*Q325)/(N325+P325)</f>
        <v>14.853359073948932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2843546.13</v>
      </c>
      <c r="G326" s="12">
        <v>17.097375884596588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1846476.4900000002</v>
      </c>
      <c r="M326" s="12">
        <v>23.384671233696558</v>
      </c>
      <c r="N326" s="11">
        <v>6863032.78</v>
      </c>
      <c r="O326" s="12">
        <v>17.905345393221324</v>
      </c>
      <c r="P326" s="11">
        <v>5056423.11</v>
      </c>
      <c r="Q326" s="12">
        <v>14.46930479019982</v>
      </c>
      <c r="S326" s="11">
        <f t="shared" si="46"/>
        <v>4964794.23</v>
      </c>
      <c r="T326" s="12">
        <f t="shared" si="47"/>
        <v>19.644909571448633</v>
      </c>
      <c r="U326" s="11">
        <f>N326+P326</f>
        <v>11919455.89</v>
      </c>
      <c r="V326" s="12">
        <f>(N326*O326+P326*Q326)/(N326+P326)</f>
        <v>16.447722220456157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2086053.31</v>
      </c>
      <c r="G327" s="12">
        <v>16.68110422029434</v>
      </c>
      <c r="H327" s="11">
        <v>202867.69999999998</v>
      </c>
      <c r="I327" s="12">
        <v>9.641661419733158</v>
      </c>
      <c r="J327" s="11">
        <v>899203.5700000001</v>
      </c>
      <c r="K327" s="12">
        <v>9.286253568922106</v>
      </c>
      <c r="L327" s="11">
        <v>1380435.09</v>
      </c>
      <c r="M327" s="12">
        <v>23.69553916396024</v>
      </c>
      <c r="N327" s="11">
        <v>5208061.01</v>
      </c>
      <c r="O327" s="12">
        <v>18.152643967759502</v>
      </c>
      <c r="P327" s="11">
        <v>3785721.24</v>
      </c>
      <c r="Q327" s="12">
        <v>14.988249560049491</v>
      </c>
      <c r="S327" s="11">
        <f t="shared" si="46"/>
        <v>4568559.67</v>
      </c>
      <c r="T327" s="12">
        <f t="shared" si="47"/>
        <v>17.032510478099972</v>
      </c>
      <c r="U327" s="11">
        <f aca="true" t="shared" si="48" ref="U327:U335">N327+P327</f>
        <v>8993782.25</v>
      </c>
      <c r="V327" s="12">
        <f aca="true" t="shared" si="49" ref="V327:V335">(N327*O327+P327*Q327)/(N327+P327)</f>
        <v>16.82066652067321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3734305.27</v>
      </c>
      <c r="G328" s="12">
        <v>16.838225715810296</v>
      </c>
      <c r="H328" s="11">
        <v>27405.68</v>
      </c>
      <c r="I328" s="12">
        <v>20.3916194380143</v>
      </c>
      <c r="J328" s="11">
        <v>951198.58</v>
      </c>
      <c r="K328" s="12">
        <v>16.284580742015</v>
      </c>
      <c r="L328" s="11">
        <v>1684251.72</v>
      </c>
      <c r="M328" s="12">
        <v>24.5888673600405</v>
      </c>
      <c r="N328" s="11">
        <v>5524957.92</v>
      </c>
      <c r="O328" s="12">
        <v>19.4924630911397</v>
      </c>
      <c r="P328" s="11">
        <v>5908629.91</v>
      </c>
      <c r="Q328" s="12">
        <v>13.4570321795463</v>
      </c>
      <c r="S328" s="11">
        <f t="shared" si="46"/>
        <v>6397161.25</v>
      </c>
      <c r="T328" s="12">
        <f t="shared" si="47"/>
        <v>18.811724254519923</v>
      </c>
      <c r="U328" s="11">
        <f t="shared" si="48"/>
        <v>11433587.83</v>
      </c>
      <c r="V328" s="12">
        <f t="shared" si="49"/>
        <v>16.37348345550775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4330600.48</v>
      </c>
      <c r="G329" s="12">
        <v>16.580114858528816</v>
      </c>
      <c r="H329" s="11">
        <v>236434.41</v>
      </c>
      <c r="I329" s="12">
        <v>10.074920103634662</v>
      </c>
      <c r="J329" s="11">
        <v>273748.7</v>
      </c>
      <c r="K329" s="12">
        <v>18.90352191699905</v>
      </c>
      <c r="L329" s="11">
        <v>1549676.03</v>
      </c>
      <c r="M329" s="12">
        <v>23.784215854006593</v>
      </c>
      <c r="N329" s="11">
        <v>4856389.43</v>
      </c>
      <c r="O329" s="12">
        <v>19.62889957154857</v>
      </c>
      <c r="P329" s="11">
        <v>4260809.350000001</v>
      </c>
      <c r="Q329" s="12">
        <v>14.329887921082419</v>
      </c>
      <c r="S329" s="11">
        <f t="shared" si="46"/>
        <v>6390459.620000001</v>
      </c>
      <c r="T329" s="12">
        <f t="shared" si="47"/>
        <v>18.185946210047412</v>
      </c>
      <c r="U329" s="11">
        <f t="shared" si="48"/>
        <v>9117198.780000001</v>
      </c>
      <c r="V329" s="12">
        <f t="shared" si="49"/>
        <v>17.152472443997762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4341566.63</v>
      </c>
      <c r="G330" s="12">
        <v>16.398121384561144</v>
      </c>
      <c r="H330" s="11">
        <v>76177.71</v>
      </c>
      <c r="I330" s="12">
        <v>15.947456338606159</v>
      </c>
      <c r="J330" s="11">
        <v>651719.11</v>
      </c>
      <c r="K330" s="12">
        <v>17.521339855601312</v>
      </c>
      <c r="L330" s="11">
        <v>1798304.4500000002</v>
      </c>
      <c r="M330" s="12">
        <v>24.963250304919164</v>
      </c>
      <c r="N330" s="11">
        <v>5614960.510000001</v>
      </c>
      <c r="O330" s="12">
        <v>20.263598602583933</v>
      </c>
      <c r="P330" s="11">
        <v>3700692.9</v>
      </c>
      <c r="Q330" s="12">
        <v>15.656622190779471</v>
      </c>
      <c r="S330" s="11">
        <f t="shared" si="46"/>
        <v>6867767.9</v>
      </c>
      <c r="T330" s="12">
        <f t="shared" si="47"/>
        <v>18.742464116849387</v>
      </c>
      <c r="U330" s="11">
        <f t="shared" si="48"/>
        <v>9315653.41</v>
      </c>
      <c r="V330" s="12">
        <f t="shared" si="49"/>
        <v>18.43345270220825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3549389.0499999993</v>
      </c>
      <c r="G331" s="12">
        <v>14.972862873541574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2185322.5700000003</v>
      </c>
      <c r="M331" s="12">
        <v>20.204298956149074</v>
      </c>
      <c r="N331" s="11">
        <v>6134236.0600000005</v>
      </c>
      <c r="O331" s="12">
        <v>18.919665498184298</v>
      </c>
      <c r="P331" s="11">
        <v>4555363.329999999</v>
      </c>
      <c r="Q331" s="12">
        <v>14.9285072587613</v>
      </c>
      <c r="S331" s="11">
        <f aca="true" t="shared" si="50" ref="S331:S342">F331+H331+J331+L331</f>
        <v>6578848.76</v>
      </c>
      <c r="T331" s="12">
        <f aca="true" t="shared" si="51" ref="T331:T342">(F331*G331+H331*I331+J331*K331+L331*M331)/(F331+H331+J331+L331)</f>
        <v>17.30352977001709</v>
      </c>
      <c r="U331" s="11">
        <f t="shared" si="48"/>
        <v>10689599.39</v>
      </c>
      <c r="V331" s="12">
        <f t="shared" si="49"/>
        <v>17.21883694280334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3688382.0999999996</v>
      </c>
      <c r="G332" s="12">
        <v>14.08344459254913</v>
      </c>
      <c r="H332" s="11">
        <v>40917.240000000005</v>
      </c>
      <c r="I332" s="12">
        <v>21.103193512074604</v>
      </c>
      <c r="J332" s="11">
        <v>345845.64999999997</v>
      </c>
      <c r="K332" s="12">
        <v>18.601046706818483</v>
      </c>
      <c r="L332" s="11">
        <v>2641893.8300000005</v>
      </c>
      <c r="M332" s="12">
        <v>16.60520326386469</v>
      </c>
      <c r="N332" s="11">
        <v>5431669.44</v>
      </c>
      <c r="O332" s="12">
        <v>19.384927096115774</v>
      </c>
      <c r="P332" s="11">
        <v>4609999.24</v>
      </c>
      <c r="Q332" s="12">
        <v>14.57460677624753</v>
      </c>
      <c r="S332" s="11">
        <f t="shared" si="50"/>
        <v>6717038.82</v>
      </c>
      <c r="T332" s="12">
        <f t="shared" si="51"/>
        <v>15.350645913477093</v>
      </c>
      <c r="U332" s="11">
        <f t="shared" si="48"/>
        <v>10041668.68</v>
      </c>
      <c r="V332" s="12">
        <f t="shared" si="49"/>
        <v>17.176571719591927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3752283.8600000003</v>
      </c>
      <c r="G333" s="12">
        <v>13.782960308605201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1860519.54</v>
      </c>
      <c r="M333" s="12">
        <v>19.647093432353852</v>
      </c>
      <c r="N333" s="11">
        <v>5587264.84</v>
      </c>
      <c r="O333" s="12">
        <v>18.504660084539676</v>
      </c>
      <c r="P333" s="11">
        <v>4695160.54</v>
      </c>
      <c r="Q333" s="12">
        <v>14.327871919859845</v>
      </c>
      <c r="S333" s="11">
        <f t="shared" si="50"/>
        <v>6469870.54</v>
      </c>
      <c r="T333" s="12">
        <f t="shared" si="51"/>
        <v>16.208651862499234</v>
      </c>
      <c r="U333" s="11">
        <f t="shared" si="48"/>
        <v>10282425.379999999</v>
      </c>
      <c r="V333" s="12">
        <f t="shared" si="49"/>
        <v>16.59745529092281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4989990.04</v>
      </c>
      <c r="G334" s="15">
        <v>15.088086676261174</v>
      </c>
      <c r="H334" s="14">
        <v>603716.17</v>
      </c>
      <c r="I334" s="15">
        <v>16.43497781614823</v>
      </c>
      <c r="J334" s="14">
        <v>294534.95</v>
      </c>
      <c r="K334" s="15">
        <v>19.71084283342266</v>
      </c>
      <c r="L334" s="14">
        <v>2708359.5900000003</v>
      </c>
      <c r="M334" s="15">
        <v>17.656956010556925</v>
      </c>
      <c r="N334" s="14">
        <v>6708493.71</v>
      </c>
      <c r="O334" s="15">
        <v>17.10422576544385</v>
      </c>
      <c r="P334" s="14">
        <v>4812946.36</v>
      </c>
      <c r="Q334" s="15">
        <v>15.51077088471851</v>
      </c>
      <c r="S334" s="14">
        <f t="shared" si="50"/>
        <v>8596600.75</v>
      </c>
      <c r="T334" s="15">
        <f t="shared" si="51"/>
        <v>16.1503815735772</v>
      </c>
      <c r="U334" s="14">
        <f t="shared" si="48"/>
        <v>11521440.07</v>
      </c>
      <c r="V334" s="15">
        <f t="shared" si="49"/>
        <v>16.438578691691266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12848264.28</v>
      </c>
      <c r="E335" s="12">
        <v>17.099420388152243</v>
      </c>
      <c r="F335" s="11">
        <v>5018161.68</v>
      </c>
      <c r="G335" s="12">
        <v>14.398610576214026</v>
      </c>
      <c r="H335" s="11">
        <v>329531.66</v>
      </c>
      <c r="I335" s="12">
        <v>16.028131763424526</v>
      </c>
      <c r="J335" s="11">
        <v>238407.41</v>
      </c>
      <c r="K335" s="12">
        <v>19.45031977026216</v>
      </c>
      <c r="L335" s="11">
        <v>1332554.02</v>
      </c>
      <c r="M335" s="12">
        <v>20.97883132565238</v>
      </c>
      <c r="N335" s="11">
        <v>3727503.5</v>
      </c>
      <c r="O335" s="12">
        <v>19.253019841859295</v>
      </c>
      <c r="P335" s="11">
        <v>2202106.01</v>
      </c>
      <c r="Q335" s="12">
        <v>17.16689118531582</v>
      </c>
      <c r="S335" s="11">
        <f t="shared" si="50"/>
        <v>6918654.77</v>
      </c>
      <c r="T335" s="12">
        <f t="shared" si="51"/>
        <v>15.917669365586796</v>
      </c>
      <c r="U335" s="11">
        <f t="shared" si="48"/>
        <v>5929609.51</v>
      </c>
      <c r="V335" s="12">
        <f t="shared" si="49"/>
        <v>18.478284769598588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5794539.58</v>
      </c>
      <c r="G336" s="12">
        <v>13.565233507094286</v>
      </c>
      <c r="H336" s="11">
        <v>378307.57</v>
      </c>
      <c r="I336" s="12">
        <v>16.72295426575791</v>
      </c>
      <c r="J336" s="11">
        <v>320249.24</v>
      </c>
      <c r="K336" s="12">
        <v>19.068910081410323</v>
      </c>
      <c r="L336" s="11">
        <v>1772071.11</v>
      </c>
      <c r="M336" s="12">
        <v>20.72060629322038</v>
      </c>
      <c r="N336" s="11">
        <v>5854272.42</v>
      </c>
      <c r="O336" s="12">
        <v>17.767552424507763</v>
      </c>
      <c r="P336" s="11">
        <v>4403629.43</v>
      </c>
      <c r="Q336" s="12">
        <v>15.892880098678056</v>
      </c>
      <c r="S336" s="11">
        <f t="shared" si="50"/>
        <v>8265167.500000001</v>
      </c>
      <c r="T336" s="12">
        <f t="shared" si="51"/>
        <v>15.457145232132328</v>
      </c>
      <c r="U336" s="11">
        <f>N336+P336</f>
        <v>10257901.85</v>
      </c>
      <c r="V336" s="12">
        <f>(N336*O336+P336*Q336)/(N336+P336)</f>
        <v>16.96277164707907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S337" s="11">
        <f t="shared" si="50"/>
        <v>0</v>
      </c>
      <c r="T337" s="12" t="e">
        <f t="shared" si="51"/>
        <v>#DIV/0!</v>
      </c>
      <c r="U337" s="11">
        <f>N337+P337</f>
        <v>0</v>
      </c>
      <c r="V337" s="12" t="e">
        <f>(N337*O337+P337*Q337)/(N337+P337)</f>
        <v>#DIV/0!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S338" s="11">
        <f t="shared" si="50"/>
        <v>0</v>
      </c>
      <c r="T338" s="12" t="e">
        <f t="shared" si="51"/>
        <v>#DIV/0!</v>
      </c>
      <c r="U338" s="11">
        <f>N338+P338</f>
        <v>0</v>
      </c>
      <c r="V338" s="12" t="e">
        <f>(N338*O338+P338*Q338)/(N338+P338)</f>
        <v>#DIV/0!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/>
      <c r="Q339" s="12"/>
      <c r="S339" s="11">
        <f t="shared" si="50"/>
        <v>0</v>
      </c>
      <c r="T339" s="12" t="e">
        <f t="shared" si="51"/>
        <v>#DIV/0!</v>
      </c>
      <c r="U339" s="11">
        <f aca="true" t="shared" si="52" ref="U339:U346">N339+P339</f>
        <v>0</v>
      </c>
      <c r="V339" s="12" t="e">
        <f aca="true" t="shared" si="53" ref="V339:V346">(N339*O339+P339*Q339)/(N339+P339)</f>
        <v>#DIV/0!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1"/>
      <c r="O340" s="12"/>
      <c r="P340" s="11"/>
      <c r="Q340" s="12"/>
      <c r="S340" s="11">
        <f t="shared" si="50"/>
        <v>0</v>
      </c>
      <c r="T340" s="12" t="e">
        <f t="shared" si="51"/>
        <v>#DIV/0!</v>
      </c>
      <c r="U340" s="11">
        <f t="shared" si="52"/>
        <v>0</v>
      </c>
      <c r="V340" s="12" t="e">
        <f t="shared" si="53"/>
        <v>#DIV/0!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1"/>
      <c r="O341" s="12"/>
      <c r="P341" s="11"/>
      <c r="Q341" s="12"/>
      <c r="S341" s="11">
        <f t="shared" si="50"/>
        <v>0</v>
      </c>
      <c r="T341" s="12" t="e">
        <f t="shared" si="51"/>
        <v>#DIV/0!</v>
      </c>
      <c r="U341" s="11">
        <f t="shared" si="52"/>
        <v>0</v>
      </c>
      <c r="V341" s="12" t="e">
        <f t="shared" si="53"/>
        <v>#DIV/0!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1"/>
      <c r="O342" s="12"/>
      <c r="P342" s="11"/>
      <c r="Q342" s="12"/>
      <c r="S342" s="11">
        <f t="shared" si="50"/>
        <v>0</v>
      </c>
      <c r="T342" s="12" t="e">
        <f t="shared" si="51"/>
        <v>#DIV/0!</v>
      </c>
      <c r="U342" s="11">
        <f t="shared" si="52"/>
        <v>0</v>
      </c>
      <c r="V342" s="12" t="e">
        <f t="shared" si="53"/>
        <v>#DIV/0!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1"/>
      <c r="O343" s="12"/>
      <c r="P343" s="11"/>
      <c r="Q343" s="12"/>
      <c r="S343" s="11">
        <f aca="true" t="shared" si="54" ref="S343:S346">F343+H343+J343+L343</f>
        <v>0</v>
      </c>
      <c r="T343" s="12" t="e">
        <f aca="true" t="shared" si="55" ref="T343:T346">(F343*G343+H343*I343+J343*K343+L343*M343)/(F343+H343+J343+L343)</f>
        <v>#DIV/0!</v>
      </c>
      <c r="U343" s="11">
        <f t="shared" si="52"/>
        <v>0</v>
      </c>
      <c r="V343" s="12" t="e">
        <f t="shared" si="53"/>
        <v>#DIV/0!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1"/>
      <c r="O344" s="12"/>
      <c r="P344" s="11"/>
      <c r="Q344" s="12"/>
      <c r="S344" s="11">
        <f t="shared" si="54"/>
        <v>0</v>
      </c>
      <c r="T344" s="12" t="e">
        <f t="shared" si="55"/>
        <v>#DIV/0!</v>
      </c>
      <c r="U344" s="11">
        <f t="shared" si="52"/>
        <v>0</v>
      </c>
      <c r="V344" s="12" t="e">
        <f t="shared" si="53"/>
        <v>#DIV/0!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1"/>
      <c r="O345" s="12"/>
      <c r="P345" s="11"/>
      <c r="Q345" s="12"/>
      <c r="S345" s="11">
        <f t="shared" si="54"/>
        <v>0</v>
      </c>
      <c r="T345" s="12" t="e">
        <f t="shared" si="55"/>
        <v>#DIV/0!</v>
      </c>
      <c r="U345" s="11">
        <f t="shared" si="52"/>
        <v>0</v>
      </c>
      <c r="V345" s="12" t="e">
        <f t="shared" si="53"/>
        <v>#DIV/0!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S346" s="14">
        <f t="shared" si="54"/>
        <v>0</v>
      </c>
      <c r="T346" s="15" t="e">
        <f t="shared" si="55"/>
        <v>#DIV/0!</v>
      </c>
      <c r="U346" s="14">
        <f t="shared" si="52"/>
        <v>0</v>
      </c>
      <c r="V346" s="15" t="e">
        <f t="shared" si="53"/>
        <v>#DIV/0!</v>
      </c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166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168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167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4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9">F318+H318+J318+L318</f>
        <v>4162132.8000000003</v>
      </c>
      <c r="T318" s="12">
        <f t="shared" si="46"/>
        <v>14.104938185297692</v>
      </c>
      <c r="U318" s="11">
        <f aca="true" t="shared" si="48" ref="U318:U329">N318+P318</f>
        <v>5598841.5</v>
      </c>
      <c r="V318" s="12">
        <f aca="true" t="shared" si="49" ref="V318:V329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2760336.3</v>
      </c>
      <c r="G319" s="12">
        <v>9.21926130631257</v>
      </c>
      <c r="H319" s="11">
        <v>18105.6</v>
      </c>
      <c r="I319" s="12">
        <v>23.873863887416036</v>
      </c>
      <c r="J319" s="11">
        <v>420247.0999999999</v>
      </c>
      <c r="K319" s="12">
        <v>16.976631550818556</v>
      </c>
      <c r="L319" s="11">
        <v>1394230</v>
      </c>
      <c r="M319" s="12">
        <v>24.3799422634716</v>
      </c>
      <c r="N319" s="11">
        <v>3675513.5999999996</v>
      </c>
      <c r="O319" s="12">
        <v>21.308765489263866</v>
      </c>
      <c r="P319" s="11">
        <v>2896370.6</v>
      </c>
      <c r="Q319" s="12">
        <v>16.58518509268117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</v>
      </c>
      <c r="V319" s="12">
        <f t="shared" si="49"/>
        <v>19.226982096397865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2825873.6999999997</v>
      </c>
      <c r="G321" s="12">
        <v>8.960872500423495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20.53161117495672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</v>
      </c>
      <c r="U321" s="11">
        <f t="shared" si="48"/>
        <v>6188441.6</v>
      </c>
      <c r="V321" s="12">
        <f t="shared" si="49"/>
        <v>18.615647242433372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3639030.9</v>
      </c>
      <c r="G322" s="15">
        <v>6.969440598319734</v>
      </c>
      <c r="H322" s="14">
        <v>544713.4999999999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5778430.3</v>
      </c>
      <c r="T322" s="15">
        <f t="shared" si="46"/>
        <v>12.263185938921852</v>
      </c>
      <c r="U322" s="14">
        <f t="shared" si="48"/>
        <v>8898924.3</v>
      </c>
      <c r="V322" s="15">
        <f t="shared" si="49"/>
        <v>17.370300348436494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6799482.1</v>
      </c>
      <c r="E323" s="12">
        <v>18.643499825523485</v>
      </c>
      <c r="F323" s="11">
        <v>2051152.0999999996</v>
      </c>
      <c r="G323" s="12">
        <v>14.842864693456931</v>
      </c>
      <c r="H323" s="11">
        <v>26572.6</v>
      </c>
      <c r="I323" s="12">
        <v>19.192201591112656</v>
      </c>
      <c r="J323" s="11">
        <v>119359.1</v>
      </c>
      <c r="K323" s="12">
        <v>23.493386235318468</v>
      </c>
      <c r="L323" s="11">
        <v>827192.8999999999</v>
      </c>
      <c r="M323" s="12">
        <v>24.896678320135496</v>
      </c>
      <c r="N323" s="11">
        <v>2127518.6</v>
      </c>
      <c r="O323" s="12">
        <v>21.25656402815938</v>
      </c>
      <c r="P323" s="11">
        <v>1647686.8000000003</v>
      </c>
      <c r="Q323" s="12">
        <v>16.50128121679434</v>
      </c>
      <c r="S323" s="11">
        <f t="shared" si="47"/>
        <v>3024276.6999999997</v>
      </c>
      <c r="T323" s="12">
        <f t="shared" si="46"/>
        <v>17.972384854533992</v>
      </c>
      <c r="U323" s="11">
        <f t="shared" si="48"/>
        <v>3775205.4000000004</v>
      </c>
      <c r="V323" s="12">
        <f t="shared" si="49"/>
        <v>19.181122856520595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2804096.9</v>
      </c>
      <c r="G324" s="12">
        <v>13.618455612215131</v>
      </c>
      <c r="H324" s="11">
        <v>49302.100000000006</v>
      </c>
      <c r="I324" s="12">
        <v>17.767947207116944</v>
      </c>
      <c r="J324" s="11">
        <v>175493.6</v>
      </c>
      <c r="K324" s="12">
        <v>21.644622538941594</v>
      </c>
      <c r="L324" s="11">
        <v>1194787.5</v>
      </c>
      <c r="M324" s="12">
        <v>23.652133760187493</v>
      </c>
      <c r="N324" s="11">
        <v>3798024.6000000006</v>
      </c>
      <c r="O324" s="12">
        <v>19.975449143747</v>
      </c>
      <c r="P324" s="11">
        <v>2550196.9</v>
      </c>
      <c r="Q324" s="12">
        <v>15.772754266935243</v>
      </c>
      <c r="S324" s="11">
        <f t="shared" si="47"/>
        <v>4223680.1</v>
      </c>
      <c r="T324" s="12">
        <f t="shared" si="46"/>
        <v>16.838688320642483</v>
      </c>
      <c r="U324" s="11">
        <f t="shared" si="48"/>
        <v>6348221.5</v>
      </c>
      <c r="V324" s="12">
        <f t="shared" si="49"/>
        <v>18.28714960245166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2432490.5</v>
      </c>
      <c r="G325" s="12">
        <v>17.70138468248901</v>
      </c>
      <c r="H325" s="11">
        <v>28986.199999999997</v>
      </c>
      <c r="I325" s="12">
        <v>19.976729650661344</v>
      </c>
      <c r="J325" s="11">
        <v>729252.6</v>
      </c>
      <c r="K325" s="12">
        <v>17.929645963552275</v>
      </c>
      <c r="L325" s="11">
        <v>1294009</v>
      </c>
      <c r="M325" s="12">
        <v>25.140893544017075</v>
      </c>
      <c r="N325" s="11">
        <v>5802710.4</v>
      </c>
      <c r="O325" s="12">
        <v>17.425392089358795</v>
      </c>
      <c r="P325" s="11">
        <v>3631935.8</v>
      </c>
      <c r="Q325" s="12">
        <v>14.46307702382845</v>
      </c>
      <c r="S325" s="11">
        <f t="shared" si="47"/>
        <v>4484738.300000001</v>
      </c>
      <c r="T325" s="12">
        <f>(F325*G325+H325*I325+J325*K325+L325*M325)/(F325+H325+J325+L325)</f>
        <v>19.89977497862027</v>
      </c>
      <c r="U325" s="11">
        <f t="shared" si="48"/>
        <v>9434646.2</v>
      </c>
      <c r="V325" s="12">
        <f t="shared" si="49"/>
        <v>16.285027320049377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2469244.7499999995</v>
      </c>
      <c r="G326" s="12">
        <v>18.527326279665086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1738196.2000000002</v>
      </c>
      <c r="M326" s="12">
        <v>24.374963839179944</v>
      </c>
      <c r="N326" s="11">
        <v>5712139.0600000005</v>
      </c>
      <c r="O326" s="12">
        <v>19.78233574364346</v>
      </c>
      <c r="P326" s="11">
        <v>3611155.5100000002</v>
      </c>
      <c r="Q326" s="12">
        <v>17.161235421927323</v>
      </c>
      <c r="S326" s="11">
        <f t="shared" si="47"/>
        <v>4482212.56</v>
      </c>
      <c r="T326" s="12">
        <f>(F326*G326+H326*I326+J326*K326+L326*M326)/(F326+H326+J326+L326)</f>
        <v>20.93909702220817</v>
      </c>
      <c r="U326" s="11">
        <f t="shared" si="48"/>
        <v>9323294.57</v>
      </c>
      <c r="V326" s="12">
        <f t="shared" si="49"/>
        <v>18.76711512630025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1851171.78</v>
      </c>
      <c r="G327" s="12">
        <v>17.818030739535146</v>
      </c>
      <c r="H327" s="11">
        <v>29474.899999999994</v>
      </c>
      <c r="I327" s="12">
        <v>22.240471601260754</v>
      </c>
      <c r="J327" s="11">
        <v>370768.37</v>
      </c>
      <c r="K327" s="12">
        <v>11.83209981234375</v>
      </c>
      <c r="L327" s="11">
        <v>1248026.25</v>
      </c>
      <c r="M327" s="12">
        <v>25.366430750474986</v>
      </c>
      <c r="N327" s="11">
        <v>4157396.9</v>
      </c>
      <c r="O327" s="12">
        <v>20.555845797907825</v>
      </c>
      <c r="P327" s="11">
        <v>2871762.6799999997</v>
      </c>
      <c r="Q327" s="12">
        <v>17.23850743289832</v>
      </c>
      <c r="S327" s="11">
        <f t="shared" si="47"/>
        <v>3499441.3</v>
      </c>
      <c r="T327" s="12">
        <f aca="true" t="shared" si="50" ref="T327:T336">(F327*G327+H327*I327+J327*K327+L327*M327)/(F327+H327+J327+L327)</f>
        <v>19.91309617426644</v>
      </c>
      <c r="U327" s="11">
        <f t="shared" si="48"/>
        <v>7029159.58</v>
      </c>
      <c r="V327" s="12">
        <f t="shared" si="49"/>
        <v>19.20054742900004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3307984.05</v>
      </c>
      <c r="G328" s="12">
        <v>18.038835203573598</v>
      </c>
      <c r="H328" s="11">
        <v>27405.68</v>
      </c>
      <c r="I328" s="12">
        <v>20.3916194380143</v>
      </c>
      <c r="J328" s="11">
        <v>811397.78</v>
      </c>
      <c r="K328" s="12">
        <v>17.797116893393497</v>
      </c>
      <c r="L328" s="11">
        <v>1641694.91</v>
      </c>
      <c r="M328" s="12">
        <v>24.999071514450897</v>
      </c>
      <c r="N328" s="11">
        <v>4846670.58</v>
      </c>
      <c r="O328" s="12">
        <v>20.987432209122797</v>
      </c>
      <c r="P328" s="11">
        <v>4077558.57</v>
      </c>
      <c r="Q328" s="12">
        <v>15.7705553823351</v>
      </c>
      <c r="S328" s="11">
        <f t="shared" si="47"/>
        <v>5788482.42</v>
      </c>
      <c r="T328" s="12">
        <f t="shared" si="50"/>
        <v>19.990112525676455</v>
      </c>
      <c r="U328" s="11">
        <f t="shared" si="48"/>
        <v>8924229.15</v>
      </c>
      <c r="V328" s="12">
        <f t="shared" si="49"/>
        <v>18.603795431519146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3861281.1799999997</v>
      </c>
      <c r="G329" s="12">
        <v>17.786219556276897</v>
      </c>
      <c r="H329" s="11">
        <v>27593.219999999998</v>
      </c>
      <c r="I329" s="12">
        <v>19.1640379412044</v>
      </c>
      <c r="J329" s="11">
        <v>272932.68</v>
      </c>
      <c r="K329" s="12">
        <v>18.923103895803166</v>
      </c>
      <c r="L329" s="11">
        <v>1434037.9</v>
      </c>
      <c r="M329" s="12">
        <v>25.062054715081096</v>
      </c>
      <c r="N329" s="11">
        <v>4323655</v>
      </c>
      <c r="O329" s="12">
        <v>20.90537060144717</v>
      </c>
      <c r="P329" s="11">
        <v>3074398.0999999996</v>
      </c>
      <c r="Q329" s="12">
        <v>16.774215546581285</v>
      </c>
      <c r="S329" s="11">
        <f t="shared" si="47"/>
        <v>5595844.98</v>
      </c>
      <c r="T329" s="12">
        <f t="shared" si="50"/>
        <v>19.71303038571664</v>
      </c>
      <c r="U329" s="11">
        <f t="shared" si="48"/>
        <v>7398053.1</v>
      </c>
      <c r="V329" s="12">
        <f t="shared" si="49"/>
        <v>19.18859254108355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3845007.0700000003</v>
      </c>
      <c r="G330" s="12">
        <v>17.6007578462268</v>
      </c>
      <c r="H330" s="11">
        <v>45915.58</v>
      </c>
      <c r="I330" s="12">
        <v>21.18548135948626</v>
      </c>
      <c r="J330" s="11">
        <v>651315.61</v>
      </c>
      <c r="K330" s="12">
        <v>17.526618956207756</v>
      </c>
      <c r="L330" s="11">
        <v>1728220.24</v>
      </c>
      <c r="M330" s="12">
        <v>25.67138925580458</v>
      </c>
      <c r="N330" s="11">
        <v>5109087.06</v>
      </c>
      <c r="O330" s="12">
        <v>21.370751146409326</v>
      </c>
      <c r="P330" s="11">
        <v>2882733.0700000003</v>
      </c>
      <c r="Q330" s="12">
        <v>17.72966401859745</v>
      </c>
      <c r="S330" s="11">
        <f aca="true" t="shared" si="51" ref="S330:S341">F330+H330+J330+L330</f>
        <v>6270458.500000001</v>
      </c>
      <c r="T330" s="12">
        <f t="shared" si="50"/>
        <v>19.843677625455943</v>
      </c>
      <c r="U330" s="11">
        <f aca="true" t="shared" si="52" ref="U330:U341">N330+P330</f>
        <v>7991820.13</v>
      </c>
      <c r="V330" s="12">
        <f aca="true" t="shared" si="53" ref="V330:V341">(N330*O330+P330*Q330)/(N330+P330)</f>
        <v>20.057372954288454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3251494.059999999</v>
      </c>
      <c r="G331" s="12">
        <v>15.71052991626868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1857637.77</v>
      </c>
      <c r="M331" s="12">
        <v>22.296445563173506</v>
      </c>
      <c r="N331" s="11">
        <v>5006672.249999999</v>
      </c>
      <c r="O331" s="12">
        <v>21.301860995314804</v>
      </c>
      <c r="P331" s="11">
        <v>3681778.0399999996</v>
      </c>
      <c r="Q331" s="12">
        <v>16.628486764563362</v>
      </c>
      <c r="S331" s="11">
        <f t="shared" si="51"/>
        <v>5953268.969999999</v>
      </c>
      <c r="T331" s="12">
        <f t="shared" si="50"/>
        <v>18.316204758643714</v>
      </c>
      <c r="U331" s="11">
        <f t="shared" si="52"/>
        <v>8688450.29</v>
      </c>
      <c r="V331" s="12">
        <f t="shared" si="53"/>
        <v>19.32149326100363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3412965.1199999996</v>
      </c>
      <c r="G332" s="12">
        <v>14.626553605329581</v>
      </c>
      <c r="H332" s="11">
        <v>40917.240000000005</v>
      </c>
      <c r="I332" s="12">
        <v>21.103193512074604</v>
      </c>
      <c r="J332" s="11">
        <v>303705.45</v>
      </c>
      <c r="K332" s="12">
        <v>19.89929218919185</v>
      </c>
      <c r="L332" s="11">
        <v>1623684.6399999997</v>
      </c>
      <c r="M332" s="12">
        <v>21.89718000898255</v>
      </c>
      <c r="N332" s="11">
        <v>4682048.570000001</v>
      </c>
      <c r="O332" s="12">
        <v>21.118006183626576</v>
      </c>
      <c r="P332" s="11">
        <v>3864267.52</v>
      </c>
      <c r="Q332" s="12">
        <v>15.701321008282568</v>
      </c>
      <c r="S332" s="11">
        <f t="shared" si="51"/>
        <v>5381272.449999999</v>
      </c>
      <c r="T332" s="12">
        <f t="shared" si="50"/>
        <v>17.16713675097423</v>
      </c>
      <c r="U332" s="11">
        <f t="shared" si="52"/>
        <v>8546316.090000002</v>
      </c>
      <c r="V332" s="12">
        <f t="shared" si="53"/>
        <v>18.66881984781585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3468835.5700000003</v>
      </c>
      <c r="G333" s="12">
        <v>14.302716143042806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1603530.5599999998</v>
      </c>
      <c r="M333" s="12">
        <v>21.396232615984577</v>
      </c>
      <c r="N333" s="11">
        <v>4708782.859999999</v>
      </c>
      <c r="O333" s="12">
        <v>20.3464435419942</v>
      </c>
      <c r="P333" s="11">
        <v>3545437.8</v>
      </c>
      <c r="Q333" s="12">
        <v>16.324679252108155</v>
      </c>
      <c r="S333" s="11">
        <f t="shared" si="51"/>
        <v>5929433.2700000005</v>
      </c>
      <c r="T333" s="12">
        <f t="shared" si="50"/>
        <v>16.952679494005015</v>
      </c>
      <c r="U333" s="11">
        <f t="shared" si="52"/>
        <v>8254220.659999999</v>
      </c>
      <c r="V333" s="12">
        <f t="shared" si="53"/>
        <v>18.618973957233653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4676780.279999999</v>
      </c>
      <c r="G334" s="15">
        <v>15.664596810778537</v>
      </c>
      <c r="H334" s="14">
        <v>586580.17</v>
      </c>
      <c r="I334" s="15">
        <v>16.447684996238408</v>
      </c>
      <c r="J334" s="14">
        <v>294277.95</v>
      </c>
      <c r="K334" s="15">
        <v>19.719541876650975</v>
      </c>
      <c r="L334" s="14">
        <v>1936511.5500000003</v>
      </c>
      <c r="M334" s="15">
        <v>21.581737668644415</v>
      </c>
      <c r="N334" s="14">
        <v>5689043.03</v>
      </c>
      <c r="O334" s="15">
        <v>18.69048498167186</v>
      </c>
      <c r="P334" s="14">
        <v>3806783.2800000003</v>
      </c>
      <c r="Q334" s="15">
        <v>17.30672345245773</v>
      </c>
      <c r="S334" s="14">
        <f t="shared" si="51"/>
        <v>7494149.949999999</v>
      </c>
      <c r="T334" s="15">
        <f t="shared" si="50"/>
        <v>17.41412632700256</v>
      </c>
      <c r="U334" s="14">
        <f t="shared" si="52"/>
        <v>9495826.31</v>
      </c>
      <c r="V334" s="15">
        <f t="shared" si="53"/>
        <v>18.13574860792709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11659695.61</v>
      </c>
      <c r="E335" s="12">
        <v>17.980929194728787</v>
      </c>
      <c r="F335" s="11">
        <v>4679421</v>
      </c>
      <c r="G335" s="12">
        <v>14.952136313915748</v>
      </c>
      <c r="H335" s="11">
        <v>277841.66</v>
      </c>
      <c r="I335" s="12">
        <v>16.777530290813882</v>
      </c>
      <c r="J335" s="11">
        <v>238407.41</v>
      </c>
      <c r="K335" s="12">
        <v>19.45031977026216</v>
      </c>
      <c r="L335" s="11">
        <v>1316532.52</v>
      </c>
      <c r="M335" s="12">
        <v>21.17221780355262</v>
      </c>
      <c r="N335" s="11">
        <v>3302284.96</v>
      </c>
      <c r="O335" s="12">
        <v>20.602388707060594</v>
      </c>
      <c r="P335" s="11">
        <v>1845208.06</v>
      </c>
      <c r="Q335" s="12">
        <v>18.6848044009736</v>
      </c>
      <c r="S335" s="11">
        <f t="shared" si="51"/>
        <v>6512202.59</v>
      </c>
      <c r="T335" s="12">
        <f t="shared" si="50"/>
        <v>16.45216801338792</v>
      </c>
      <c r="U335" s="11">
        <f t="shared" si="52"/>
        <v>5147493.02</v>
      </c>
      <c r="V335" s="12">
        <f t="shared" si="53"/>
        <v>19.914997387912923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5324297.29</v>
      </c>
      <c r="G336" s="12">
        <v>14.110106519296172</v>
      </c>
      <c r="H336" s="11">
        <v>334599.06999999995</v>
      </c>
      <c r="I336" s="12">
        <v>16.817393400107214</v>
      </c>
      <c r="J336" s="11">
        <v>320249.24</v>
      </c>
      <c r="K336" s="12">
        <v>19.068910081410323</v>
      </c>
      <c r="L336" s="11">
        <v>1701388.8399999999</v>
      </c>
      <c r="M336" s="12">
        <v>21.250494602574232</v>
      </c>
      <c r="N336" s="11">
        <v>5069282.039999999</v>
      </c>
      <c r="O336" s="12">
        <v>19.12623715998646</v>
      </c>
      <c r="P336" s="11">
        <v>3712131.3600000003</v>
      </c>
      <c r="Q336" s="12">
        <v>17.05163942056728</v>
      </c>
      <c r="S336" s="11">
        <f t="shared" si="51"/>
        <v>7680534.44</v>
      </c>
      <c r="T336" s="12">
        <f t="shared" si="50"/>
        <v>16.016547465191753</v>
      </c>
      <c r="U336" s="11">
        <f t="shared" si="52"/>
        <v>8781413.399999999</v>
      </c>
      <c r="V336" s="12">
        <f t="shared" si="53"/>
        <v>18.249250850711572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S337" s="11">
        <f t="shared" si="51"/>
        <v>0</v>
      </c>
      <c r="T337" s="12" t="e">
        <f>(F337*G337+H337*I337+J337*K337+L337*M337)/(F337+H337+J337+L337)</f>
        <v>#DIV/0!</v>
      </c>
      <c r="U337" s="11">
        <f t="shared" si="52"/>
        <v>0</v>
      </c>
      <c r="V337" s="12" t="e">
        <f t="shared" si="53"/>
        <v>#DIV/0!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S338" s="11">
        <f t="shared" si="51"/>
        <v>0</v>
      </c>
      <c r="T338" s="12" t="e">
        <f>(F338*G338+H338*I338+J338*K338+L338*M338)/(F338+H338+J338+L338)</f>
        <v>#DIV/0!</v>
      </c>
      <c r="U338" s="11">
        <f t="shared" si="52"/>
        <v>0</v>
      </c>
      <c r="V338" s="12" t="e">
        <f t="shared" si="53"/>
        <v>#DIV/0!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/>
      <c r="Q339" s="12"/>
      <c r="S339" s="11">
        <f t="shared" si="51"/>
        <v>0</v>
      </c>
      <c r="T339" s="12" t="e">
        <f aca="true" t="shared" si="54" ref="T339:T346">(F339*G339+H339*I339+J339*K339+L339*M339)/(F339+H339+J339+L339)</f>
        <v>#DIV/0!</v>
      </c>
      <c r="U339" s="11">
        <f t="shared" si="52"/>
        <v>0</v>
      </c>
      <c r="V339" s="12" t="e">
        <f t="shared" si="53"/>
        <v>#DIV/0!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1"/>
      <c r="O340" s="12"/>
      <c r="P340" s="11"/>
      <c r="Q340" s="12"/>
      <c r="S340" s="11">
        <f t="shared" si="51"/>
        <v>0</v>
      </c>
      <c r="T340" s="12" t="e">
        <f t="shared" si="54"/>
        <v>#DIV/0!</v>
      </c>
      <c r="U340" s="11">
        <f t="shared" si="52"/>
        <v>0</v>
      </c>
      <c r="V340" s="12" t="e">
        <f t="shared" si="53"/>
        <v>#DIV/0!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1"/>
      <c r="O341" s="12"/>
      <c r="P341" s="11"/>
      <c r="Q341" s="12"/>
      <c r="S341" s="11">
        <f t="shared" si="51"/>
        <v>0</v>
      </c>
      <c r="T341" s="12" t="e">
        <f t="shared" si="54"/>
        <v>#DIV/0!</v>
      </c>
      <c r="U341" s="11">
        <f t="shared" si="52"/>
        <v>0</v>
      </c>
      <c r="V341" s="12" t="e">
        <f t="shared" si="53"/>
        <v>#DIV/0!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1"/>
      <c r="O342" s="12"/>
      <c r="P342" s="11"/>
      <c r="Q342" s="12"/>
      <c r="S342" s="11">
        <f aca="true" t="shared" si="55" ref="S342:S346">F342+H342+J342+L342</f>
        <v>0</v>
      </c>
      <c r="T342" s="12" t="e">
        <f t="shared" si="54"/>
        <v>#DIV/0!</v>
      </c>
      <c r="U342" s="11">
        <f aca="true" t="shared" si="56" ref="U342:U346">N342+P342</f>
        <v>0</v>
      </c>
      <c r="V342" s="12" t="e">
        <f aca="true" t="shared" si="57" ref="V342:V346">(N342*O342+P342*Q342)/(N342+P342)</f>
        <v>#DIV/0!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1"/>
      <c r="O343" s="12"/>
      <c r="P343" s="11"/>
      <c r="Q343" s="12"/>
      <c r="S343" s="11">
        <f t="shared" si="55"/>
        <v>0</v>
      </c>
      <c r="T343" s="12" t="e">
        <f t="shared" si="54"/>
        <v>#DIV/0!</v>
      </c>
      <c r="U343" s="11">
        <f t="shared" si="56"/>
        <v>0</v>
      </c>
      <c r="V343" s="12" t="e">
        <f t="shared" si="57"/>
        <v>#DIV/0!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1"/>
      <c r="O344" s="12"/>
      <c r="P344" s="11"/>
      <c r="Q344" s="12"/>
      <c r="S344" s="11">
        <f t="shared" si="55"/>
        <v>0</v>
      </c>
      <c r="T344" s="12" t="e">
        <f t="shared" si="54"/>
        <v>#DIV/0!</v>
      </c>
      <c r="U344" s="11">
        <f t="shared" si="56"/>
        <v>0</v>
      </c>
      <c r="V344" s="12" t="e">
        <f t="shared" si="57"/>
        <v>#DIV/0!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1"/>
      <c r="O345" s="12"/>
      <c r="P345" s="11"/>
      <c r="Q345" s="12"/>
      <c r="S345" s="11">
        <f t="shared" si="55"/>
        <v>0</v>
      </c>
      <c r="T345" s="12" t="e">
        <f t="shared" si="54"/>
        <v>#DIV/0!</v>
      </c>
      <c r="U345" s="11">
        <f t="shared" si="56"/>
        <v>0</v>
      </c>
      <c r="V345" s="12" t="e">
        <f t="shared" si="57"/>
        <v>#DIV/0!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S346" s="14">
        <f t="shared" si="55"/>
        <v>0</v>
      </c>
      <c r="T346" s="15" t="e">
        <f t="shared" si="54"/>
        <v>#DIV/0!</v>
      </c>
      <c r="U346" s="14">
        <f t="shared" si="56"/>
        <v>0</v>
      </c>
      <c r="V346" s="15" t="e">
        <f t="shared" si="57"/>
        <v>#DIV/0!</v>
      </c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6" sqref="A33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157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158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159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</v>
      </c>
      <c r="G319" s="12">
        <v>0.1593606806550991</v>
      </c>
      <c r="H319" s="11">
        <v>80127.3</v>
      </c>
      <c r="I319" s="12">
        <v>7.952385766149615</v>
      </c>
      <c r="J319" s="11">
        <v>9407</v>
      </c>
      <c r="K319" s="12">
        <v>7.985765918996491</v>
      </c>
      <c r="L319" s="11">
        <v>31056.000000000004</v>
      </c>
      <c r="M319" s="12">
        <v>10.43676394255538</v>
      </c>
      <c r="N319" s="11">
        <v>1135537.1</v>
      </c>
      <c r="O319" s="12">
        <v>9.086996135132882</v>
      </c>
      <c r="P319" s="11">
        <v>1019674.3</v>
      </c>
      <c r="Q319" s="12">
        <v>9.530638306761285</v>
      </c>
      <c r="S319" s="11">
        <f aca="true" t="shared" si="44" ref="S319:S330">F319+H319+J319+L319</f>
        <v>387768.2</v>
      </c>
      <c r="T319" s="12">
        <f aca="true" t="shared" si="45" ref="T319:T330">(F319*G319+H319*I319+J319*K319+L319*M319)/(F319+H319+J319+L319)</f>
        <v>2.782660086618758</v>
      </c>
      <c r="U319" s="11">
        <f aca="true" t="shared" si="46" ref="U319:U330">N319+P319</f>
        <v>2155211.4000000004</v>
      </c>
      <c r="V319" s="12">
        <f aca="true" t="shared" si="47" ref="V319:V330">(N319*O319+P319*Q319)/(N319+P319)</f>
        <v>9.296892259849773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</v>
      </c>
      <c r="L320" s="11">
        <v>168205.1</v>
      </c>
      <c r="M320" s="12">
        <v>8.334149499628726</v>
      </c>
      <c r="N320" s="11">
        <v>1124754.2</v>
      </c>
      <c r="O320" s="12">
        <v>9.571148768326456</v>
      </c>
      <c r="P320" s="11">
        <v>725755.8999999999</v>
      </c>
      <c r="Q320" s="12">
        <v>9.427719226257754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9.268434445089346</v>
      </c>
      <c r="N321" s="11">
        <v>1045381</v>
      </c>
      <c r="O321" s="12">
        <v>8.884689487373505</v>
      </c>
      <c r="P321" s="11">
        <v>1271695.2000000002</v>
      </c>
      <c r="Q321" s="12">
        <v>8.640921706710849</v>
      </c>
      <c r="S321" s="11">
        <f t="shared" si="44"/>
        <v>973657.2</v>
      </c>
      <c r="T321" s="12">
        <f t="shared" si="45"/>
        <v>5.001750675699826</v>
      </c>
      <c r="U321" s="11">
        <f t="shared" si="46"/>
        <v>2317076.2</v>
      </c>
      <c r="V321" s="12">
        <f t="shared" si="47"/>
        <v>8.750900915127435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8.57281670167947</v>
      </c>
      <c r="J322" s="14">
        <v>2543.5</v>
      </c>
      <c r="K322" s="15">
        <v>2.5</v>
      </c>
      <c r="L322" s="14">
        <v>196426.6</v>
      </c>
      <c r="M322" s="15">
        <v>6.085779767098754</v>
      </c>
      <c r="N322" s="14">
        <v>1536330.5</v>
      </c>
      <c r="O322" s="15">
        <v>9.049272750231804</v>
      </c>
      <c r="P322" s="14">
        <v>1195857.2999999998</v>
      </c>
      <c r="Q322" s="15">
        <v>8.356128213625492</v>
      </c>
      <c r="S322" s="14">
        <f t="shared" si="44"/>
        <v>2196348.9</v>
      </c>
      <c r="T322" s="15">
        <f t="shared" si="45"/>
        <v>0.8639218190698209</v>
      </c>
      <c r="U322" s="14">
        <f t="shared" si="46"/>
        <v>2732187.8</v>
      </c>
      <c r="V322" s="15">
        <f t="shared" si="47"/>
        <v>8.745888790294725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1928019.3000000003</v>
      </c>
      <c r="E323" s="12">
        <v>8.4579927436411</v>
      </c>
      <c r="F323" s="11">
        <v>29384</v>
      </c>
      <c r="G323" s="12">
        <v>9.400727130411104</v>
      </c>
      <c r="H323" s="11">
        <v>1111.9</v>
      </c>
      <c r="I323" s="12">
        <v>10</v>
      </c>
      <c r="J323" s="11">
        <v>35217.1</v>
      </c>
      <c r="K323" s="12">
        <v>8.638462565060722</v>
      </c>
      <c r="L323" s="11">
        <v>188803.9</v>
      </c>
      <c r="M323" s="12">
        <v>7.86131160426241</v>
      </c>
      <c r="N323" s="11">
        <v>705651.6</v>
      </c>
      <c r="O323" s="12">
        <v>8.510816333442731</v>
      </c>
      <c r="P323" s="11">
        <v>967850.8</v>
      </c>
      <c r="Q323" s="12">
        <v>8.498917632759097</v>
      </c>
      <c r="S323" s="11">
        <f t="shared" si="44"/>
        <v>254516.9</v>
      </c>
      <c r="T323" s="12">
        <f t="shared" si="45"/>
        <v>8.155913638740687</v>
      </c>
      <c r="U323" s="11">
        <f t="shared" si="46"/>
        <v>1673502.4</v>
      </c>
      <c r="V323" s="12">
        <f t="shared" si="47"/>
        <v>8.503934857219205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33326.6</v>
      </c>
      <c r="G324" s="12">
        <v>2.3851306463905715</v>
      </c>
      <c r="H324" s="11">
        <v>67960</v>
      </c>
      <c r="I324" s="12">
        <v>11.085463772807534</v>
      </c>
      <c r="J324" s="11">
        <v>111910.4</v>
      </c>
      <c r="K324" s="12">
        <v>8.34076457594647</v>
      </c>
      <c r="L324" s="11">
        <v>161500.09999999998</v>
      </c>
      <c r="M324" s="12">
        <v>7.832119447604058</v>
      </c>
      <c r="N324" s="11">
        <v>897285.8</v>
      </c>
      <c r="O324" s="12">
        <v>8.99617080533315</v>
      </c>
      <c r="P324" s="11">
        <v>1324213</v>
      </c>
      <c r="Q324" s="12">
        <v>8.276464916142645</v>
      </c>
      <c r="S324" s="11">
        <f t="shared" si="44"/>
        <v>374697.1</v>
      </c>
      <c r="T324" s="12">
        <f t="shared" si="45"/>
        <v>8.089635033204154</v>
      </c>
      <c r="U324" s="11">
        <f t="shared" si="46"/>
        <v>2221498.8</v>
      </c>
      <c r="V324" s="12">
        <f t="shared" si="47"/>
        <v>8.567161393019886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35051.7</v>
      </c>
      <c r="G325" s="12">
        <v>1.1089786230054464</v>
      </c>
      <c r="H325" s="11">
        <v>4998.5</v>
      </c>
      <c r="I325" s="12">
        <v>8</v>
      </c>
      <c r="J325" s="11">
        <v>5730.6</v>
      </c>
      <c r="K325" s="12">
        <v>20</v>
      </c>
      <c r="L325" s="11">
        <v>86010.1</v>
      </c>
      <c r="M325" s="12">
        <v>7.5288029429101915</v>
      </c>
      <c r="N325" s="11">
        <v>686384.7000000001</v>
      </c>
      <c r="O325" s="12">
        <v>8.380950449507397</v>
      </c>
      <c r="P325" s="11">
        <v>1346760.1</v>
      </c>
      <c r="Q325" s="12">
        <v>8.12259750344549</v>
      </c>
      <c r="S325" s="11">
        <f t="shared" si="44"/>
        <v>131790.9</v>
      </c>
      <c r="T325" s="12">
        <f t="shared" si="45"/>
        <v>6.381507979686003</v>
      </c>
      <c r="U325" s="11">
        <f t="shared" si="46"/>
        <v>2033144.8000000003</v>
      </c>
      <c r="V325" s="12">
        <f t="shared" si="47"/>
        <v>8.209816824655086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374301.38</v>
      </c>
      <c r="G326" s="12">
        <v>7.664075088902958</v>
      </c>
      <c r="H326" s="11"/>
      <c r="I326" s="12"/>
      <c r="J326" s="11"/>
      <c r="K326" s="12"/>
      <c r="L326" s="11">
        <v>108280.29</v>
      </c>
      <c r="M326" s="12">
        <v>7.4877536715130715</v>
      </c>
      <c r="N326" s="11">
        <v>1150893.72</v>
      </c>
      <c r="O326" s="12">
        <v>8.5894288063367</v>
      </c>
      <c r="P326" s="11">
        <v>1445267.6</v>
      </c>
      <c r="Q326" s="12">
        <v>7.743228502804598</v>
      </c>
      <c r="S326" s="11">
        <f t="shared" si="44"/>
        <v>482581.67</v>
      </c>
      <c r="T326" s="12">
        <f t="shared" si="45"/>
        <v>7.624512595349922</v>
      </c>
      <c r="U326" s="11">
        <f t="shared" si="46"/>
        <v>2596161.3200000003</v>
      </c>
      <c r="V326" s="12">
        <f t="shared" si="47"/>
        <v>8.118354119111519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234881.53</v>
      </c>
      <c r="G327" s="12">
        <v>7.720645352574124</v>
      </c>
      <c r="H327" s="11">
        <v>173392.8</v>
      </c>
      <c r="I327" s="12">
        <v>7.500000000000001</v>
      </c>
      <c r="J327" s="11">
        <v>528435.2</v>
      </c>
      <c r="K327" s="12">
        <v>7.5</v>
      </c>
      <c r="L327" s="11">
        <v>132408.83999999997</v>
      </c>
      <c r="M327" s="12">
        <v>7.94646560607283</v>
      </c>
      <c r="N327" s="11">
        <v>1050664.1099999999</v>
      </c>
      <c r="O327" s="12">
        <v>8.643359560268985</v>
      </c>
      <c r="P327" s="11">
        <v>913958.56</v>
      </c>
      <c r="Q327" s="12">
        <v>7.917681087422604</v>
      </c>
      <c r="S327" s="11">
        <f t="shared" si="44"/>
        <v>1069118.3699999999</v>
      </c>
      <c r="T327" s="12">
        <f t="shared" si="45"/>
        <v>7.603769156075767</v>
      </c>
      <c r="U327" s="11">
        <f t="shared" si="46"/>
        <v>1964622.67</v>
      </c>
      <c r="V327" s="12">
        <f t="shared" si="47"/>
        <v>8.305767990043606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426321.22</v>
      </c>
      <c r="G328" s="12">
        <v>7.52225257283698</v>
      </c>
      <c r="H328" s="11"/>
      <c r="I328" s="12"/>
      <c r="J328" s="11">
        <v>139800.8</v>
      </c>
      <c r="K328" s="12">
        <v>7.505886518532079</v>
      </c>
      <c r="L328" s="11">
        <v>42556.81</v>
      </c>
      <c r="M328" s="12">
        <v>8.764606275705349</v>
      </c>
      <c r="N328" s="11">
        <v>678287.34</v>
      </c>
      <c r="O328" s="12">
        <v>8.81023092366725</v>
      </c>
      <c r="P328" s="11">
        <v>1831071.34</v>
      </c>
      <c r="Q328" s="12">
        <v>8.305115836174899</v>
      </c>
      <c r="S328" s="11">
        <f t="shared" si="44"/>
        <v>608678.8300000001</v>
      </c>
      <c r="T328" s="12">
        <f t="shared" si="45"/>
        <v>7.605354892990116</v>
      </c>
      <c r="U328" s="11">
        <f>N328+P328</f>
        <v>2509358.68</v>
      </c>
      <c r="V328" s="12">
        <f t="shared" si="47"/>
        <v>8.441649992021066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469319.3</v>
      </c>
      <c r="G329" s="12">
        <v>6.656999890692754</v>
      </c>
      <c r="H329" s="11">
        <v>208841.19</v>
      </c>
      <c r="I329" s="12">
        <v>8.874017024610904</v>
      </c>
      <c r="J329" s="11">
        <v>816.02</v>
      </c>
      <c r="K329" s="12">
        <v>12.35397416729982</v>
      </c>
      <c r="L329" s="11">
        <v>115638.12999999999</v>
      </c>
      <c r="M329" s="12">
        <v>7.93763171369167</v>
      </c>
      <c r="N329" s="11">
        <v>532734.43</v>
      </c>
      <c r="O329" s="12">
        <v>9.269102944970152</v>
      </c>
      <c r="P329" s="11">
        <v>1186411.2499999998</v>
      </c>
      <c r="Q329" s="12">
        <v>7.995797438030027</v>
      </c>
      <c r="S329" s="11">
        <f t="shared" si="44"/>
        <v>794614.64</v>
      </c>
      <c r="T329" s="12">
        <f t="shared" si="45"/>
        <v>7.431895267245518</v>
      </c>
      <c r="U329" s="11">
        <f t="shared" si="46"/>
        <v>1719145.6799999997</v>
      </c>
      <c r="V329" s="12">
        <f t="shared" si="47"/>
        <v>8.39037347154896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496559.56</v>
      </c>
      <c r="G330" s="12">
        <v>7.08575269762201</v>
      </c>
      <c r="H330" s="11">
        <v>30262.13</v>
      </c>
      <c r="I330" s="12">
        <v>8</v>
      </c>
      <c r="J330" s="11">
        <v>403.5</v>
      </c>
      <c r="K330" s="12">
        <v>9</v>
      </c>
      <c r="L330" s="11">
        <v>70084.20999999999</v>
      </c>
      <c r="M330" s="12">
        <v>7.5011134319699115</v>
      </c>
      <c r="N330" s="11">
        <v>505873.45</v>
      </c>
      <c r="O330" s="12">
        <v>9.081871759429161</v>
      </c>
      <c r="P330" s="11">
        <v>817959.83</v>
      </c>
      <c r="Q330" s="12">
        <v>8.350607869093034</v>
      </c>
      <c r="S330" s="11">
        <f t="shared" si="44"/>
        <v>597309.3999999999</v>
      </c>
      <c r="T330" s="12">
        <f t="shared" si="45"/>
        <v>7.182100919222097</v>
      </c>
      <c r="U330" s="11">
        <f t="shared" si="46"/>
        <v>1323833.28</v>
      </c>
      <c r="V330" s="12">
        <f t="shared" si="47"/>
        <v>8.630044103740918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297894.99</v>
      </c>
      <c r="G331" s="12">
        <v>6.921300785555341</v>
      </c>
      <c r="H331" s="11"/>
      <c r="I331" s="12"/>
      <c r="J331" s="11"/>
      <c r="K331" s="12"/>
      <c r="L331" s="11">
        <v>327684.80000000005</v>
      </c>
      <c r="M331" s="12">
        <v>8.34396683947501</v>
      </c>
      <c r="N331" s="11">
        <v>1127563.81</v>
      </c>
      <c r="O331" s="12">
        <v>8.342107063102707</v>
      </c>
      <c r="P331" s="11">
        <v>873585.29</v>
      </c>
      <c r="Q331" s="12">
        <v>7.763840815130939</v>
      </c>
      <c r="S331" s="11">
        <f aca="true" t="shared" si="48" ref="S331:S342">F331+H331+J331+L331</f>
        <v>625579.79</v>
      </c>
      <c r="T331" s="12">
        <f aca="true" t="shared" si="49" ref="T331:T342">(F331*G331+H331*I331+J331*K331+L331*M331)/(F331+H331+J331+L331)</f>
        <v>7.666507150590657</v>
      </c>
      <c r="U331" s="11">
        <f aca="true" t="shared" si="50" ref="U331:U339">N331+P331</f>
        <v>2001149.1</v>
      </c>
      <c r="V331" s="12">
        <f aca="true" t="shared" si="51" ref="V331:V342">(N331*O331+P331*Q331)/(N331+P331)</f>
        <v>8.08966965704854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275416.98</v>
      </c>
      <c r="G332" s="12">
        <v>7.353241839700661</v>
      </c>
      <c r="H332" s="11"/>
      <c r="I332" s="12"/>
      <c r="J332" s="11">
        <v>42140.200000000004</v>
      </c>
      <c r="K332" s="12">
        <v>9.244559826483975</v>
      </c>
      <c r="L332" s="11">
        <v>1018209.1899999998</v>
      </c>
      <c r="M332" s="12">
        <v>8.16636629335471</v>
      </c>
      <c r="N332" s="11">
        <v>749620.8700000001</v>
      </c>
      <c r="O332" s="12">
        <v>8.56030789444269</v>
      </c>
      <c r="P332" s="11">
        <v>745731.72</v>
      </c>
      <c r="Q332" s="12">
        <v>8.736146248948614</v>
      </c>
      <c r="S332" s="11">
        <f t="shared" si="48"/>
        <v>1335766.3699999999</v>
      </c>
      <c r="T332" s="12">
        <f t="shared" si="49"/>
        <v>8.032725415523077</v>
      </c>
      <c r="U332" s="11">
        <f t="shared" si="50"/>
        <v>1495352.59</v>
      </c>
      <c r="V332" s="12">
        <f t="shared" si="51"/>
        <v>8.647998409324986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283448.29</v>
      </c>
      <c r="G333" s="12">
        <v>7.4221968472626845</v>
      </c>
      <c r="H333" s="11"/>
      <c r="I333" s="12"/>
      <c r="J333" s="11"/>
      <c r="K333" s="12"/>
      <c r="L333" s="11">
        <v>256988.98</v>
      </c>
      <c r="M333" s="12">
        <v>8.733014024570238</v>
      </c>
      <c r="N333" s="11">
        <v>878481.9799999999</v>
      </c>
      <c r="O333" s="12">
        <v>8.632450325275881</v>
      </c>
      <c r="P333" s="11">
        <v>1149722.74</v>
      </c>
      <c r="Q333" s="12">
        <v>8.170251522554036</v>
      </c>
      <c r="S333" s="11">
        <f t="shared" si="48"/>
        <v>540437.27</v>
      </c>
      <c r="T333" s="12">
        <f t="shared" si="49"/>
        <v>8.045517236255744</v>
      </c>
      <c r="U333" s="11">
        <f t="shared" si="50"/>
        <v>2028204.7199999997</v>
      </c>
      <c r="V333" s="12">
        <f t="shared" si="51"/>
        <v>8.370444982003592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313209.76</v>
      </c>
      <c r="G334" s="15">
        <v>6.479762247511062</v>
      </c>
      <c r="H334" s="14">
        <v>17136</v>
      </c>
      <c r="I334" s="15">
        <v>16</v>
      </c>
      <c r="J334" s="14">
        <v>257</v>
      </c>
      <c r="K334" s="15">
        <v>9.75</v>
      </c>
      <c r="L334" s="14">
        <v>771848.0399999999</v>
      </c>
      <c r="M334" s="15">
        <v>7.809959428024203</v>
      </c>
      <c r="N334" s="14">
        <v>1019450.68</v>
      </c>
      <c r="O334" s="15">
        <v>8.252108527310023</v>
      </c>
      <c r="P334" s="14">
        <v>1006163.0800000001</v>
      </c>
      <c r="Q334" s="15">
        <v>8.71584634172822</v>
      </c>
      <c r="S334" s="14">
        <f t="shared" si="48"/>
        <v>1102450.7999999998</v>
      </c>
      <c r="T334" s="15">
        <f t="shared" si="49"/>
        <v>7.559800768796215</v>
      </c>
      <c r="U334" s="14">
        <f t="shared" si="50"/>
        <v>2025613.7600000002</v>
      </c>
      <c r="V334" s="15">
        <f t="shared" si="51"/>
        <v>8.4824564232818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1188568.67</v>
      </c>
      <c r="E335" s="12">
        <v>8.451939917194675</v>
      </c>
      <c r="F335" s="11">
        <v>338740.68</v>
      </c>
      <c r="G335" s="12">
        <v>6.7521124908883055</v>
      </c>
      <c r="H335" s="11">
        <v>51690</v>
      </c>
      <c r="I335" s="12">
        <v>12</v>
      </c>
      <c r="J335" s="11"/>
      <c r="K335" s="12"/>
      <c r="L335" s="11">
        <v>16021.500000000004</v>
      </c>
      <c r="M335" s="12">
        <v>5.0877108260774575</v>
      </c>
      <c r="N335" s="11">
        <v>425218.54</v>
      </c>
      <c r="O335" s="12">
        <v>8.773701350604325</v>
      </c>
      <c r="P335" s="11">
        <v>356897.95</v>
      </c>
      <c r="Q335" s="12">
        <v>9.319085671408311</v>
      </c>
      <c r="S335" s="11">
        <f t="shared" si="48"/>
        <v>406452.18</v>
      </c>
      <c r="T335" s="12">
        <f t="shared" si="49"/>
        <v>7.3538981525452725</v>
      </c>
      <c r="U335" s="11">
        <f t="shared" si="50"/>
        <v>782116.49</v>
      </c>
      <c r="V335" s="12">
        <f t="shared" si="51"/>
        <v>9.022572904325287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470242.29000000004</v>
      </c>
      <c r="G336" s="12">
        <v>7.395933203923452</v>
      </c>
      <c r="H336" s="11">
        <v>43708.5</v>
      </c>
      <c r="I336" s="12">
        <v>16</v>
      </c>
      <c r="J336" s="11"/>
      <c r="K336" s="12"/>
      <c r="L336" s="11">
        <v>70682.26999999999</v>
      </c>
      <c r="M336" s="12">
        <v>7.96569539433298</v>
      </c>
      <c r="N336" s="11">
        <v>784990.3800000001</v>
      </c>
      <c r="O336" s="12">
        <v>8.993488049879033</v>
      </c>
      <c r="P336" s="11">
        <v>691498.0700000001</v>
      </c>
      <c r="Q336" s="12">
        <v>9.67237565464211</v>
      </c>
      <c r="S336" s="11">
        <f t="shared" si="48"/>
        <v>584633.06</v>
      </c>
      <c r="T336" s="12">
        <f t="shared" si="49"/>
        <v>8.10807722556778</v>
      </c>
      <c r="U336" s="11">
        <f t="shared" si="50"/>
        <v>1476488.4500000002</v>
      </c>
      <c r="V336" s="12">
        <f t="shared" si="51"/>
        <v>9.31143802669097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S337" s="11">
        <f t="shared" si="48"/>
        <v>0</v>
      </c>
      <c r="T337" s="12" t="e">
        <f t="shared" si="49"/>
        <v>#DIV/0!</v>
      </c>
      <c r="U337" s="11">
        <f t="shared" si="50"/>
        <v>0</v>
      </c>
      <c r="V337" s="12" t="e">
        <f t="shared" si="51"/>
        <v>#DIV/0!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S338" s="11">
        <f t="shared" si="48"/>
        <v>0</v>
      </c>
      <c r="T338" s="12" t="e">
        <f t="shared" si="49"/>
        <v>#DIV/0!</v>
      </c>
      <c r="U338" s="11">
        <f t="shared" si="50"/>
        <v>0</v>
      </c>
      <c r="V338" s="12" t="e">
        <f t="shared" si="51"/>
        <v>#DIV/0!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/>
      <c r="Q339" s="12"/>
      <c r="S339" s="11">
        <f t="shared" si="48"/>
        <v>0</v>
      </c>
      <c r="T339" s="12" t="e">
        <f t="shared" si="49"/>
        <v>#DIV/0!</v>
      </c>
      <c r="U339" s="11">
        <f t="shared" si="50"/>
        <v>0</v>
      </c>
      <c r="V339" s="12" t="e">
        <f t="shared" si="51"/>
        <v>#DIV/0!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1"/>
      <c r="O340" s="12"/>
      <c r="P340" s="11"/>
      <c r="Q340" s="12"/>
      <c r="S340" s="11">
        <f t="shared" si="48"/>
        <v>0</v>
      </c>
      <c r="T340" s="12" t="e">
        <f t="shared" si="49"/>
        <v>#DIV/0!</v>
      </c>
      <c r="U340" s="11">
        <f>N340+P340</f>
        <v>0</v>
      </c>
      <c r="V340" s="12" t="e">
        <f t="shared" si="51"/>
        <v>#DIV/0!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1"/>
      <c r="O341" s="12"/>
      <c r="P341" s="11"/>
      <c r="Q341" s="12"/>
      <c r="S341" s="11">
        <f t="shared" si="48"/>
        <v>0</v>
      </c>
      <c r="T341" s="12" t="e">
        <f t="shared" si="49"/>
        <v>#DIV/0!</v>
      </c>
      <c r="U341" s="11">
        <f aca="true" t="shared" si="52" ref="U341:U346">N341+P341</f>
        <v>0</v>
      </c>
      <c r="V341" s="12" t="e">
        <f t="shared" si="51"/>
        <v>#DIV/0!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1"/>
      <c r="O342" s="12"/>
      <c r="P342" s="11"/>
      <c r="Q342" s="12"/>
      <c r="S342" s="11">
        <f t="shared" si="48"/>
        <v>0</v>
      </c>
      <c r="T342" s="12" t="e">
        <f t="shared" si="49"/>
        <v>#DIV/0!</v>
      </c>
      <c r="U342" s="11">
        <f t="shared" si="52"/>
        <v>0</v>
      </c>
      <c r="V342" s="12" t="e">
        <f t="shared" si="51"/>
        <v>#DIV/0!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1"/>
      <c r="O343" s="12"/>
      <c r="P343" s="11"/>
      <c r="Q343" s="12"/>
      <c r="S343" s="11">
        <f aca="true" t="shared" si="53" ref="S343:S346">F343+H343+J343+L343</f>
        <v>0</v>
      </c>
      <c r="T343" s="12" t="e">
        <f aca="true" t="shared" si="54" ref="T343:T346">(F343*G343+H343*I343+J343*K343+L343*M343)/(F343+H343+J343+L343)</f>
        <v>#DIV/0!</v>
      </c>
      <c r="U343" s="11">
        <f t="shared" si="52"/>
        <v>0</v>
      </c>
      <c r="V343" s="12" t="e">
        <f aca="true" t="shared" si="55" ref="V343:V346">(N343*O343+P343*Q343)/(N343+P343)</f>
        <v>#DIV/0!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1"/>
      <c r="O344" s="12"/>
      <c r="P344" s="11"/>
      <c r="Q344" s="12"/>
      <c r="S344" s="11">
        <f t="shared" si="53"/>
        <v>0</v>
      </c>
      <c r="T344" s="12" t="e">
        <f t="shared" si="54"/>
        <v>#DIV/0!</v>
      </c>
      <c r="U344" s="11">
        <f t="shared" si="52"/>
        <v>0</v>
      </c>
      <c r="V344" s="12" t="e">
        <f t="shared" si="55"/>
        <v>#DIV/0!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1"/>
      <c r="O345" s="12"/>
      <c r="P345" s="11"/>
      <c r="Q345" s="12"/>
      <c r="S345" s="11">
        <f t="shared" si="53"/>
        <v>0</v>
      </c>
      <c r="T345" s="12" t="e">
        <f t="shared" si="54"/>
        <v>#DIV/0!</v>
      </c>
      <c r="U345" s="11">
        <f t="shared" si="52"/>
        <v>0</v>
      </c>
      <c r="V345" s="12" t="e">
        <f t="shared" si="55"/>
        <v>#DIV/0!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S346" s="14">
        <f t="shared" si="53"/>
        <v>0</v>
      </c>
      <c r="T346" s="15" t="e">
        <f t="shared" si="54"/>
        <v>#DIV/0!</v>
      </c>
      <c r="U346" s="14">
        <f t="shared" si="52"/>
        <v>0</v>
      </c>
      <c r="V346" s="15" t="e">
        <f t="shared" si="55"/>
        <v>#DIV/0!</v>
      </c>
    </row>
    <row r="347" ht="5.1" customHeight="1"/>
    <row r="348" spans="1:3" ht="12.75">
      <c r="A348" s="3" t="s">
        <v>214</v>
      </c>
      <c r="B348" s="3" t="s">
        <v>215</v>
      </c>
      <c r="C348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Мурзакматова Бегайым Нурболотовна</cp:lastModifiedBy>
  <dcterms:created xsi:type="dcterms:W3CDTF">2016-12-29T09:26:59Z</dcterms:created>
  <dcterms:modified xsi:type="dcterms:W3CDTF">2023-03-25T03:33:46Z</dcterms:modified>
  <cp:category/>
  <cp:version/>
  <cp:contentType/>
  <cp:contentStatus/>
</cp:coreProperties>
</file>