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G198" i="29"/>
  <c r="F198" i="29"/>
  <c r="C198" i="29"/>
  <c r="B198" i="29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366" i="6" l="1"/>
  <c r="D366" i="4" s="1"/>
  <c r="B368" i="6"/>
  <c r="D368" i="4" s="1"/>
  <c r="B360" i="7"/>
  <c r="F360" i="4" s="1"/>
  <c r="B359" i="6"/>
  <c r="D359" i="4" s="1"/>
  <c r="N363" i="5"/>
  <c r="B190" i="28"/>
  <c r="B361" i="7"/>
  <c r="F361" i="4" s="1"/>
  <c r="C358" i="1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<sst xmlns="http://schemas.openxmlformats.org/spreadsheetml/2006/main" count="4567" uniqueCount="78">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</sst>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x14ac:dyDescent="0.2">
      <c r="A359" s="32" t="s">
        <v>12</v>
      </c>
      <c r="B359" s="33">
        <f>'2.жалпы мөөнөт'!B359</f>
        <v>581196626.63999999</v>
      </c>
      <c r="C359" s="34">
        <f>'2.жалпы мөөнөт'!C359</f>
        <v>1.4277543581451126</v>
      </c>
      <c r="D359" s="33">
        <f>'6.улут.вал.мөөнөт'!B359</f>
        <v>495845141.92000008</v>
      </c>
      <c r="E359" s="34">
        <f>'6.улут.вал.мөөнөт'!C359</f>
        <v>1.6359390874372484</v>
      </c>
      <c r="F359" s="33">
        <f>'10.чет өл.вал.мөөнөт'!B359</f>
        <v>85351484.719999999</v>
      </c>
      <c r="G359" s="34">
        <f>'10.чет өл.вал.мөөнөт'!C359</f>
        <v>0.21831568253122241</v>
      </c>
      <c r="I359" s="38"/>
      <c r="J359" s="38"/>
      <c r="K359" s="38"/>
      <c r="L359" s="38"/>
      <c r="M359" s="38"/>
      <c r="N359" s="38"/>
    </row>
    <row r="360" spans="1:19" x14ac:dyDescent="0.2">
      <c r="A360" s="32" t="s">
        <v>13</v>
      </c>
      <c r="B360" s="33">
        <f>'2.жалпы мөөнөт'!B360</f>
        <v>653241038.24000001</v>
      </c>
      <c r="C360" s="34">
        <f>'2.жалпы мөөнөт'!C360</f>
        <v>1.4123153712890935</v>
      </c>
      <c r="D360" s="33">
        <f>'6.улут.вал.мөөнөт'!B360</f>
        <v>560339053.09000003</v>
      </c>
      <c r="E360" s="34">
        <f>'6.улут.вал.мөөнөт'!C360</f>
        <v>1.6222819091927421</v>
      </c>
      <c r="F360" s="33">
        <f>'10.чет өл.вал.мөөнөт'!B360</f>
        <v>92901985.150000006</v>
      </c>
      <c r="G360" s="34">
        <f>'10.чет өл.вал.мөөнөт'!C360</f>
        <v>0.14590054883342815</v>
      </c>
      <c r="I360" s="38"/>
      <c r="J360" s="38"/>
      <c r="K360" s="38"/>
      <c r="L360" s="38"/>
      <c r="M360" s="38"/>
      <c r="N360" s="38"/>
    </row>
    <row r="361" spans="1:19" x14ac:dyDescent="0.2">
      <c r="A361" s="32" t="s">
        <v>14</v>
      </c>
      <c r="B361" s="33">
        <f>'2.жалпы мөөнөт'!B361</f>
        <v>652468496.24000001</v>
      </c>
      <c r="C361" s="34">
        <f>'2.жалпы мөөнөт'!C361</f>
        <v>1.5137796894840319</v>
      </c>
      <c r="D361" s="33">
        <f>'6.улут.вал.мөөнөт'!B361</f>
        <v>556631356.2299999</v>
      </c>
      <c r="E361" s="34">
        <f>'6.улут.вал.мөөнөт'!C361</f>
        <v>1.7471564303006217</v>
      </c>
      <c r="F361" s="33">
        <f>'10.чет өл.вал.мөөнөт'!B361</f>
        <v>95837140.010000005</v>
      </c>
      <c r="G361" s="34">
        <f>'10.чет өл.вал.мөөнөт'!C361</f>
        <v>0.15830506096610297</v>
      </c>
      <c r="I361" s="38"/>
      <c r="J361" s="38"/>
      <c r="K361" s="38"/>
      <c r="L361" s="38"/>
      <c r="M361" s="38"/>
      <c r="N361" s="38"/>
    </row>
    <row r="362" spans="1:19" x14ac:dyDescent="0.2">
      <c r="A362" s="32" t="s">
        <v>15</v>
      </c>
      <c r="B362" s="33">
        <f>'2.жалпы мөөнөт'!B362</f>
        <v>723891862.47000003</v>
      </c>
      <c r="C362" s="34">
        <f>'2.жалпы мөөнөт'!C362</f>
        <v>1.5765828998490756</v>
      </c>
      <c r="D362" s="33">
        <f>'6.улут.вал.мөөнөт'!B362</f>
        <v>640570897.13999999</v>
      </c>
      <c r="E362" s="34">
        <f>'6.улут.вал.мөөнөт'!C362</f>
        <v>1.7541054752481613</v>
      </c>
      <c r="F362" s="33">
        <f>'10.чет өл.вал.мөөнөт'!B362</f>
        <v>83320965.330000013</v>
      </c>
      <c r="G362" s="34">
        <f>'10.чет өл.вал.мөөнөт'!C362</f>
        <v>0.21179079817797389</v>
      </c>
      <c r="I362" s="38"/>
      <c r="J362" s="38"/>
      <c r="K362" s="38"/>
      <c r="L362" s="38"/>
      <c r="M362" s="38"/>
      <c r="N362" s="38"/>
    </row>
    <row r="363" spans="1:19" x14ac:dyDescent="0.2">
      <c r="A363" s="32" t="s">
        <v>16</v>
      </c>
      <c r="B363" s="33">
        <f>'2.жалпы мөөнөт'!B363</f>
        <v>784336264.14999998</v>
      </c>
      <c r="C363" s="34">
        <f>'2.жалпы мөөнөт'!C363</f>
        <v>1.5432130751875073</v>
      </c>
      <c r="D363" s="33">
        <f>'6.улут.вал.мөөнөт'!B363</f>
        <v>660715064.4000001</v>
      </c>
      <c r="E363" s="34">
        <f>'6.улут.вал.мөөнөт'!C363</f>
        <v>1.8068923490973183</v>
      </c>
      <c r="F363" s="33">
        <f>'10.чет өл.вал.мөөнөт'!B363</f>
        <v>123621199.75</v>
      </c>
      <c r="G363" s="34">
        <f>'10.чет өл.вал.мөөнөт'!C363</f>
        <v>0.13393320414122584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581196626.63999999</v>
      </c>
      <c r="C359" s="21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1.4277543581451126</v>
      </c>
      <c r="D359" s="22">
        <f>'3.жеке-бардыгы болуп'!D359+'4.юрид-бардыгы болуп'!D359+'5.рез.эмес.-бардыгы болуп'!D191</f>
        <v>559257148.44000006</v>
      </c>
      <c r="E359" s="21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1.2403012445058017</v>
      </c>
      <c r="F359" s="22">
        <f t="shared" si="34"/>
        <v>21777778.199999999</v>
      </c>
      <c r="G359" s="21">
        <f t="shared" si="35"/>
        <v>6.166351139327884</v>
      </c>
      <c r="H359" s="22">
        <f>'3.жеке-бардыгы болуп'!H359+'4.юрид-бардыгы болуп'!H359+'5.рез.эмес.-бардыгы болуп'!H191</f>
        <v>6296633.040000001</v>
      </c>
      <c r="I359" s="21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0.4625096655148262</v>
      </c>
      <c r="J359" s="22">
        <f>'3.жеке-бардыгы болуп'!J359+'4.юрид-бардыгы болуп'!J359+'5.рез.эмес.-бардыгы болуп'!J191</f>
        <v>2457642.33</v>
      </c>
      <c r="K359" s="21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3.6189090016609535</v>
      </c>
      <c r="L359" s="22">
        <f>'3.жеке-бардыгы болуп'!L359+'4.юрид-бардыгы болуп'!L359+'5.рез.эмес.-бардыгы болуп'!L191</f>
        <v>2769650.25</v>
      </c>
      <c r="M359" s="21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8.2004200739064217</v>
      </c>
      <c r="N359" s="22">
        <f>'3.жеке-бардыгы болуп'!N359+'4.юрид-бардыгы болуп'!N359+'5.рез.эмес.-бардыгы болуп'!N191</f>
        <v>5902366.7300000004</v>
      </c>
      <c r="O359" s="21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11.007287143237187</v>
      </c>
      <c r="P359" s="22">
        <f>'3.жеке-бардыгы болуп'!P359+'4.юрид-бардыгы болуп'!P359+'5.рез.эмес.-бардыгы болуп'!P191</f>
        <v>4300017.5199999996</v>
      </c>
      <c r="Q359" s="21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7.9502455657901807</v>
      </c>
      <c r="R359" s="22">
        <f>'3.жеке-бардыгы болуп'!R359+'4.юрид-бардыгы болуп'!R359+'5.рез.эмес.-бардыгы болуп'!R191</f>
        <v>51468.33</v>
      </c>
      <c r="S359" s="21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11.96179617057717</v>
      </c>
    </row>
    <row r="360" spans="1:19" ht="14.25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653241038.24000001</v>
      </c>
      <c r="C360" s="21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1.4123153712890935</v>
      </c>
      <c r="D360" s="22">
        <f>'3.жеке-бардыгы болуп'!D360+'4.юрид-бардыгы болуп'!D360+'5.рез.эмес.-бардыгы болуп'!D192</f>
        <v>635342276.17000008</v>
      </c>
      <c r="E360" s="21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1.2155483152064874</v>
      </c>
      <c r="F360" s="22">
        <f t="shared" si="34"/>
        <v>17898762.07</v>
      </c>
      <c r="G360" s="21">
        <f t="shared" si="35"/>
        <v>8.3968447369444306</v>
      </c>
      <c r="H360" s="22">
        <f>'3.жеке-бардыгы болуп'!H360+'4.юрид-бардыгы болуп'!H360+'5.рез.эмес.-бардыгы болуп'!H192</f>
        <v>3483873.2800000003</v>
      </c>
      <c r="I360" s="21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1.0098415499486817</v>
      </c>
      <c r="J360" s="22">
        <f>'3.жеке-бардыгы болуп'!J360+'4.юрид-бардыгы болуп'!J360+'5.рез.эмес.-бардыгы болуп'!J192</f>
        <v>1655531.41</v>
      </c>
      <c r="K360" s="21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4.9344387368041529</v>
      </c>
      <c r="L360" s="22">
        <f>'3.жеке-бардыгы болуп'!L360+'4.юрид-бардыгы болуп'!L360+'5.рез.эмес.-бардыгы болуп'!L192</f>
        <v>1908500.6199999999</v>
      </c>
      <c r="M360" s="21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6.8094201965205547</v>
      </c>
      <c r="N360" s="22">
        <f>'3.жеке-бардыгы болуп'!N360+'4.юрид-бардыгы болуп'!N360+'5.рез.эмес.-бардыгы болуп'!N192</f>
        <v>8094809.5</v>
      </c>
      <c r="O360" s="21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11.810634659308553</v>
      </c>
      <c r="P360" s="22">
        <f>'3.жеке-бардыгы болуп'!P360+'4.юрид-бардыгы болуп'!P360+'5.рез.эмес.-бардыгы болуп'!P192</f>
        <v>2630385.9099999997</v>
      </c>
      <c r="Q360" s="21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10.764722890984455</v>
      </c>
      <c r="R360" s="22">
        <f>'3.жеке-бардыгы болуп'!R360+'4.юрид-бардыгы болуп'!R360+'5.рез.эмес.-бардыгы болуп'!R192</f>
        <v>125661.34999999999</v>
      </c>
      <c r="S360" s="21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13.4476674594058</v>
      </c>
    </row>
    <row r="361" spans="1:19" ht="14.25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652468496.24000001</v>
      </c>
      <c r="C361" s="21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1.5137796894840319</v>
      </c>
      <c r="D361" s="22">
        <f>'3.жеке-бардыгы болуп'!D361+'4.юрид-бардыгы болуп'!D361+'5.рез.эмес.-бардыгы болуп'!D193</f>
        <v>638357859.3900001</v>
      </c>
      <c r="E361" s="21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1.3868639182370015</v>
      </c>
      <c r="F361" s="22">
        <f t="shared" si="34"/>
        <v>13911946.85</v>
      </c>
      <c r="G361" s="21">
        <f t="shared" si="35"/>
        <v>7.2590304300436488</v>
      </c>
      <c r="H361" s="22">
        <f>'3.жеке-бардыгы болуп'!H361+'4.юрид-бардыгы болуп'!H361+'5.рез.эмес.-бардыгы болуп'!H193</f>
        <v>3051252.2</v>
      </c>
      <c r="I361" s="21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0.70848602694985363</v>
      </c>
      <c r="J361" s="22">
        <f>'3.жеке-бардыгы болуп'!J361+'4.юрид-бардыгы болуп'!J361+'5.рез.эмес.-бардыгы болуп'!J193</f>
        <v>1622160.8900000001</v>
      </c>
      <c r="K361" s="21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4.7702193925412635</v>
      </c>
      <c r="L361" s="22">
        <f>'3.жеке-бардыгы болуп'!L361+'4.юрид-бардыгы болуп'!L361+'5.рез.эмес.-бардыгы болуп'!L193</f>
        <v>1871617.78</v>
      </c>
      <c r="M361" s="21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6.1105627690713638</v>
      </c>
      <c r="N361" s="22">
        <f>'3.жеке-бардыгы болуп'!N361+'4.юрид-бардыгы болуп'!N361+'5.рез.эмес.-бардыгы болуп'!N193</f>
        <v>4930507.8199999994</v>
      </c>
      <c r="O361" s="21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10.605761664667625</v>
      </c>
      <c r="P361" s="22">
        <f>'3.жеке-бардыгы болуп'!P361+'4.юрид-бардыгы болуп'!P361+'5.рез.эмес.-бардыгы болуп'!P193</f>
        <v>2405079.6799999997</v>
      </c>
      <c r="Q361" s="21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11.223122345243858</v>
      </c>
      <c r="R361" s="22">
        <f>'3.жеке-бардыгы болуп'!R361+'4.юрид-бардыгы болуп'!R361+'5.рез.эмес.-бардыгы болуп'!R193</f>
        <v>31328.480000000003</v>
      </c>
      <c r="S361" s="21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11.697994725566002</v>
      </c>
    </row>
    <row r="362" spans="1:19" ht="14.25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723891862.47000003</v>
      </c>
      <c r="C362" s="21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1.5765828998490756</v>
      </c>
      <c r="D362" s="22">
        <f>'3.жеке-бардыгы болуп'!D362+'4.юрид-бардыгы болуп'!D362+'5.рез.эмес.-бардыгы болуп'!D194</f>
        <v>708134259.84000003</v>
      </c>
      <c r="E362" s="21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1.4300909666071162</v>
      </c>
      <c r="F362" s="22">
        <f t="shared" si="34"/>
        <v>15757602.630000001</v>
      </c>
      <c r="G362" s="21">
        <f t="shared" si="35"/>
        <v>8.1598150801890164</v>
      </c>
      <c r="H362" s="22">
        <f>'3.жеке-бардыгы болуп'!H362+'4.юрид-бардыгы болуп'!H362+'5.рез.эмес.-бардыгы болуп'!H194</f>
        <v>2666755.54</v>
      </c>
      <c r="I362" s="21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0.78156858592295175</v>
      </c>
      <c r="J362" s="22">
        <f>'3.жеке-бардыгы болуп'!J362+'4.юрид-бардыгы болуп'!J362+'5.рез.эмес.-бардыгы болуп'!J194</f>
        <v>1872059.1199999999</v>
      </c>
      <c r="K362" s="21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4.9947802241950585</v>
      </c>
      <c r="L362" s="22">
        <f>'3.жеке-бардыгы болуп'!L362+'4.юрид-бардыгы болуп'!L362+'5.рез.эмес.-бардыгы болуп'!L194</f>
        <v>1418918.7</v>
      </c>
      <c r="M362" s="21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6.618473108290134</v>
      </c>
      <c r="N362" s="22">
        <f>'3.жеке-бардыгы болуп'!N362+'4.юрид-бардыгы болуп'!N362+'5.рез.эмес.-бардыгы болуп'!N194</f>
        <v>6845499.3400000008</v>
      </c>
      <c r="O362" s="21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10.748728999935892</v>
      </c>
      <c r="P362" s="22">
        <f>'3.жеке-бардыгы болуп'!P362+'4.юрид-бардыгы болуп'!P362+'5.рез.эмес.-бардыгы болуп'!P194</f>
        <v>2888304.33</v>
      </c>
      <c r="Q362" s="21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11.592232901371615</v>
      </c>
      <c r="R362" s="22">
        <f>'3.жеке-бардыгы болуп'!R362+'4.юрид-бардыгы болуп'!R362+'5.рез.эмес.-бардыгы болуп'!R194</f>
        <v>66065.600000000006</v>
      </c>
      <c r="S362" s="21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10.458670220205358</v>
      </c>
    </row>
    <row r="363" spans="1:19" ht="14.25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784336264.14999998</v>
      </c>
      <c r="C363" s="21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1.5432130751875073</v>
      </c>
      <c r="D363" s="22">
        <f>'3.жеке-бардыгы болуп'!D363+'4.юрид-бардыгы болуп'!D363+'5.рез.эмес.-бардыгы болуп'!D195</f>
        <v>763748786.28000009</v>
      </c>
      <c r="E363" s="21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1.3628941260659395</v>
      </c>
      <c r="F363" s="22">
        <f t="shared" si="34"/>
        <v>20585477.870000001</v>
      </c>
      <c r="G363" s="21">
        <f t="shared" si="35"/>
        <v>8.2322229602435701</v>
      </c>
      <c r="H363" s="22">
        <f>'3.жеке-бардыгы болуп'!H363+'4.юрид-бардыгы болуп'!H363+'5.рез.эмес.-бардыгы болуп'!H195</f>
        <v>2844100.62</v>
      </c>
      <c r="I363" s="21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1.109528331631249</v>
      </c>
      <c r="J363" s="22">
        <f>'3.жеке-бардыгы болуп'!J363+'4.юрид-бардыгы болуп'!J363+'5.рез.эмес.-бардыгы болуп'!J195</f>
        <v>2084402.62</v>
      </c>
      <c r="K363" s="21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4.6752631186483518</v>
      </c>
      <c r="L363" s="22">
        <f>'3.жеке-бардыгы болуп'!L363+'4.юрид-бардыгы болуп'!L363+'5.рез.эмес.-бардыгы болуп'!L195</f>
        <v>1926607.69</v>
      </c>
      <c r="M363" s="21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5.935999821998009</v>
      </c>
      <c r="N363" s="22">
        <f>'3.жеке-бардыгы болуп'!N363+'4.юрид-бардыгы болуп'!N363+'5.рез.эмес.-бардыгы болуп'!N195</f>
        <v>8269236.4000000004</v>
      </c>
      <c r="O363" s="21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10.44309348245261</v>
      </c>
      <c r="P363" s="22">
        <f>'3.жеке-бардыгы болуп'!P363+'4.юрид-бардыгы болуп'!P363+'5.рез.эмес.-бардыгы болуп'!P195</f>
        <v>5386314.79</v>
      </c>
      <c r="Q363" s="21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10.732987073542359</v>
      </c>
      <c r="R363" s="22">
        <f>'3.жеке-бардыгы болуп'!R363+'4.юрид-бардыгы болуп'!R363+'5.рез.эмес.-бардыгы болуп'!R195</f>
        <v>74815.75</v>
      </c>
      <c r="S363" s="21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12.82489296304589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x14ac:dyDescent="0.2">
      <c r="A359" s="19" t="s">
        <v>12</v>
      </c>
      <c r="B359" s="20">
        <f>'7.жеке-улут.вал.'!B359+'11.жеке-чет өл.вал.'!B359</f>
        <v>490102033.80000001</v>
      </c>
      <c r="C359" s="21">
        <f>('7.жеке-улут.вал.'!B359*'7.жеке-улут.вал.'!C359+'11.жеке-чет өл.вал.'!B359*'11.жеке-чет өл.вал.'!C359)/('7.жеке-улут.вал.'!B359+'11.жеке-чет өл.вал.'!B359)</f>
        <v>1.5401253185062742</v>
      </c>
      <c r="D359" s="22">
        <f>'7.жеке-улут.вал.'!D359+'11.жеке-чет өл.вал.'!D359</f>
        <v>477599585.42000002</v>
      </c>
      <c r="E359" s="21">
        <f>('7.жеке-улут.вал.'!D359*'7.жеке-улут.вал.'!E359+'11.жеке-чет өл.вал.'!D359*'11.жеке-чет өл.вал.'!E359)/('7.жеке-улут.вал.'!D359+'11.жеке-чет өл.вал.'!D359)</f>
        <v>1.391868575201993</v>
      </c>
      <c r="F359" s="22">
        <f t="shared" si="30"/>
        <v>12502448.380000001</v>
      </c>
      <c r="G359" s="21">
        <f t="shared" si="31"/>
        <v>7.2036047415538214</v>
      </c>
      <c r="H359" s="22">
        <f>'7.жеке-улут.вал.'!H359+'11.жеке-чет өл.вал.'!H359</f>
        <v>3806986.0100000002</v>
      </c>
      <c r="I359" s="21">
        <f>('7.жеке-улут.вал.'!H359*'7.жеке-улут.вал.'!I359+'11.жеке-чет өл.вал.'!H359*'11.жеке-чет өл.вал.'!I359)/('7.жеке-улут.вал.'!H359+'11.жеке-чет өл.вал.'!H359)</f>
        <v>0.41400265035384293</v>
      </c>
      <c r="J359" s="22">
        <f>'7.жеке-улут.вал.'!J359+'11.жеке-чет өл.вал.'!J359</f>
        <v>1132404.97</v>
      </c>
      <c r="K359" s="21">
        <f>('7.жеке-улут.вал.'!J359*'7.жеке-улут.вал.'!K359+'11.жеке-чет өл.вал.'!J359*'11.жеке-чет өл.вал.'!K359)/('7.жеке-улут.вал.'!J359+'11.жеке-чет өл.вал.'!J359)</f>
        <v>5.8772975944286108</v>
      </c>
      <c r="L359" s="22">
        <f>'7.жеке-улут.вал.'!L359+'11.жеке-чет өл.вал.'!L359</f>
        <v>1638327.4300000002</v>
      </c>
      <c r="M359" s="21">
        <f>('7.жеке-улут.вал.'!L359*'7.жеке-улут.вал.'!M359+'11.жеке-чет өл.вал.'!L359*'11.жеке-чет өл.вал.'!M359)/('7.жеке-улут.вал.'!L359+'11.жеке-чет өл.вал.'!L359)</f>
        <v>9.4095797156981842</v>
      </c>
      <c r="N359" s="22">
        <f>'7.жеке-улут.вал.'!N359+'11.жеке-чет өл.вал.'!N359</f>
        <v>3657990.84</v>
      </c>
      <c r="O359" s="21">
        <f>('7.жеке-улут.вал.'!N359*'7.жеке-улут.вал.'!O359+'11.жеке-чет өл.вал.'!N359*'11.жеке-чет өл.вал.'!O359)/('7.жеке-улут.вал.'!N359+'11.жеке-чет өл.вал.'!N359)</f>
        <v>11.870524012465784</v>
      </c>
      <c r="P359" s="22">
        <f>'7.жеке-улут.вал.'!P359+'11.жеке-чет өл.вал.'!P359</f>
        <v>2215818.31</v>
      </c>
      <c r="Q359" s="21">
        <f>('7.жеке-улут.вал.'!P359*'7.жеке-улут.вал.'!Q359+'11.жеке-чет өл.вал.'!P359*'11.жеке-чет өл.вал.'!Q359)/('7.жеке-улут.вал.'!P359+'11.жеке-чет өл.вал.'!P359)</f>
        <v>10.099571226803372</v>
      </c>
      <c r="R359" s="23">
        <f>'7.жеке-улут.вал.'!R359+'11.жеке-чет өл.вал.'!R359</f>
        <v>50920.82</v>
      </c>
      <c r="S359" s="24">
        <f>('7.жеке-улут.вал.'!R359*'7.жеке-улут.вал.'!S359+'11.жеке-чет өл.вал.'!R359*'11.жеке-чет өл.вал.'!S359)/('7.жеке-улут.вал.'!R359+'11.жеке-чет өл.вал.'!R359)</f>
        <v>12.059067842976647</v>
      </c>
    </row>
    <row r="360" spans="1:19" x14ac:dyDescent="0.2">
      <c r="A360" s="19" t="s">
        <v>13</v>
      </c>
      <c r="B360" s="20">
        <f>'7.жеке-улут.вал.'!B360+'11.жеке-чет өл.вал.'!B360</f>
        <v>550672644.12</v>
      </c>
      <c r="C360" s="21">
        <f>('7.жеке-улут.вал.'!B360*'7.жеке-улут.вал.'!C360+'11.жеке-чет өл.вал.'!B360*'11.жеке-чет өл.вал.'!C360)/('7.жеке-улут.вал.'!B360+'11.жеке-чет өл.вал.'!B360)</f>
        <v>1.4968330265479439</v>
      </c>
      <c r="D360" s="22">
        <f>'7.жеке-улут.вал.'!D360+'11.жеке-чет өл.вал.'!D360</f>
        <v>540250375.24000001</v>
      </c>
      <c r="E360" s="21">
        <f>('7.жеке-улут.вал.'!D360*'7.жеке-улут.вал.'!E360+'11.жеке-чет өл.вал.'!D360*'11.жеке-чет өл.вал.'!E360)/('7.жеке-улут.вал.'!D360+'11.жеке-чет өл.вал.'!D360)</f>
        <v>1.3541256263237358</v>
      </c>
      <c r="F360" s="22">
        <f t="shared" si="30"/>
        <v>10422268.879999999</v>
      </c>
      <c r="G360" s="21">
        <f t="shared" si="31"/>
        <v>8.8942363567001106</v>
      </c>
      <c r="H360" s="22">
        <f>'7.жеке-улут.вал.'!H360+'11.жеке-чет өл.вал.'!H360</f>
        <v>1462014.15</v>
      </c>
      <c r="I360" s="21">
        <f>('7.жеке-улут.вал.'!H360*'7.жеке-улут.вал.'!I360+'11.жеке-чет өл.вал.'!H360*'11.жеке-чет өл.вал.'!I360)/('7.жеке-улут.вал.'!H360+'11.жеке-чет өл.вал.'!H360)</f>
        <v>1.1918545095476656</v>
      </c>
      <c r="J360" s="22">
        <f>'7.жеке-улут.вал.'!J360+'11.жеке-чет өл.вал.'!J360</f>
        <v>1239417.52</v>
      </c>
      <c r="K360" s="21">
        <f>('7.жеке-улут.вал.'!J360*'7.жеке-улут.вал.'!K360+'11.жеке-чет өл.вал.'!J360*'11.жеке-чет өл.вал.'!K360)/('7.жеке-улут.вал.'!J360+'11.жеке-чет өл.вал.'!J360)</f>
        <v>5.4557894404300482</v>
      </c>
      <c r="L360" s="22">
        <f>'7.жеке-улут.вал.'!L360+'11.жеке-чет өл.вал.'!L360</f>
        <v>1483394.67</v>
      </c>
      <c r="M360" s="21">
        <f>('7.жеке-улут.вал.'!L360*'7.жеке-улут.вал.'!M360+'11.жеке-чет өл.вал.'!L360*'11.жеке-чет өл.вал.'!M360)/('7.жеке-улут.вал.'!L360+'11.жеке-чет өл.вал.'!L360)</f>
        <v>7.703315504160468</v>
      </c>
      <c r="N360" s="22">
        <f>'7.жеке-улут.вал.'!N360+'11.жеке-чет өл.вал.'!N360</f>
        <v>3983434.27</v>
      </c>
      <c r="O360" s="21">
        <f>('7.жеке-улут.вал.'!N360*'7.жеке-улут.вал.'!O360+'11.жеке-чет өл.вал.'!N360*'11.жеке-чет өл.вал.'!O360)/('7.жеке-улут.вал.'!N360+'11.жеке-чет өл.вал.'!N360)</f>
        <v>11.642684885296267</v>
      </c>
      <c r="P360" s="22">
        <f>'7.жеке-улут.вал.'!P360+'11.жеке-чет өл.вал.'!P360</f>
        <v>2130950.2599999998</v>
      </c>
      <c r="Q360" s="21">
        <f>('7.жеке-улут.вал.'!P360*'7.жеке-улут.вал.'!Q360+'11.жеке-чет өл.вал.'!P360*'11.жеке-чет өл.вал.'!Q360)/('7.жеке-улут.вал.'!P360+'11.жеке-чет өл.вал.'!P360)</f>
        <v>11.604842725892615</v>
      </c>
      <c r="R360" s="23">
        <f>'7.жеке-улут.вал.'!R360+'11.жеке-чет өл.вал.'!R360</f>
        <v>123058.01</v>
      </c>
      <c r="S360" s="24">
        <f>('7.жеке-улут.вал.'!R360*'7.жеке-улут.вал.'!S360+'11.жеке-чет өл.вал.'!R360*'11.жеке-чет өл.вал.'!S360)/('7.жеке-улут.вал.'!R360+'11.жеке-чет өл.вал.'!R360)</f>
        <v>13.484241010398291</v>
      </c>
    </row>
    <row r="361" spans="1:19" x14ac:dyDescent="0.2">
      <c r="A361" s="19" t="s">
        <v>14</v>
      </c>
      <c r="B361" s="20">
        <f>'7.жеке-улут.вал.'!B361+'11.жеке-чет өл.вал.'!B361</f>
        <v>548555955.3499999</v>
      </c>
      <c r="C361" s="21">
        <f>('7.жеке-улут.вал.'!B361*'7.жеке-улут.вал.'!C361+'11.жеке-чет өл.вал.'!B361*'11.жеке-чет өл.вал.'!C361)/('7.жеке-улут.вал.'!B361+'11.жеке-чет өл.вал.'!B361)</f>
        <v>1.6948703081495049</v>
      </c>
      <c r="D361" s="22">
        <f>'7.жеке-улут.вал.'!D361+'11.жеке-чет өл.вал.'!D361</f>
        <v>538966619.96000004</v>
      </c>
      <c r="E361" s="21">
        <f>('7.жеке-улут.вал.'!D361*'7.жеке-улут.вал.'!E361+'11.жеке-чет өл.вал.'!D361*'11.жеке-чет өл.вал.'!E361)/('7.жеке-улут.вал.'!D361+'11.жеке-чет өл.вал.'!D361)</f>
        <v>1.5813162337362432</v>
      </c>
      <c r="F361" s="22">
        <f t="shared" si="30"/>
        <v>9589335.3900000006</v>
      </c>
      <c r="G361" s="21">
        <f t="shared" si="31"/>
        <v>8.0771536656618981</v>
      </c>
      <c r="H361" s="22">
        <f>'7.жеке-улут.вал.'!H361+'11.жеке-чет өл.вал.'!H361</f>
        <v>1789359.94</v>
      </c>
      <c r="I361" s="21">
        <f>('7.жеке-улут.вал.'!H361*'7.жеке-улут.вал.'!I361+'11.жеке-чет өл.вал.'!H361*'11.жеке-чет өл.вал.'!I361)/('7.жеке-улут.вал.'!H361+'11.жеке-чет өл.вал.'!H361)</f>
        <v>0.9545168959689575</v>
      </c>
      <c r="J361" s="22">
        <f>'7.жеке-улут.вал.'!J361+'11.жеке-чет өл.вал.'!J361</f>
        <v>1112836.9100000001</v>
      </c>
      <c r="K361" s="21">
        <f>('7.жеке-улут.вал.'!J361*'7.жеке-улут.вал.'!K361+'11.жеке-чет өл.вал.'!J361*'11.жеке-чет өл.вал.'!K361)/('7.жеке-улут.вал.'!J361+'11.жеке-чет өл.вал.'!J361)</f>
        <v>5.7930660042539355</v>
      </c>
      <c r="L361" s="22">
        <f>'7.жеке-улут.вал.'!L361+'11.жеке-чет өл.вал.'!L361</f>
        <v>1348675.99</v>
      </c>
      <c r="M361" s="21">
        <f>('7.жеке-улут.вал.'!L361*'7.жеке-улут.вал.'!M361+'11.жеке-чет өл.вал.'!L361*'11.жеке-чет өл.вал.'!M361)/('7.жеке-улут.вал.'!L361+'11.жеке-чет өл.вал.'!L361)</f>
        <v>6.9119616361673337</v>
      </c>
      <c r="N361" s="22">
        <f>'7.жеке-улут.вал.'!N361+'11.жеке-чет өл.вал.'!N361</f>
        <v>3365066.8</v>
      </c>
      <c r="O361" s="21">
        <f>('7.жеке-улут.вал.'!N361*'7.жеке-улут.вал.'!O361+'11.жеке-чет өл.вал.'!N361*'11.жеке-чет өл.вал.'!O361)/('7.жеке-улут.вал.'!N361+'11.жеке-чет өл.вал.'!N361)</f>
        <v>11.27158253250721</v>
      </c>
      <c r="P361" s="22">
        <f>'7.жеке-улут.вал.'!P361+'11.жеке-чет өл.вал.'!P361</f>
        <v>1953158.0299999998</v>
      </c>
      <c r="Q361" s="21">
        <f>('7.жеке-улут.вал.'!P361*'7.жеке-улут.вал.'!Q361+'11.жеке-чет өл.вал.'!P361*'11.жеке-чет өл.вал.'!Q361)/('7.жеке-улут.вал.'!P361+'11.жеке-чет өл.вал.'!P361)</f>
        <v>11.172625846153347</v>
      </c>
      <c r="R361" s="23">
        <f>'7.жеке-улут.вал.'!R361+'11.жеке-чет өл.вал.'!R361</f>
        <v>20237.72</v>
      </c>
      <c r="S361" s="24">
        <f>('7.жеке-улут.вал.'!R361*'7.жеке-улут.вал.'!S361+'11.жеке-чет өл.вал.'!R361*'11.жеке-чет өл.вал.'!S361)/('7.жеке-улут.вал.'!R361+'11.жеке-чет өл.вал.'!R361)</f>
        <v>11.181831530429312</v>
      </c>
    </row>
    <row r="362" spans="1:19" x14ac:dyDescent="0.2">
      <c r="A362" s="19" t="s">
        <v>15</v>
      </c>
      <c r="B362" s="20">
        <f>'7.жеке-улут.вал.'!B362+'11.жеке-чет өл.вал.'!B362</f>
        <v>623773291.06999993</v>
      </c>
      <c r="C362" s="21">
        <f>('7.жеке-улут.вал.'!B362*'7.жеке-улут.вал.'!C362+'11.жеке-чет өл.вал.'!B362*'11.жеке-чет өл.вал.'!C362)/('7.жеке-улут.вал.'!B362+'11.жеке-чет өл.вал.'!B362)</f>
        <v>1.6773431514649235</v>
      </c>
      <c r="D362" s="22">
        <f>'7.жеке-улут.вал.'!D362+'11.жеке-чет өл.вал.'!D362</f>
        <v>612436074.71000004</v>
      </c>
      <c r="E362" s="21">
        <f>('7.жеке-улут.вал.'!D362*'7.жеке-улут.вал.'!E362+'11.жеке-чет өл.вал.'!D362*'11.жеке-чет өл.вал.'!E362)/('7.жеке-улут.вал.'!D362+'11.жеке-чет өл.вал.'!D362)</f>
        <v>1.5545923206828274</v>
      </c>
      <c r="F362" s="22">
        <f t="shared" si="30"/>
        <v>11337216.359999999</v>
      </c>
      <c r="G362" s="21">
        <f t="shared" si="31"/>
        <v>8.3083392076765659</v>
      </c>
      <c r="H362" s="22">
        <f>'7.жеке-улут.вал.'!H362+'11.жеке-чет өл.вал.'!H362</f>
        <v>2107124.85</v>
      </c>
      <c r="I362" s="21">
        <f>('7.жеке-улут.вал.'!H362*'7.жеке-улут.вал.'!I362+'11.жеке-чет өл.вал.'!H362*'11.жеке-чет өл.вал.'!I362)/('7.жеке-улут.вал.'!H362+'11.жеке-чет өл.вал.'!H362)</f>
        <v>0.75545694285746656</v>
      </c>
      <c r="J362" s="22">
        <f>'7.жеке-улут.вал.'!J362+'11.жеке-чет өл.вал.'!J362</f>
        <v>1444730.93</v>
      </c>
      <c r="K362" s="21">
        <f>('7.жеке-улут.вал.'!J362*'7.жеке-улут.вал.'!K362+'11.жеке-чет өл.вал.'!J362*'11.жеке-чет өл.вал.'!K362)/('7.жеке-улут.вал.'!J362+'11.жеке-чет өл.вал.'!J362)</f>
        <v>5.5586522674502463</v>
      </c>
      <c r="L362" s="22">
        <f>'7.жеке-улут.вал.'!L362+'11.жеке-чет өл.вал.'!L362</f>
        <v>1282189.6599999999</v>
      </c>
      <c r="M362" s="21">
        <f>('7.жеке-улут.вал.'!L362*'7.жеке-улут.вал.'!M362+'11.жеке-чет өл.вал.'!L362*'11.жеке-чет өл.вал.'!M362)/('7.жеке-улут.вал.'!L362+'11.жеке-чет өл.вал.'!L362)</f>
        <v>6.8365387069179739</v>
      </c>
      <c r="N362" s="22">
        <f>'7.жеке-улут.вал.'!N362+'11.жеке-чет өл.вал.'!N362</f>
        <v>4228128.99</v>
      </c>
      <c r="O362" s="21">
        <f>('7.жеке-улут.вал.'!N362*'7.жеке-улут.вал.'!O362+'11.жеке-чет өл.вал.'!N362*'11.жеке-чет өл.вал.'!O362)/('7.жеке-улут.вал.'!N362+'11.жеке-чет өл.вал.'!N362)</f>
        <v>11.560464555576415</v>
      </c>
      <c r="P362" s="22">
        <f>'7.жеке-улут.вал.'!P362+'11.жеке-чет өл.вал.'!P362</f>
        <v>2222481.7599999998</v>
      </c>
      <c r="Q362" s="21">
        <f>('7.жеке-улут.вал.'!P362*'7.жеке-улут.вал.'!Q362+'11.жеке-чет өл.вал.'!P362*'11.жеке-чет өл.вал.'!Q362)/('7.жеке-улут.вал.'!P362+'11.жеке-чет өл.вал.'!P362)</f>
        <v>11.88265809956528</v>
      </c>
      <c r="R362" s="23">
        <f>'7.жеке-улут.вал.'!R362+'11.жеке-чет өл.вал.'!R362</f>
        <v>52560.170000000006</v>
      </c>
      <c r="S362" s="24">
        <f>('7.жеке-улут.вал.'!R362*'7.жеке-улут.вал.'!S362+'11.жеке-чет өл.вал.'!R362*'11.жеке-чет өл.вал.'!S362)/('7.жеке-улут.вал.'!R362+'11.жеке-чет өл.вал.'!R362)</f>
        <v>9.8358658333867393</v>
      </c>
    </row>
    <row r="363" spans="1:19" x14ac:dyDescent="0.2">
      <c r="A363" s="19" t="s">
        <v>16</v>
      </c>
      <c r="B363" s="20">
        <f>'7.жеке-улут.вал.'!B363+'11.жеке-чет өл.вал.'!B363</f>
        <v>661329319.38</v>
      </c>
      <c r="C363" s="21">
        <f>('7.жеке-улут.вал.'!B363*'7.жеке-улут.вал.'!C363+'11.жеке-чет өл.вал.'!B363*'11.жеке-чет өл.вал.'!C363)/('7.жеке-улут.вал.'!B363+'11.жеке-чет өл.вал.'!B363)</f>
        <v>1.6795804448295779</v>
      </c>
      <c r="D363" s="22">
        <f>'7.жеке-улут.вал.'!D363+'11.жеке-чет өл.вал.'!D363</f>
        <v>649140718.09000003</v>
      </c>
      <c r="E363" s="21">
        <f>('7.жеке-улут.вал.'!D363*'7.жеке-улут.вал.'!E363+'11.жеке-чет өл.вал.'!D363*'11.жеке-чет өл.вал.'!E363)/('7.жеке-улут.вал.'!D363+'11.жеке-чет өл.вал.'!D363)</f>
        <v>1.5500301581500853</v>
      </c>
      <c r="F363" s="22">
        <f t="shared" si="30"/>
        <v>12188601.289999999</v>
      </c>
      <c r="G363" s="21">
        <f t="shared" si="31"/>
        <v>8.5791716385203003</v>
      </c>
      <c r="H363" s="22">
        <f>'7.жеке-улут.вал.'!H363+'11.жеке-чет өл.вал.'!H363</f>
        <v>2176307.66</v>
      </c>
      <c r="I363" s="21">
        <f>('7.жеке-улут.вал.'!H363*'7.жеке-улут.вал.'!I363+'11.жеке-чет өл.вал.'!H363*'11.жеке-чет өл.вал.'!I363)/('7.жеке-улут.вал.'!H363+'11.жеке-чет өл.вал.'!H363)</f>
        <v>0.8241018395349492</v>
      </c>
      <c r="J363" s="22">
        <f>'7.жеке-улут.вал.'!J363+'11.жеке-чет өл.вал.'!J363</f>
        <v>1445905.55</v>
      </c>
      <c r="K363" s="21">
        <f>('7.жеке-улут.вал.'!J363*'7.жеке-улут.вал.'!K363+'11.жеке-чет өл.вал.'!J363*'11.жеке-чет өл.вал.'!K363)/('7.жеке-улут.вал.'!J363+'11.жеке-чет өл.вал.'!J363)</f>
        <v>5.1942214815483592</v>
      </c>
      <c r="L363" s="22">
        <f>'7.жеке-улут.вал.'!L363+'11.жеке-чет өл.вал.'!L363</f>
        <v>1191378.1099999999</v>
      </c>
      <c r="M363" s="21">
        <f>('7.жеке-улут.вал.'!L363*'7.жеке-улут.вал.'!M363+'11.жеке-чет өл.вал.'!L363*'11.жеке-чет өл.вал.'!M363)/('7.жеке-улут.вал.'!L363+'11.жеке-чет өл.вал.'!L363)</f>
        <v>7.4605559619523287</v>
      </c>
      <c r="N363" s="22">
        <f>'7.жеке-улут.вал.'!N363+'11.жеке-чет өл.вал.'!N363</f>
        <v>4650177.2700000005</v>
      </c>
      <c r="O363" s="21">
        <f>('7.жеке-улут.вал.'!N363*'7.жеке-улут.вал.'!O363+'11.жеке-чет өл.вал.'!N363*'11.жеке-чет өл.вал.'!O363)/('7.жеке-улут.вал.'!N363+'11.жеке-чет өл.вал.'!N363)</f>
        <v>11.629627679699182</v>
      </c>
      <c r="P363" s="22">
        <f>'7.жеке-улут.вал.'!P363+'11.жеке-чет өл.вал.'!P363</f>
        <v>2675032.2600000002</v>
      </c>
      <c r="Q363" s="21">
        <f>('7.жеке-улут.вал.'!P363*'7.жеке-улут.вал.'!Q363+'11.жеке-чет өл.вал.'!P363*'11.жеке-чет өл.вал.'!Q363)/('7.жеке-улут.вал.'!P363+'11.жеке-чет өл.вал.'!P363)</f>
        <v>11.836082659952655</v>
      </c>
      <c r="R363" s="23">
        <f>'7.жеке-улут.вал.'!R363+'11.жеке-чет өл.вал.'!R363</f>
        <v>49800.439999999995</v>
      </c>
      <c r="S363" s="24">
        <f>('7.жеке-улут.вал.'!R363*'7.жеке-улут.вал.'!S363+'11.жеке-чет өл.вал.'!R363*'11.жеке-чет өл.вал.'!S363)/('7.жеке-улут.вал.'!R363+'11.жеке-чет өл.вал.'!R363)</f>
        <v>12.734292763276793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customHeight="1" x14ac:dyDescent="0.2">
      <c r="A359" s="19" t="s">
        <v>12</v>
      </c>
      <c r="B359" s="20">
        <f>'8.юрид-улут.вал.'!B359+'12.юрид-чет өл.вал.'!B359</f>
        <v>31382600.75</v>
      </c>
      <c r="C359" s="21">
        <f>('8.юрид-улут.вал.'!B359*'8.юрид-улут.вал.'!C359+'12.юрид-чет өл.вал.'!B359*'12.юрид-чет өл.вал.'!C359)/('8.юрид-улут.вал.'!B359+'12.юрид-чет өл.вал.'!B359)</f>
        <v>1.990336220843649</v>
      </c>
      <c r="D359" s="22">
        <f>'8.юрид-улут.вал.'!D359+'12.юрид-чет өл.вал.'!D359</f>
        <v>24910386.259999998</v>
      </c>
      <c r="E359" s="21">
        <f>('8.юрид-улут.вал.'!D359*'8.юрид-улут.вал.'!E359+'12.юрид-чет өл.вал.'!D359*'12.юрид-чет өл.вал.'!E359)/('8.юрид-улут.вал.'!D359+'12.юрид-чет өл.вал.'!D359)</f>
        <v>0.85398166003789633</v>
      </c>
      <c r="F359" s="22">
        <f t="shared" si="40"/>
        <v>6310514.4900000002</v>
      </c>
      <c r="G359" s="21">
        <f t="shared" si="41"/>
        <v>6.2308171590142498</v>
      </c>
      <c r="H359" s="22">
        <f>'8.юрид-улут.вал.'!H359+'12.юрид-чет өл.вал.'!H359</f>
        <v>474740.83999999997</v>
      </c>
      <c r="I359" s="21">
        <f>('8.юрид-улут.вал.'!H359*'8.юрид-улут.вал.'!I359+'12.юрид-чет өл.вал.'!H359*'12.юрид-чет өл.вал.'!I359)/('8.юрид-улут.вал.'!H359+'12.юрид-чет өл.вал.'!H359)</f>
        <v>2.5852608147215688</v>
      </c>
      <c r="J359" s="22">
        <f>'8.юрид-улут.вал.'!J359+'12.юрид-чет өл.вал.'!J359</f>
        <v>1166850.74</v>
      </c>
      <c r="K359" s="21">
        <f>('8.юрид-улут.вал.'!J359*'8.юрид-улут.вал.'!K359+'12.юрид-чет өл.вал.'!J359*'12.юрид-чет өл.вал.'!K359)/('8.юрид-улут.вал.'!J359+'12.юрид-чет өл.вал.'!J359)</f>
        <v>1.4641263598975793</v>
      </c>
      <c r="L359" s="22">
        <f>'8.юрид-улут.вал.'!L359+'12.юрид-чет өл.вал.'!L359</f>
        <v>908484.29999999993</v>
      </c>
      <c r="M359" s="21">
        <f>('8.юрид-улут.вал.'!L359*'8.юрид-улут.вал.'!M359+'12.юрид-чет өл.вал.'!L359*'12.юрид-чет өл.вал.'!M359)/('8.юрид-улут.вал.'!L359+'12.юрид-чет өл.вал.'!L359)</f>
        <v>7.1546756118955539</v>
      </c>
      <c r="N359" s="22">
        <f>'8.юрид-улут.вал.'!N359+'12.юрид-чет өл.вал.'!N359</f>
        <v>1898262.4500000002</v>
      </c>
      <c r="O359" s="21">
        <f>('8.юрид-улут.вал.'!N359*'8.юрид-улут.вал.'!O359+'12.юрид-чет өл.вал.'!N359*'12.юрид-чет өл.вал.'!O359)/('8.юрид-улут.вал.'!N359+'12.юрид-чет өл.вал.'!N359)</f>
        <v>10.290735304910047</v>
      </c>
      <c r="P359" s="22">
        <f>'8.юрид-улут.вал.'!P359+'12.юрид-чет өл.вал.'!P359</f>
        <v>1862176.16</v>
      </c>
      <c r="Q359" s="21">
        <f>('8.юрид-улут.вал.'!P359*'8.юрид-улут.вал.'!Q359+'12.юрид-чет өл.вал.'!P359*'12.юрид-чет өл.вал.'!Q359)/('8.юрид-улут.вал.'!P359+'12.юрид-чет өл.вал.'!P359)</f>
        <v>5.5577391088499448</v>
      </c>
      <c r="R359" s="23"/>
      <c r="S359" s="24"/>
    </row>
    <row r="360" spans="1:19" ht="14.25" customHeight="1" x14ac:dyDescent="0.2">
      <c r="A360" s="19" t="s">
        <v>13</v>
      </c>
      <c r="B360" s="20">
        <f>'8.юрид-улут.вал.'!B360+'12.юрид-чет өл.вал.'!B360</f>
        <v>38716900.839999996</v>
      </c>
      <c r="C360" s="21">
        <f>('8.юрид-улут.вал.'!B360*'8.юрид-улут.вал.'!C360+'12.юрид-чет өл.вал.'!B360*'12.юрид-чет өл.вал.'!C360)/('8.юрид-улут.вал.'!B360+'12.юрид-чет өл.вал.'!B360)</f>
        <v>2.1310139139535536</v>
      </c>
      <c r="D360" s="22">
        <f>'8.юрид-улут.вал.'!D360+'12.юрид-чет өл.вал.'!D360</f>
        <v>34528780.230000004</v>
      </c>
      <c r="E360" s="21">
        <f>('8.юрид-улут.вал.'!D360*'8.юрид-улут.вал.'!E360+'12.юрид-чет өл.вал.'!D360*'12.юрид-чет өл.вал.'!E360)/('8.юрид-улут.вал.'!D360+'12.юрид-чет өл.вал.'!D360)</f>
        <v>0.94190005314300218</v>
      </c>
      <c r="F360" s="22">
        <f t="shared" si="40"/>
        <v>4188120.6100000003</v>
      </c>
      <c r="G360" s="21">
        <f t="shared" si="41"/>
        <v>11.934611993325563</v>
      </c>
      <c r="H360" s="22">
        <f>'8.юрид-улут.вал.'!H360+'12.юрид-чет өл.вал.'!H360</f>
        <v>275728.37</v>
      </c>
      <c r="I360" s="21">
        <f>('8.юрид-улут.вал.'!H360*'8.юрид-улут.вал.'!I360+'12.юрид-чет өл.вал.'!H360*'12.юрид-чет өл.вал.'!I360)/('8.юрид-улут.вал.'!H360+'12.юрид-чет өл.вал.'!H360)</f>
        <v>6.3228454039749344</v>
      </c>
      <c r="J360" s="22">
        <f>'8.юрид-улут.вал.'!J360+'12.юрид-чет өл.вал.'!J360</f>
        <v>137739.94999999998</v>
      </c>
      <c r="K360" s="21">
        <f>('8.юрид-улут.вал.'!J360*'8.юрид-улут.вал.'!K360+'12.юрид-чет өл.вал.'!J360*'12.юрид-чет өл.вал.'!K360)/('8.юрид-улут.вал.'!J360+'12.юрид-чет өл.вал.'!J360)</f>
        <v>4.7835506038734561</v>
      </c>
      <c r="L360" s="22">
        <f>'8.юрид-улут.вал.'!L360+'12.юрид-чет өл.вал.'!L360</f>
        <v>47634.43</v>
      </c>
      <c r="M360" s="21">
        <f>('8.юрид-улут.вал.'!L360*'8.юрид-улут.вал.'!M360+'12.юрид-чет өл.вал.'!L360*'12.юрид-чет өл.вал.'!M360)/('8.юрид-улут.вал.'!L360+'12.юрид-чет өл.вал.'!L360)</f>
        <v>5.9634224824355018</v>
      </c>
      <c r="N360" s="22">
        <f>'8.юрид-улут.вал.'!N360+'12.юрид-чет өл.вал.'!N360</f>
        <v>3659363.0500000003</v>
      </c>
      <c r="O360" s="21">
        <f>('8.юрид-улут.вал.'!N360*'8.юрид-улут.вал.'!O360+'12.юрид-чет өл.вал.'!N360*'12.юрид-чет өл.вал.'!O360)/('8.юрид-улут.вал.'!N360+'12.юрид-чет өл.вал.'!N360)</f>
        <v>12.719491401324602</v>
      </c>
      <c r="P360" s="22">
        <f>'8.юрид-улут.вал.'!P360+'12.юрид-чет өл.вал.'!P360</f>
        <v>67654.81</v>
      </c>
      <c r="Q360" s="21">
        <f>('8.юрид-улут.вал.'!P360*'8.юрид-улут.вал.'!Q360+'12.юрид-чет өл.вал.'!P360*'12.юрид-чет өл.вал.'!Q360)/('8.юрид-улут.вал.'!P360+'12.юрид-чет өл.вал.'!P360)</f>
        <v>11.115536411971274</v>
      </c>
      <c r="R360" s="23"/>
      <c r="S360" s="24"/>
    </row>
    <row r="361" spans="1:19" ht="14.25" customHeight="1" x14ac:dyDescent="0.2">
      <c r="A361" s="19" t="s">
        <v>14</v>
      </c>
      <c r="B361" s="20">
        <f>'8.юрид-улут.вал.'!B361+'12.юрид-чет өл.вал.'!B361</f>
        <v>32929741.330000006</v>
      </c>
      <c r="C361" s="21">
        <f>('8.юрид-улут.вал.'!B361*'8.юрид-улут.вал.'!C361+'12.юрид-чет өл.вал.'!B361*'12.юрид-чет өл.вал.'!C361)/('8.юрид-улут.вал.'!B361+'12.юрид-чет өл.вал.'!B361)</f>
        <v>1.3324959217771053</v>
      </c>
      <c r="D361" s="22">
        <f>'8.юрид-улут.вал.'!D361+'12.юрид-чет өл.вал.'!D361</f>
        <v>30547489.830000002</v>
      </c>
      <c r="E361" s="21">
        <f>('8.юрид-улут.вал.'!D361*'8.юрид-улут.вал.'!E361+'12.юрид-чет өл.вал.'!D361*'12.юрид-чет өл.вал.'!E361)/('8.юрид-улут.вал.'!D361+'12.юрид-чет өл.вал.'!D361)</f>
        <v>0.75835636854355593</v>
      </c>
      <c r="F361" s="22">
        <f t="shared" si="40"/>
        <v>2183561.5</v>
      </c>
      <c r="G361" s="21">
        <f t="shared" si="41"/>
        <v>8.8488611709814435</v>
      </c>
      <c r="H361" s="22">
        <f>'8.юрид-улут.вал.'!H361+'12.юрид-чет өл.вал.'!H361</f>
        <v>75115.290000000008</v>
      </c>
      <c r="I361" s="21">
        <f>('8.юрид-улут.вал.'!H361*'8.юрид-улут.вал.'!I361+'12.юрид-чет өл.вал.'!H361*'12.юрид-чет өл.вал.'!I361)/('8.юрид-улут.вал.'!H361+'12.юрид-чет өл.вал.'!H361)</f>
        <v>5.320222860086143</v>
      </c>
      <c r="J361" s="22">
        <f>'8.юрид-улут.вал.'!J361+'12.юрид-чет өл.вал.'!J361</f>
        <v>301371.5</v>
      </c>
      <c r="K361" s="21">
        <f>('8.юрид-улут.вал.'!J361*'8.юрид-улут.вал.'!K361+'12.юрид-чет өл.вал.'!J361*'12.юрид-чет өл.вал.'!K361)/('8.юрид-улут.вал.'!J361+'12.юрид-чет өл.вал.'!J361)</f>
        <v>2.9938268482587067</v>
      </c>
      <c r="L361" s="22">
        <f>'8.юрид-улут.вал.'!L361+'12.юрид-чет өл.вал.'!L361</f>
        <v>403025.19</v>
      </c>
      <c r="M361" s="21">
        <f>('8.юрид-улут.вал.'!L361*'8.юрид-улут.вал.'!M361+'12.юрид-чет өл.вал.'!L361*'12.юрид-чет өл.вал.'!M361)/('8.юрид-улут.вал.'!L361+'12.юрид-чет өл.вал.'!L361)</f>
        <v>4.2304679218686045</v>
      </c>
      <c r="N361" s="22">
        <f>'8.юрид-улут.вал.'!N361+'12.юрид-чет өл.вал.'!N361</f>
        <v>1090166.97</v>
      </c>
      <c r="O361" s="21">
        <f>('8.юрид-улут.вал.'!N361*'8.юрид-улут.вал.'!O361+'12.юрид-чет өл.вал.'!N361*'12.юрид-чет өл.вал.'!O361)/('8.юрид-улут.вал.'!N361+'12.юрид-чет өл.вал.'!N361)</f>
        <v>11.10250013913007</v>
      </c>
      <c r="P361" s="22">
        <f>'8.юрид-улут.вал.'!P361+'12.юрид-чет өл.вал.'!P361</f>
        <v>313882.55</v>
      </c>
      <c r="Q361" s="21">
        <f>('8.юрид-улут.вал.'!P361*'8.юрид-улут.вал.'!Q361+'12.юрид-чет өл.вал.'!P361*'12.юрид-чет өл.вал.'!Q361)/('8.юрид-улут.вал.'!P361+'12.юрид-чет өл.вал.'!P361)</f>
        <v>13.417707759478798</v>
      </c>
      <c r="R361" s="23"/>
      <c r="S361" s="24"/>
    </row>
    <row r="362" spans="1:19" ht="14.25" customHeight="1" x14ac:dyDescent="0.2">
      <c r="A362" s="19" t="s">
        <v>15</v>
      </c>
      <c r="B362" s="20">
        <f>'8.юрид-улут.вал.'!B362+'12.юрид-чет өл.вал.'!B362</f>
        <v>40408170.070000008</v>
      </c>
      <c r="C362" s="21">
        <f>('8.юрид-улут.вал.'!B362*'8.юрид-улут.вал.'!C362+'12.юрид-чет өл.вал.'!B362*'12.юрид-чет өл.вал.'!C362)/('8.юрид-улут.вал.'!B362+'12.юрид-чет өл.вал.'!B362)</f>
        <v>1.9173586970848924</v>
      </c>
      <c r="D362" s="22">
        <f>'8.юрид-улут.вал.'!D362+'12.юрид-чет өл.вал.'!D362</f>
        <v>37705893.109999999</v>
      </c>
      <c r="E362" s="21">
        <f>('8.юрид-улут.вал.'!D362*'8.юрид-улут.вал.'!E362+'12.юрид-чет өл.вал.'!D362*'12.юрид-чет өл.вал.'!E362)/('8.юрид-улут.вал.'!D362+'12.юрид-чет өл.вал.'!D362)</f>
        <v>1.3036408706511615</v>
      </c>
      <c r="F362" s="22">
        <f t="shared" si="40"/>
        <v>2702276.9600000004</v>
      </c>
      <c r="G362" s="21">
        <f t="shared" si="41"/>
        <v>10.480795793189134</v>
      </c>
      <c r="H362" s="22">
        <f>'8.юрид-улут.вал.'!H362+'12.юрид-чет өл.вал.'!H362</f>
        <v>85651.98</v>
      </c>
      <c r="I362" s="21">
        <f>('8.юрид-улут.вал.'!H362*'8.юрид-улут.вал.'!I362+'12.юрид-чет өл.вал.'!H362*'12.юрид-чет өл.вал.'!I362)/('8.юрид-улут.вал.'!H362+'12.юрид-чет өл.вал.'!H362)</f>
        <v>5.3943004703452262</v>
      </c>
      <c r="J362" s="22">
        <f>'8.юрид-улут.вал.'!J362+'12.юрид-чет өл.вал.'!J362</f>
        <v>157077.20000000001</v>
      </c>
      <c r="K362" s="21">
        <f>('8.юрид-улут.вал.'!J362*'8.юрид-улут.вал.'!K362+'12.юрид-чет өл.вал.'!J362*'12.юрид-чет өл.вал.'!K362)/('8.юрид-улут.вал.'!J362+'12.юрид-чет өл.вал.'!J362)</f>
        <v>4.4550130954715259</v>
      </c>
      <c r="L362" s="22">
        <f>'8.юрид-улут.вал.'!L362+'12.юрид-чет өл.вал.'!L362</f>
        <v>33555.479999999996</v>
      </c>
      <c r="M362" s="21">
        <f>('8.юрид-улут.вал.'!L362*'8.юрид-улут.вал.'!M362+'12.юрид-чет өл.вал.'!L362*'12.юрид-чет өл.вал.'!M362)/('8.юрид-улут.вал.'!L362+'12.юрид-чет өл.вал.'!L362)</f>
        <v>8.5945632218642114</v>
      </c>
      <c r="N362" s="22">
        <f>'8.юрид-улут.вал.'!N362+'12.юрид-чет өл.вал.'!N362</f>
        <v>1988826.9700000002</v>
      </c>
      <c r="O362" s="21">
        <f>('8.юрид-улут.вал.'!N362*'8.юрид-улут.вал.'!O362+'12.юрид-чет өл.вал.'!N362*'12.юрид-чет өл.вал.'!O362)/('8.юрид-улут.вал.'!N362+'12.юрид-чет өл.вал.'!N362)</f>
        <v>10.864958204081436</v>
      </c>
      <c r="P362" s="22">
        <f>'8.юрид-улут.вал.'!P362+'12.юрид-чет өл.вал.'!P362</f>
        <v>437165.33</v>
      </c>
      <c r="Q362" s="21">
        <f>('8.юрид-улут.вал.'!P362*'8.юрид-улут.вал.'!Q362+'12.юрид-чет өл.вал.'!P362*'12.юрид-чет өл.вал.'!Q362)/('8.юрид-улут.вал.'!P362+'12.юрид-чет өл.вал.'!P362)</f>
        <v>12.039570697200539</v>
      </c>
      <c r="R362" s="23"/>
      <c r="S362" s="24"/>
    </row>
    <row r="363" spans="1:19" ht="14.25" customHeight="1" x14ac:dyDescent="0.2">
      <c r="A363" s="19" t="s">
        <v>16</v>
      </c>
      <c r="B363" s="20">
        <f>'8.юрид-улут.вал.'!B363+'12.юрид-чет өл.вал.'!B363</f>
        <v>32872636.550000008</v>
      </c>
      <c r="C363" s="21">
        <f>('8.юрид-улут.вал.'!B363*'8.юрид-улут.вал.'!C363+'12.юрид-чет өл.вал.'!B363*'12.юрид-чет өл.вал.'!C363)/('8.юрид-улут.вал.'!B363+'12.юрид-чет өл.вал.'!B363)</f>
        <v>2.4606826984585131</v>
      </c>
      <c r="D363" s="22">
        <f>'8.юрид-улут.вал.'!D363+'12.юрид-чет өл.вал.'!D363</f>
        <v>27060420.710000001</v>
      </c>
      <c r="E363" s="21">
        <f>('8.юрид-улут.вал.'!D363*'8.юрид-улут.вал.'!E363+'12.юрид-чет өл.вал.'!D363*'12.юрид-чет өл.вал.'!E363)/('8.юрид-улут.вал.'!D363+'12.юрид-чет өл.вал.'!D363)</f>
        <v>0.86130637715055702</v>
      </c>
      <c r="F363" s="22">
        <f t="shared" si="40"/>
        <v>5810215.8399999999</v>
      </c>
      <c r="G363" s="21">
        <f t="shared" si="41"/>
        <v>9.9061406099846288</v>
      </c>
      <c r="H363" s="22">
        <f>'8.юрид-улут.вал.'!H363+'12.юрид-чет өл.вал.'!H363</f>
        <v>197063.5</v>
      </c>
      <c r="I363" s="21">
        <f>('8.юрид-улут.вал.'!H363*'8.юрид-улут.вал.'!I363+'12.юрид-чет өл.вал.'!H363*'12.юрид-чет өл.вал.'!I363)/('8.юрид-улут.вал.'!H363+'12.юрид-чет өл.вал.'!H363)</f>
        <v>6.5546123406922119</v>
      </c>
      <c r="J363" s="22">
        <f>'8.юрид-улут.вал.'!J363+'12.юрид-чет өл.вал.'!J363</f>
        <v>147209.07</v>
      </c>
      <c r="K363" s="21">
        <f>('8.юрид-улут.вал.'!J363*'8.юрид-улут.вал.'!K363+'12.юрид-чет өл.вал.'!J363*'12.юрид-чет өл.вал.'!K363)/('8.юрид-улут.вал.'!J363+'12.юрид-чет өл.вал.'!J363)</f>
        <v>5.7507770411157377</v>
      </c>
      <c r="L363" s="22">
        <f>'8.юрид-улут.вал.'!L363+'12.юрид-чет өл.вал.'!L363</f>
        <v>574890.26</v>
      </c>
      <c r="M363" s="21">
        <f>('8.юрид-улут.вал.'!L363*'8.юрид-улут.вал.'!M363+'12.юрид-чет өл.вал.'!L363*'12.юрид-чет өл.вал.'!M363)/('8.юрид-улут.вал.'!L363+'12.юрид-чет өл.вал.'!L363)</f>
        <v>3.7112883942406691</v>
      </c>
      <c r="N363" s="22">
        <f>'8.юрид-улут.вал.'!N363+'12.юрид-чет өл.вал.'!N363</f>
        <v>2608823.9900000002</v>
      </c>
      <c r="O363" s="21">
        <f>('8.юрид-улут.вал.'!N363*'8.юрид-улут.вал.'!O363+'12.юрид-чет өл.вал.'!N363*'12.юрид-чет өл.вал.'!O363)/('8.юрид-улут.вал.'!N363+'12.юрид-чет өл.вал.'!N363)</f>
        <v>11.334164820410098</v>
      </c>
      <c r="P363" s="22">
        <f>'8.юрид-улут.вал.'!P363+'12.юрид-чет өл.вал.'!P363</f>
        <v>2282229.02</v>
      </c>
      <c r="Q363" s="21">
        <f>('8.юрид-улут.вал.'!P363*'8.юрид-улут.вал.'!Q363+'12.юрид-чет өл.вал.'!P363*'12.юрид-чет өл.вал.'!Q363)/('8.юрид-улут.вал.'!P363+'12.юрид-чет өл.вал.'!P363)</f>
        <v>10.391660455005541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x14ac:dyDescent="0.2">
      <c r="A191" s="19" t="s">
        <v>12</v>
      </c>
      <c r="B191" s="20">
        <f>'9.рез.эмес.-улут.вал.'!B191+'13.рез.эмес.-чет өл.вал.'!B191</f>
        <v>59711992.090000004</v>
      </c>
      <c r="C191" s="21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0.2097658829037401</v>
      </c>
      <c r="D191" s="22">
        <f>'9.рез.эмес.-улут.вал.'!D191+'13.рез.эмес.-чет өл.вал.'!D191</f>
        <v>56747176.760000005</v>
      </c>
      <c r="E191" s="21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0.13425284142364791</v>
      </c>
      <c r="F191" s="22">
        <f t="shared" si="26"/>
        <v>2964815.3299999996</v>
      </c>
      <c r="G191" s="21">
        <f t="shared" si="27"/>
        <v>1.6551010675933056</v>
      </c>
      <c r="H191" s="22">
        <f>'9.рез.эмес.-улут.вал.'!H191+'13.рез.эмес.-чет өл.вал.'!H191</f>
        <v>2014906.19</v>
      </c>
      <c r="I191" s="21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5.4008694270774017E-2</v>
      </c>
      <c r="J191" s="22">
        <f>'9.рез.эмес.-улут.вал.'!J191+'13.рез.эмес.-чет өл.вал.'!J191</f>
        <v>158386.62</v>
      </c>
      <c r="K191" s="21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3.346785342726549</v>
      </c>
      <c r="L191" s="22">
        <f>'9.рез.эмес.-улут.вал.'!L191+'13.рез.эмес.-чет өл.вал.'!L191</f>
        <v>222838.52000000002</v>
      </c>
      <c r="M191" s="21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3.5739444410239289</v>
      </c>
      <c r="N191" s="22">
        <f>'9.рез.эмес.-улут.вал.'!N191+'13.рез.эмес.-чет өл.вал.'!N191</f>
        <v>346113.44</v>
      </c>
      <c r="O191" s="21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5.8138768202702513</v>
      </c>
      <c r="P191" s="22">
        <f>'9.рез.эмес.-улут.вал.'!P191+'13.рез.эмес.-чет өл.вал.'!P191</f>
        <v>222023.05</v>
      </c>
      <c r="Q191" s="21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6.5663952535558794</v>
      </c>
      <c r="R191" s="22">
        <f>'9.рез.эмес.-улут.вал.'!R191+'13.рез.эмес.-чет өл.вал.'!R191</f>
        <v>547.51</v>
      </c>
      <c r="S191" s="21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2.9151060254607231</v>
      </c>
    </row>
    <row r="192" spans="1:19" x14ac:dyDescent="0.2">
      <c r="A192" s="19" t="s">
        <v>13</v>
      </c>
      <c r="B192" s="20">
        <f>'9.рез.эмес.-улут.вал.'!B192+'13.рез.эмес.-чет өл.вал.'!B192</f>
        <v>63851493.279999994</v>
      </c>
      <c r="C192" s="21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0.24762309729179768</v>
      </c>
      <c r="D192" s="22">
        <f>'9.рез.эмес.-улут.вал.'!D192+'13.рез.эмес.-чет өл.вал.'!D192</f>
        <v>60563120.699999996</v>
      </c>
      <c r="E192" s="21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0.13539090466320711</v>
      </c>
      <c r="F192" s="22">
        <f t="shared" si="26"/>
        <v>3288372.5799999996</v>
      </c>
      <c r="G192" s="21">
        <f t="shared" si="27"/>
        <v>2.3146430785224457</v>
      </c>
      <c r="H192" s="22">
        <f>'9.рез.эмес.-улут.вал.'!H192+'13.рез.эмес.-чет өл.вал.'!H192</f>
        <v>1746130.76</v>
      </c>
      <c r="I192" s="21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1.8477412424714422E-2</v>
      </c>
      <c r="J192" s="22">
        <f>'9.рез.эмес.-улут.вал.'!J192+'13.рез.эмес.-чет өл.вал.'!J192</f>
        <v>278373.94</v>
      </c>
      <c r="K192" s="21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2.6878639595358655</v>
      </c>
      <c r="L192" s="22">
        <f>'9.рез.эмес.-улут.вал.'!L192+'13.рез.эмес.-чет өл.вал.'!L192</f>
        <v>377471.52</v>
      </c>
      <c r="M192" s="21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3.4033329876118832</v>
      </c>
      <c r="N192" s="22">
        <f>'9.рез.эмес.-улут.вал.'!N192+'13.рез.эмес.-чет өл.вал.'!N192</f>
        <v>452012.18</v>
      </c>
      <c r="O192" s="21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5.9328729272295178</v>
      </c>
      <c r="P192" s="22">
        <f>'9.рез.эмес.-улут.вал.'!P192+'13.рез.эмес.-чет өл.вал.'!P192</f>
        <v>431780.83999999997</v>
      </c>
      <c r="Q192" s="21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6.5635457319041857</v>
      </c>
      <c r="R192" s="22">
        <f>'9.рез.эмес.-улут.вал.'!R192+'13.рез.эмес.-чет өл.вал.'!R192</f>
        <v>2603.34</v>
      </c>
      <c r="S192" s="21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11.718862000353404</v>
      </c>
    </row>
    <row r="193" spans="1:19" x14ac:dyDescent="0.2">
      <c r="A193" s="19" t="s">
        <v>14</v>
      </c>
      <c r="B193" s="20">
        <f>'9.рез.эмес.-улут.вал.'!B193+'13.рез.эмес.-чет өл.вал.'!B193</f>
        <v>70982799.560000002</v>
      </c>
      <c r="C193" s="21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0.19840877811103341</v>
      </c>
      <c r="D193" s="22">
        <f>'9.рез.эмес.-улут.вал.'!D193+'13.рез.эмес.-чет өл.вал.'!D193</f>
        <v>68843749.599999994</v>
      </c>
      <c r="E193" s="21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0.14341073994464704</v>
      </c>
      <c r="F193" s="22">
        <f t="shared" si="26"/>
        <v>2139049.96</v>
      </c>
      <c r="G193" s="21">
        <f t="shared" si="27"/>
        <v>1.9684801830902554</v>
      </c>
      <c r="H193" s="22">
        <f>'9.рез.эмес.-улут.вал.'!H193+'13.рез.эмес.-чет өл.вал.'!H193</f>
        <v>1186776.9700000002</v>
      </c>
      <c r="I193" s="21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4.5640563534022738E-2</v>
      </c>
      <c r="J193" s="22">
        <f>'9.рез.эмес.-улут.вал.'!J193+'13.рез.эмес.-чет өл.вал.'!J193</f>
        <v>207952.48</v>
      </c>
      <c r="K193" s="21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1.8709638649175995</v>
      </c>
      <c r="L193" s="22">
        <f>'9.рез.эмес.-улут.вал.'!L193+'13.рез.эмес.-чет өл.вал.'!L193</f>
        <v>119916.59999999999</v>
      </c>
      <c r="M193" s="21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3.416174940750484</v>
      </c>
      <c r="N193" s="22">
        <f>'9.рез.эмес.-улут.вал.'!N193+'13.рез.эмес.-чет өл.вал.'!N193</f>
        <v>475274.05</v>
      </c>
      <c r="O193" s="21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4.7521713525070455</v>
      </c>
      <c r="P193" s="22">
        <f>'9.рез.эмес.-улут.вал.'!P193+'13.рез.эмес.-чет өл.вал.'!P193</f>
        <v>138039.1</v>
      </c>
      <c r="Q193" s="21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6.9474176838301798</v>
      </c>
      <c r="R193" s="22">
        <f>'9.рез.эмес.-улут.вал.'!R193+'13.рез.эмес.-чет өл.вал.'!R193</f>
        <v>11090.76</v>
      </c>
      <c r="S193" s="21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12.639856799714368</v>
      </c>
    </row>
    <row r="194" spans="1:19" x14ac:dyDescent="0.2">
      <c r="A194" s="19" t="s">
        <v>15</v>
      </c>
      <c r="B194" s="20">
        <f>'9.рез.эмес.-улут.вал.'!B194+'13.рез.эмес.-чет өл.вал.'!B194</f>
        <v>59710401.330000006</v>
      </c>
      <c r="C194" s="21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0.29336124293137461</v>
      </c>
      <c r="D194" s="22">
        <f>'9.рез.эмес.-улут.вал.'!D194+'13.рез.эмес.-чет өл.вал.'!D194</f>
        <v>57992292.020000003</v>
      </c>
      <c r="E194" s="21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0.19749255922408024</v>
      </c>
      <c r="F194" s="22">
        <f t="shared" si="26"/>
        <v>1718109.31</v>
      </c>
      <c r="G194" s="21">
        <f t="shared" si="27"/>
        <v>3.5292698482612836</v>
      </c>
      <c r="H194" s="22">
        <f>'9.рез.эмес.-улут.вал.'!H194+'13.рез.эмес.-чет өл.вал.'!H194</f>
        <v>473978.71</v>
      </c>
      <c r="I194" s="21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6.4090944084809309E-2</v>
      </c>
      <c r="J194" s="22">
        <f>'9.рез.эмес.-улут.вал.'!J194+'13.рез.эмес.-чет өл.вал.'!J194</f>
        <v>270250.99</v>
      </c>
      <c r="K194" s="21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2.2941119594048498</v>
      </c>
      <c r="L194" s="22">
        <f>'9.рез.эмес.-улут.вал.'!L194+'13.рез.эмес.-чет өл.вал.'!L194</f>
        <v>103173.56</v>
      </c>
      <c r="M194" s="21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3.2657720088363718</v>
      </c>
      <c r="N194" s="22">
        <f>'9.рез.эмес.-улут.вал.'!N194+'13.рез.эмес.-чет өл.вал.'!N194</f>
        <v>628543.38</v>
      </c>
      <c r="O194" s="21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4.9205196392331727</v>
      </c>
      <c r="P194" s="22">
        <f>'9.рез.эмес.-улут.вал.'!P194+'13.рез.эмес.-чет өл.вал.'!P194</f>
        <v>228657.24</v>
      </c>
      <c r="Q194" s="21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7.9141281505015959</v>
      </c>
      <c r="R194" s="22">
        <f>'9.рез.эмес.-улут.вал.'!R194+'13.рез.эмес.-чет өл.вал.'!R194</f>
        <v>13505.43</v>
      </c>
      <c r="S194" s="21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12.882488228808738</v>
      </c>
    </row>
    <row r="195" spans="1:19" x14ac:dyDescent="0.2">
      <c r="A195" s="19" t="s">
        <v>16</v>
      </c>
      <c r="B195" s="20">
        <f>'9.рез.эмес.-улут.вал.'!B195+'13.рез.эмес.-чет өл.вал.'!B195</f>
        <v>90134308.219999999</v>
      </c>
      <c r="C195" s="21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0.20805682226824773</v>
      </c>
      <c r="D195" s="22">
        <f>'9.рез.эмес.-улут.вал.'!D195+'13.рез.эмес.-чет өл.вал.'!D195</f>
        <v>87547647.479999989</v>
      </c>
      <c r="E195" s="21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0.13037165578900836</v>
      </c>
      <c r="F195" s="22">
        <f t="shared" si="26"/>
        <v>2586660.7399999998</v>
      </c>
      <c r="G195" s="21">
        <f t="shared" si="27"/>
        <v>2.8373747935726596</v>
      </c>
      <c r="H195" s="22">
        <f>'9.рез.эмес.-улут.вал.'!H195+'13.рез.эмес.-чет өл.вал.'!H195</f>
        <v>470729.46</v>
      </c>
      <c r="I195" s="21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0.14963206445587662</v>
      </c>
      <c r="J195" s="22">
        <f>'9.рез.эмес.-улут.вал.'!J195+'13.рез.эмес.-чет өл.вал.'!J195</f>
        <v>491288</v>
      </c>
      <c r="K195" s="21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2.8256551871814506</v>
      </c>
      <c r="L195" s="22">
        <f>'9.рез.эмес.-улут.вал.'!L195+'13.рез.эмес.-чет өл.вал.'!L195</f>
        <v>160339.32</v>
      </c>
      <c r="M195" s="21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2.5846205004486706</v>
      </c>
      <c r="N195" s="22">
        <f>'9.рез.эмес.-улут.вал.'!N195+'13.рез.эмес.-чет өл.вал.'!N195</f>
        <v>1010235.14</v>
      </c>
      <c r="O195" s="21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2.6803040813844587</v>
      </c>
      <c r="P195" s="22">
        <f>'9.рез.эмес.-улут.вал.'!P195+'13.рез.эмес.-чет өл.вал.'!P195</f>
        <v>429053.51</v>
      </c>
      <c r="Q195" s="21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5.6710758788571667</v>
      </c>
      <c r="R195" s="22">
        <f>'9.рез.эмес.-улут.вал.'!R195+'13.рез.эмес.-чет өл.вал.'!R195</f>
        <v>25015.31</v>
      </c>
      <c r="S195" s="21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13.005259698960375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customHeight="1" x14ac:dyDescent="0.2">
      <c r="A359" s="19" t="s">
        <v>12</v>
      </c>
      <c r="B359" s="20">
        <f>'7.жеке-улут.вал.'!B359+'8.юрид-улут.вал.'!B359+'9.рез.эмес.-улут.вал.'!B191</f>
        <v>495845141.92000008</v>
      </c>
      <c r="C359" s="21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1.6359390874372484</v>
      </c>
      <c r="D359" s="22">
        <f>'7.жеке-улут.вал.'!D359+'8.юрид-улут.вал.'!D359+'9.рез.эмес.-улут.вал.'!D191</f>
        <v>481561991.16999996</v>
      </c>
      <c r="E359" s="21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1.4324879287114984</v>
      </c>
      <c r="F359" s="22">
        <f t="shared" si="32"/>
        <v>14283150.75</v>
      </c>
      <c r="G359" s="21">
        <f t="shared" si="33"/>
        <v>8.4953741530383251</v>
      </c>
      <c r="H359" s="22">
        <f>'7.жеке-улут.вал.'!H359+'8.юрид-улут.вал.'!H359+'9.рез.эмес.-улут.вал.'!H191</f>
        <v>4006737.67</v>
      </c>
      <c r="I359" s="21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0.58028033320184969</v>
      </c>
      <c r="J359" s="22">
        <f>'7.жеке-улут.вал.'!J359+'8.юрид-улут.вал.'!J359+'9.рез.эмес.-улут.вал.'!J191</f>
        <v>1027282.51</v>
      </c>
      <c r="K359" s="21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6.1408520076916346</v>
      </c>
      <c r="L359" s="22">
        <f>'7.жеке-улут.вал.'!L359+'8.юрид-улут.вал.'!L359+'9.рез.эмес.-улут.вал.'!L191</f>
        <v>2228983.0199999996</v>
      </c>
      <c r="M359" s="21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9.5608446272955216</v>
      </c>
      <c r="N359" s="22">
        <f>'7.жеке-улут.вал.'!N359+'8.юрид-улут.вал.'!N359+'9.рез.эмес.-улут.вал.'!N191</f>
        <v>4624480.67</v>
      </c>
      <c r="O359" s="21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13.190950925587916</v>
      </c>
      <c r="P359" s="22">
        <f>'7.жеке-улут.вал.'!P359+'8.юрид-улут.вал.'!P359+'9.рез.эмес.-улут.вал.'!P191</f>
        <v>2186779.33</v>
      </c>
      <c r="Q359" s="21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12.772640119019272</v>
      </c>
      <c r="R359" s="22">
        <f>'7.жеке-улут.вал.'!R359+'8.юрид-улут.вал.'!R359+'9.рез.эмес.-улут.вал.'!R191</f>
        <v>208887.55000000002</v>
      </c>
      <c r="S359" s="21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11.79622942631096</v>
      </c>
    </row>
    <row r="360" spans="1:19" ht="14.25" customHeight="1" x14ac:dyDescent="0.2">
      <c r="A360" s="19" t="s">
        <v>13</v>
      </c>
      <c r="B360" s="20">
        <f>'7.жеке-улут.вал.'!B360+'8.юрид-улут.вал.'!B360+'9.рез.эмес.-улут.вал.'!B192</f>
        <v>560339053.09000003</v>
      </c>
      <c r="C360" s="21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1.6222819091927421</v>
      </c>
      <c r="D360" s="22">
        <f>'7.жеке-улут.вал.'!D360+'8.юрид-улут.вал.'!D360+'9.рез.эмес.-улут.вал.'!D192</f>
        <v>547446860.30000007</v>
      </c>
      <c r="E360" s="21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1.4041218267540374</v>
      </c>
      <c r="F360" s="22">
        <f t="shared" si="32"/>
        <v>12892192.790000001</v>
      </c>
      <c r="G360" s="21">
        <f t="shared" si="33"/>
        <v>10.886109569798025</v>
      </c>
      <c r="H360" s="22">
        <f>'7.жеке-улут.вал.'!H360+'8.юрид-улут.вал.'!H360+'9.рез.эмес.-улут.вал.'!H192</f>
        <v>1241076.52</v>
      </c>
      <c r="I360" s="21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2.050525769031549</v>
      </c>
      <c r="J360" s="22">
        <f>'7.жеке-улут.вал.'!J360+'8.юрид-улут.вал.'!J360+'9.рез.эмес.-улут.вал.'!J192</f>
        <v>1045121.3500000001</v>
      </c>
      <c r="K360" s="21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5.4800992779450919</v>
      </c>
      <c r="L360" s="22">
        <f>'7.жеке-улут.вал.'!L360+'8.юрид-улут.вал.'!L360+'9.рез.эмес.-улут.вал.'!L192</f>
        <v>1216981.6599999999</v>
      </c>
      <c r="M360" s="21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8.889170306149067</v>
      </c>
      <c r="N360" s="22">
        <f>'7.жеке-улут.вал.'!N360+'8.юрид-улут.вал.'!N360+'9.рез.эмес.-улут.вал.'!N192</f>
        <v>7234688.29</v>
      </c>
      <c r="O360" s="21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12.90370140964292</v>
      </c>
      <c r="P360" s="22">
        <f>'7.жеке-улут.вал.'!P360+'8.юрид-улут.вал.'!P360+'9.рез.эмес.-улут.вал.'!P192</f>
        <v>2032237.66</v>
      </c>
      <c r="Q360" s="21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12.909217674915038</v>
      </c>
      <c r="R360" s="22">
        <f>'7.жеке-улут.вал.'!R360+'8.юрид-улут.вал.'!R360+'9.рез.эмес.-улут.вал.'!R192</f>
        <v>122087.31</v>
      </c>
      <c r="S360" s="21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13.652378158712834</v>
      </c>
    </row>
    <row r="361" spans="1:19" ht="14.25" customHeight="1" x14ac:dyDescent="0.2">
      <c r="A361" s="19" t="s">
        <v>14</v>
      </c>
      <c r="B361" s="20">
        <f>'7.жеке-улут.вал.'!B361+'8.юрид-улут.вал.'!B361+'9.рез.эмес.-улут.вал.'!B193</f>
        <v>556631356.2299999</v>
      </c>
      <c r="C361" s="21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1.7471564303006217</v>
      </c>
      <c r="D361" s="22">
        <f>'7.жеке-улут.вал.'!D361+'8.юрид-улут.вал.'!D361+'9.рез.эмес.-улут.вал.'!D193</f>
        <v>546900177.74000001</v>
      </c>
      <c r="E361" s="21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1.6097998537785232</v>
      </c>
      <c r="F361" s="22">
        <f t="shared" si="32"/>
        <v>9731178.4899999984</v>
      </c>
      <c r="G361" s="21">
        <f t="shared" si="33"/>
        <v>9.4667081979399477</v>
      </c>
      <c r="H361" s="22">
        <f>'7.жеке-улут.вал.'!H361+'8.юрид-улут.вал.'!H361+'9.рез.эмес.-улут.вал.'!H193</f>
        <v>1649053.77</v>
      </c>
      <c r="I361" s="21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0.9851756381479303</v>
      </c>
      <c r="J361" s="22">
        <f>'7.жеке-улут.вал.'!J361+'8.юрид-улут.вал.'!J361+'9.рез.эмес.-улут.вал.'!J193</f>
        <v>900298.42</v>
      </c>
      <c r="K361" s="21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5.8855076732223948</v>
      </c>
      <c r="L361" s="22">
        <f>'7.жеке-улут.вал.'!L361+'8.юрид-улут.вал.'!L361+'9.рез.эмес.-улут.вал.'!L193</f>
        <v>1029342.49</v>
      </c>
      <c r="M361" s="21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8.6352108785483033</v>
      </c>
      <c r="N361" s="22">
        <f>'7.жеке-улут.вал.'!N361+'8.юрид-улут.вал.'!N361+'9.рез.эмес.-улут.вал.'!N193</f>
        <v>3887234.55</v>
      </c>
      <c r="O361" s="21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12.501599288831168</v>
      </c>
      <c r="P361" s="22">
        <f>'7.жеке-улут.вал.'!P361+'8.юрид-улут.вал.'!P361+'9.рез.эмес.-улут.вал.'!P193</f>
        <v>2039404.47</v>
      </c>
      <c r="Q361" s="21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12.736594338934614</v>
      </c>
      <c r="R361" s="22">
        <f>'7.жеке-улут.вал.'!R361+'8.юрид-улут.вал.'!R361+'9.рез.эмес.-улут.вал.'!R193</f>
        <v>225844.79</v>
      </c>
      <c r="S361" s="21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7.6982105586761591</v>
      </c>
    </row>
    <row r="362" spans="1:19" ht="14.25" customHeight="1" x14ac:dyDescent="0.2">
      <c r="A362" s="19" t="s">
        <v>15</v>
      </c>
      <c r="B362" s="20">
        <f>'7.жеке-улут.вал.'!B362+'8.юрид-улут.вал.'!B362+'9.рез.эмес.-улут.вал.'!B194</f>
        <v>640570897.13999999</v>
      </c>
      <c r="C362" s="21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1.7541054752481613</v>
      </c>
      <c r="D362" s="22">
        <f>'7.жеке-улут.вал.'!D362+'8.юрид-улут.вал.'!D362+'9.рез.эмес.-улут.вал.'!D194</f>
        <v>628212257.97000003</v>
      </c>
      <c r="E362" s="21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1.5974363736180448</v>
      </c>
      <c r="F362" s="22">
        <f t="shared" si="32"/>
        <v>12358639.17</v>
      </c>
      <c r="G362" s="21">
        <f t="shared" si="33"/>
        <v>9.7178827759157027</v>
      </c>
      <c r="H362" s="22">
        <f>'7.жеке-улут.вал.'!H362+'8.юрид-улут.вал.'!H362+'9.рез.эмес.-улут.вал.'!H194</f>
        <v>1910665.7999999998</v>
      </c>
      <c r="I362" s="21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0.86914855135837932</v>
      </c>
      <c r="J362" s="22">
        <f>'7.жеке-улут.вал.'!J362+'8.юрид-улут.вал.'!J362+'9.рез.эмес.-улут.вал.'!J194</f>
        <v>1097516.6000000001</v>
      </c>
      <c r="K362" s="21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6.0490360715273033</v>
      </c>
      <c r="L362" s="22">
        <f>'7.жеке-улут.вал.'!L362+'8.юрид-улут.вал.'!L362+'9.рез.эмес.-улут.вал.'!L194</f>
        <v>1000148.8899999999</v>
      </c>
      <c r="M362" s="21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8.449648609718496</v>
      </c>
      <c r="N362" s="22">
        <f>'7.жеке-улут.вал.'!N362+'8.юрид-улут.вал.'!N362+'9.рез.эмес.-улут.вал.'!N194</f>
        <v>5808112.6900000004</v>
      </c>
      <c r="O362" s="21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12.147168665179603</v>
      </c>
      <c r="P362" s="22">
        <f>'7.жеке-улут.вал.'!P362+'8.юрид-улут.вал.'!P362+'9.рез.эмес.-улут.вал.'!P194</f>
        <v>2493045.19</v>
      </c>
      <c r="Q362" s="21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12.904761683882715</v>
      </c>
      <c r="R362" s="22">
        <f>'7.жеке-улут.вал.'!R362+'8.юрид-улут.вал.'!R362+'9.рез.эмес.-улут.вал.'!R194</f>
        <v>49150</v>
      </c>
      <c r="S362" s="21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12.717225135300083</v>
      </c>
    </row>
    <row r="363" spans="1:19" ht="14.25" customHeight="1" x14ac:dyDescent="0.2">
      <c r="A363" s="19" t="s">
        <v>16</v>
      </c>
      <c r="B363" s="20">
        <f>'7.жеке-улут.вал.'!B363+'8.юрид-улут.вал.'!B363+'9.рез.эмес.-улут.вал.'!B195</f>
        <v>660715064.4000001</v>
      </c>
      <c r="C363" s="21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1.8068923490973183</v>
      </c>
      <c r="D363" s="22">
        <f>'7.жеке-улут.вал.'!D363+'8.юрид-улут.вал.'!D363+'9.рез.эмес.-улут.вал.'!D195</f>
        <v>645147227.57000005</v>
      </c>
      <c r="E363" s="21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1.6050295723598231</v>
      </c>
      <c r="F363" s="22">
        <f t="shared" si="32"/>
        <v>15567836.83</v>
      </c>
      <c r="G363" s="21">
        <f t="shared" si="33"/>
        <v>10.17229418262729</v>
      </c>
      <c r="H363" s="22">
        <f>'7.жеке-улут.вал.'!H363+'8.юрид-улут.вал.'!H363+'9.рез.эмес.-улут.вал.'!H195</f>
        <v>2051352.41</v>
      </c>
      <c r="I363" s="21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1.3047452848435726</v>
      </c>
      <c r="J363" s="22">
        <f>'7.жеке-улут.вал.'!J363+'8.юрид-улут.вал.'!J363+'9.рез.эмес.-улут.вал.'!J195</f>
        <v>1284412.73</v>
      </c>
      <c r="K363" s="21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5.9971479022167555</v>
      </c>
      <c r="L363" s="22">
        <f>'7.жеке-улут.вал.'!L363+'8.юрид-улут.вал.'!L363+'9.рез.эмес.-улут.вал.'!L195</f>
        <v>1084998.5999999999</v>
      </c>
      <c r="M363" s="21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8.5763137592066911</v>
      </c>
      <c r="N363" s="22">
        <f>'7.жеке-улут.вал.'!N363+'8.юрид-улут.вал.'!N363+'9.рез.эмес.-улут.вал.'!N195</f>
        <v>6239147.8799999999</v>
      </c>
      <c r="O363" s="21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13.024056687385311</v>
      </c>
      <c r="P363" s="22">
        <f>'7.жеке-улут.вал.'!P363+'8.юрид-улут.вал.'!P363+'9.рез.эмес.-улут.вал.'!P195</f>
        <v>4837616.290000001</v>
      </c>
      <c r="Q363" s="21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11.671710808299764</v>
      </c>
      <c r="R363" s="22">
        <f>'7.жеке-улут.вал.'!R363+'8.юрид-улут.вал.'!R363+'9.рез.эмес.-улут.вал.'!R195</f>
        <v>70308.92</v>
      </c>
      <c r="S363" s="21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13.565108064524395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x14ac:dyDescent="0.2">
      <c r="A359" s="19" t="s">
        <v>12</v>
      </c>
      <c r="B359" s="20">
        <f t="shared" si="142"/>
        <v>459573065.71000004</v>
      </c>
      <c r="C359" s="21">
        <f t="shared" si="143"/>
        <v>1.6239110828231871</v>
      </c>
      <c r="D359" s="22">
        <v>449112828.18000001</v>
      </c>
      <c r="E359" s="21">
        <v>1.4741150608760998</v>
      </c>
      <c r="F359" s="22">
        <f t="shared" si="144"/>
        <v>10460237.529999999</v>
      </c>
      <c r="G359" s="21">
        <f t="shared" si="145"/>
        <v>8.0554395135900805</v>
      </c>
      <c r="H359" s="22">
        <v>3418690.81</v>
      </c>
      <c r="I359" s="21">
        <v>0.31149643237260199</v>
      </c>
      <c r="J359" s="22">
        <v>875647.11</v>
      </c>
      <c r="K359" s="21">
        <v>6.2718370298738293</v>
      </c>
      <c r="L359" s="22">
        <v>1339837.78</v>
      </c>
      <c r="M359" s="21">
        <v>10.916704574564198</v>
      </c>
      <c r="N359" s="22">
        <v>3168152.29</v>
      </c>
      <c r="O359" s="21">
        <v>13.191055911014898</v>
      </c>
      <c r="P359" s="22">
        <v>1610754.5</v>
      </c>
      <c r="Q359" s="21">
        <v>12.846589778827299</v>
      </c>
      <c r="R359" s="23">
        <v>47155.040000000001</v>
      </c>
      <c r="S359" s="24">
        <v>12.605126629094199</v>
      </c>
    </row>
    <row r="360" spans="1:19" x14ac:dyDescent="0.2">
      <c r="A360" s="19" t="s">
        <v>13</v>
      </c>
      <c r="B360" s="20">
        <f t="shared" si="142"/>
        <v>513296690.24000001</v>
      </c>
      <c r="C360" s="21">
        <f t="shared" si="143"/>
        <v>1.590914994831895</v>
      </c>
      <c r="D360" s="22">
        <v>504864997.24000001</v>
      </c>
      <c r="E360" s="21">
        <v>1.4459309339502</v>
      </c>
      <c r="F360" s="22">
        <f t="shared" si="144"/>
        <v>8431693</v>
      </c>
      <c r="G360" s="21">
        <f t="shared" si="145"/>
        <v>10.272134471973796</v>
      </c>
      <c r="H360" s="22">
        <v>1001133.35</v>
      </c>
      <c r="I360" s="21">
        <v>1.2242451347765</v>
      </c>
      <c r="J360" s="22">
        <v>886735.93</v>
      </c>
      <c r="K360" s="21">
        <v>5.5614811632816092</v>
      </c>
      <c r="L360" s="22">
        <v>1143421.76</v>
      </c>
      <c r="M360" s="21">
        <v>9.0074751083099898</v>
      </c>
      <c r="N360" s="22">
        <v>3461069.39</v>
      </c>
      <c r="O360" s="21">
        <v>12.961494179895702</v>
      </c>
      <c r="P360" s="22">
        <v>1819197.9</v>
      </c>
      <c r="Q360" s="21">
        <v>13.002522061728401</v>
      </c>
      <c r="R360" s="23">
        <v>120134.67</v>
      </c>
      <c r="S360" s="24">
        <v>13.652610793370499</v>
      </c>
    </row>
    <row r="361" spans="1:19" x14ac:dyDescent="0.2">
      <c r="A361" s="19" t="s">
        <v>14</v>
      </c>
      <c r="B361" s="20">
        <f t="shared" si="142"/>
        <v>520015227.45999992</v>
      </c>
      <c r="C361" s="21">
        <f t="shared" si="143"/>
        <v>1.7731972997370129</v>
      </c>
      <c r="D361" s="22">
        <v>512273674.31999999</v>
      </c>
      <c r="E361" s="21">
        <v>1.66069326526992</v>
      </c>
      <c r="F361" s="22">
        <f t="shared" si="144"/>
        <v>7741553.1399999997</v>
      </c>
      <c r="G361" s="21">
        <f t="shared" si="145"/>
        <v>9.2178087452745796</v>
      </c>
      <c r="H361" s="22">
        <v>1488667.71</v>
      </c>
      <c r="I361" s="21">
        <v>0.79898570682372105</v>
      </c>
      <c r="J361" s="22">
        <v>782721.17</v>
      </c>
      <c r="K361" s="21">
        <v>6.0153177938192197</v>
      </c>
      <c r="L361" s="22">
        <v>897983.32</v>
      </c>
      <c r="M361" s="21">
        <v>8.8842889288856703</v>
      </c>
      <c r="N361" s="22">
        <v>2888643.03</v>
      </c>
      <c r="O361" s="21">
        <v>12.5536685992315</v>
      </c>
      <c r="P361" s="22">
        <v>1667456.88</v>
      </c>
      <c r="Q361" s="21">
        <v>12.602282983653499</v>
      </c>
      <c r="R361" s="23">
        <v>16081.03</v>
      </c>
      <c r="S361" s="24">
        <v>12.912195226300799</v>
      </c>
    </row>
    <row r="362" spans="1:19" x14ac:dyDescent="0.2">
      <c r="A362" s="19" t="s">
        <v>15</v>
      </c>
      <c r="B362" s="20">
        <f t="shared" si="142"/>
        <v>590563922.27999997</v>
      </c>
      <c r="C362" s="21">
        <f t="shared" si="143"/>
        <v>1.7593887895831739</v>
      </c>
      <c r="D362" s="22">
        <v>581128974.34000003</v>
      </c>
      <c r="E362" s="21">
        <v>1.6359569150833202</v>
      </c>
      <c r="F362" s="22">
        <f t="shared" si="144"/>
        <v>9434947.9399999995</v>
      </c>
      <c r="G362" s="21">
        <f t="shared" si="145"/>
        <v>9.3619573554213158</v>
      </c>
      <c r="H362" s="22">
        <v>1758823.64</v>
      </c>
      <c r="I362" s="21">
        <v>0.67219297234371889</v>
      </c>
      <c r="J362" s="22">
        <v>1014545.33</v>
      </c>
      <c r="K362" s="21">
        <v>6.0818378264084103</v>
      </c>
      <c r="L362" s="22">
        <v>947058.22</v>
      </c>
      <c r="M362" s="21">
        <v>8.4126047472561893</v>
      </c>
      <c r="N362" s="22">
        <v>3701118.56</v>
      </c>
      <c r="O362" s="21">
        <v>12.7166488583657</v>
      </c>
      <c r="P362" s="22">
        <v>1977464.92</v>
      </c>
      <c r="Q362" s="21">
        <v>12.8911880415558</v>
      </c>
      <c r="R362" s="23">
        <v>35937.270000000004</v>
      </c>
      <c r="S362" s="24">
        <v>12.579906386879099</v>
      </c>
    </row>
    <row r="363" spans="1:19" x14ac:dyDescent="0.2">
      <c r="A363" s="19" t="s">
        <v>16</v>
      </c>
      <c r="B363" s="20">
        <f t="shared" si="142"/>
        <v>618448228</v>
      </c>
      <c r="C363" s="21">
        <f t="shared" si="143"/>
        <v>1.7844842509142129</v>
      </c>
      <c r="D363" s="22">
        <v>608140406.99000001</v>
      </c>
      <c r="E363" s="21">
        <v>1.6516995540372301</v>
      </c>
      <c r="F363" s="22">
        <f t="shared" si="144"/>
        <v>10307821.01</v>
      </c>
      <c r="G363" s="21">
        <f t="shared" si="145"/>
        <v>9.6185104260361953</v>
      </c>
      <c r="H363" s="22">
        <v>1769081.13</v>
      </c>
      <c r="I363" s="21">
        <v>0.75059661446956893</v>
      </c>
      <c r="J363" s="22">
        <v>1034177.89</v>
      </c>
      <c r="K363" s="21">
        <v>5.6890597460945491</v>
      </c>
      <c r="L363" s="22">
        <v>920799.58</v>
      </c>
      <c r="M363" s="21">
        <v>8.8454847662940885</v>
      </c>
      <c r="N363" s="22">
        <v>4125709.93</v>
      </c>
      <c r="O363" s="21">
        <v>12.680154240703001</v>
      </c>
      <c r="P363" s="22">
        <v>2413990.14</v>
      </c>
      <c r="Q363" s="21">
        <v>12.787293800214099</v>
      </c>
      <c r="R363" s="23">
        <v>44062.34</v>
      </c>
      <c r="S363" s="24">
        <v>13.765943200020702</v>
      </c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customHeight="1" x14ac:dyDescent="0.2">
      <c r="A359" s="19" t="s">
        <v>12</v>
      </c>
      <c r="B359" s="20">
        <f t="shared" si="152"/>
        <v>25415635.050000001</v>
      </c>
      <c r="C359" s="21">
        <f t="shared" si="153"/>
        <v>2.1303904062078538</v>
      </c>
      <c r="D359" s="22">
        <v>21977006.469999999</v>
      </c>
      <c r="E359" s="21">
        <v>0.92748637852587412</v>
      </c>
      <c r="F359" s="22">
        <f t="shared" si="154"/>
        <v>3438628.58</v>
      </c>
      <c r="G359" s="21">
        <f t="shared" si="155"/>
        <v>9.8184058414648714</v>
      </c>
      <c r="H359" s="22">
        <v>474556.3</v>
      </c>
      <c r="I359" s="21">
        <v>2.5850995357136797</v>
      </c>
      <c r="J359" s="22">
        <v>128656.84</v>
      </c>
      <c r="K359" s="21">
        <v>5.1712216505550703</v>
      </c>
      <c r="L359" s="22">
        <v>858492.23</v>
      </c>
      <c r="M359" s="21">
        <v>7.3164930624939997</v>
      </c>
      <c r="N359" s="22">
        <v>1335674.55</v>
      </c>
      <c r="O359" s="21">
        <v>13.253849084868797</v>
      </c>
      <c r="P359" s="22">
        <v>479548.66</v>
      </c>
      <c r="Q359" s="21">
        <v>12.546233101766999</v>
      </c>
      <c r="R359" s="23">
        <v>161700</v>
      </c>
      <c r="S359" s="24">
        <v>11.56</v>
      </c>
    </row>
    <row r="360" spans="1:19" ht="14.25" customHeight="1" x14ac:dyDescent="0.2">
      <c r="A360" s="19" t="s">
        <v>13</v>
      </c>
      <c r="B360" s="20">
        <f t="shared" si="152"/>
        <v>34566961.909999996</v>
      </c>
      <c r="C360" s="21">
        <f t="shared" si="153"/>
        <v>2.3183860791947746</v>
      </c>
      <c r="D360" s="22">
        <v>30513139.050000001</v>
      </c>
      <c r="E360" s="21">
        <v>1.00540738294181</v>
      </c>
      <c r="F360" s="22">
        <f t="shared" si="154"/>
        <v>4053822.86</v>
      </c>
      <c r="G360" s="21">
        <f t="shared" si="155"/>
        <v>12.201181384279819</v>
      </c>
      <c r="H360" s="22">
        <v>175432.97</v>
      </c>
      <c r="I360" s="21">
        <v>7.368303945375831</v>
      </c>
      <c r="J360" s="22">
        <v>137148.15</v>
      </c>
      <c r="K360" s="21">
        <v>4.7727680686906799</v>
      </c>
      <c r="L360" s="22">
        <v>47565.18</v>
      </c>
      <c r="M360" s="21">
        <v>5.9532762369447596</v>
      </c>
      <c r="N360" s="22">
        <v>3631606.95</v>
      </c>
      <c r="O360" s="21">
        <v>12.801361694387101</v>
      </c>
      <c r="P360" s="22">
        <v>62069.61</v>
      </c>
      <c r="Q360" s="21">
        <v>11.9466757403502</v>
      </c>
      <c r="R360" s="23"/>
      <c r="S360" s="24"/>
    </row>
    <row r="361" spans="1:19" ht="14.25" customHeight="1" x14ac:dyDescent="0.2">
      <c r="A361" s="19" t="s">
        <v>14</v>
      </c>
      <c r="B361" s="20">
        <f t="shared" si="152"/>
        <v>24399274.010000005</v>
      </c>
      <c r="C361" s="21">
        <f t="shared" si="153"/>
        <v>1.5770346089940892</v>
      </c>
      <c r="D361" s="22">
        <v>22699882.920000002</v>
      </c>
      <c r="E361" s="21">
        <v>0.88607039195689397</v>
      </c>
      <c r="F361" s="22">
        <f t="shared" si="154"/>
        <v>1699391.09</v>
      </c>
      <c r="G361" s="21">
        <f t="shared" si="155"/>
        <v>10.806697469385929</v>
      </c>
      <c r="H361" s="22">
        <v>74649.19</v>
      </c>
      <c r="I361" s="21">
        <v>5.3034522276798999</v>
      </c>
      <c r="J361" s="22">
        <v>99345.4</v>
      </c>
      <c r="K361" s="21">
        <v>4.8163698369526902</v>
      </c>
      <c r="L361" s="22">
        <v>105695.19</v>
      </c>
      <c r="M361" s="21">
        <v>6.2853393612329898</v>
      </c>
      <c r="N361" s="22">
        <v>907128.76</v>
      </c>
      <c r="O361" s="21">
        <v>12.372751059177098</v>
      </c>
      <c r="P361" s="22">
        <v>313882.55</v>
      </c>
      <c r="Q361" s="21">
        <v>13.417707759478798</v>
      </c>
      <c r="R361" s="23">
        <v>198690</v>
      </c>
      <c r="S361" s="24">
        <v>7</v>
      </c>
    </row>
    <row r="362" spans="1:19" ht="14.25" customHeight="1" x14ac:dyDescent="0.2">
      <c r="A362" s="19" t="s">
        <v>15</v>
      </c>
      <c r="B362" s="20">
        <f t="shared" si="152"/>
        <v>33722103.030000009</v>
      </c>
      <c r="C362" s="21">
        <f t="shared" si="153"/>
        <v>2.0516596604562345</v>
      </c>
      <c r="D362" s="22">
        <v>31200608.920000002</v>
      </c>
      <c r="E362" s="21">
        <v>1.3314969914664101</v>
      </c>
      <c r="F362" s="22">
        <f t="shared" si="154"/>
        <v>2521494.1100000003</v>
      </c>
      <c r="G362" s="21">
        <f t="shared" si="155"/>
        <v>10.962849936421197</v>
      </c>
      <c r="H362" s="22">
        <v>85428.479999999996</v>
      </c>
      <c r="I362" s="21">
        <v>5.3887914896765094</v>
      </c>
      <c r="J362" s="22">
        <v>50885</v>
      </c>
      <c r="K362" s="21">
        <v>5.0977296845828803</v>
      </c>
      <c r="L362" s="22">
        <v>31807.599999999999</v>
      </c>
      <c r="M362" s="21">
        <v>8.9569453306756905</v>
      </c>
      <c r="N362" s="22">
        <v>1959937.1</v>
      </c>
      <c r="O362" s="21">
        <v>10.972758498882399</v>
      </c>
      <c r="P362" s="22">
        <v>393435.93</v>
      </c>
      <c r="Q362" s="21">
        <v>13.044542975269199</v>
      </c>
      <c r="R362" s="23"/>
      <c r="S362" s="24"/>
    </row>
    <row r="363" spans="1:19" ht="14.25" customHeight="1" x14ac:dyDescent="0.2">
      <c r="A363" s="19" t="s">
        <v>16</v>
      </c>
      <c r="B363" s="20">
        <f t="shared" si="152"/>
        <v>27244726.430000007</v>
      </c>
      <c r="C363" s="21">
        <f t="shared" si="153"/>
        <v>2.7312000478178393</v>
      </c>
      <c r="D363" s="22">
        <v>22468290.59</v>
      </c>
      <c r="E363" s="21">
        <v>0.88642397191819511</v>
      </c>
      <c r="F363" s="22">
        <f t="shared" si="154"/>
        <v>4776435.84</v>
      </c>
      <c r="G363" s="21">
        <f t="shared" si="155"/>
        <v>11.409002144452538</v>
      </c>
      <c r="H363" s="22">
        <v>197049.1</v>
      </c>
      <c r="I363" s="21">
        <v>6.5539951666868799</v>
      </c>
      <c r="J363" s="22">
        <v>147179.87</v>
      </c>
      <c r="K363" s="21">
        <v>5.7485452324424502</v>
      </c>
      <c r="L363" s="22">
        <v>137640.26</v>
      </c>
      <c r="M363" s="21">
        <v>6.9239083818934999</v>
      </c>
      <c r="N363" s="22">
        <v>2019125.19</v>
      </c>
      <c r="O363" s="21">
        <v>13.717653706306299</v>
      </c>
      <c r="P363" s="22">
        <v>2273441.42</v>
      </c>
      <c r="Q363" s="21">
        <v>10.416441280637901</v>
      </c>
      <c r="R363" s="23">
        <v>2000</v>
      </c>
      <c r="S363" s="24">
        <v>12.5</v>
      </c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x14ac:dyDescent="0.2">
      <c r="A191" s="19" t="s">
        <v>12</v>
      </c>
      <c r="B191" s="20">
        <f t="shared" si="144"/>
        <v>10856441.16</v>
      </c>
      <c r="C191" s="21">
        <f t="shared" si="145"/>
        <v>0.9875638778021063</v>
      </c>
      <c r="D191" s="22">
        <v>10472156.52</v>
      </c>
      <c r="E191" s="21">
        <v>0.70705408849255802</v>
      </c>
      <c r="F191" s="22">
        <f t="shared" si="146"/>
        <v>384284.64</v>
      </c>
      <c r="G191" s="21">
        <f t="shared" si="147"/>
        <v>8.6317476761496348</v>
      </c>
      <c r="H191" s="22">
        <v>113490.56</v>
      </c>
      <c r="I191" s="21">
        <v>0.29382010891478605</v>
      </c>
      <c r="J191" s="22">
        <v>22978.560000000001</v>
      </c>
      <c r="K191" s="21">
        <v>6.5783433731269501</v>
      </c>
      <c r="L191" s="22">
        <v>30653.01</v>
      </c>
      <c r="M191" s="21">
        <v>13.1535096879556</v>
      </c>
      <c r="N191" s="22">
        <v>120653.83</v>
      </c>
      <c r="O191" s="21">
        <v>12.4918924670688</v>
      </c>
      <c r="P191" s="22">
        <v>96476.17</v>
      </c>
      <c r="Q191" s="21">
        <v>12.663374115079399</v>
      </c>
      <c r="R191" s="23">
        <v>32.51</v>
      </c>
      <c r="S191" s="24">
        <v>13.4793509689326</v>
      </c>
    </row>
    <row r="192" spans="1:19" x14ac:dyDescent="0.2">
      <c r="A192" s="19" t="s">
        <v>13</v>
      </c>
      <c r="B192" s="20">
        <f t="shared" si="144"/>
        <v>12475400.939999999</v>
      </c>
      <c r="C192" s="21">
        <f t="shared" si="145"/>
        <v>0.98409215932582339</v>
      </c>
      <c r="D192" s="22">
        <v>12068724.01</v>
      </c>
      <c r="E192" s="21">
        <v>0.6632046000031121</v>
      </c>
      <c r="F192" s="22">
        <f t="shared" si="146"/>
        <v>406676.93000000005</v>
      </c>
      <c r="G192" s="21">
        <f t="shared" si="147"/>
        <v>10.506892952840968</v>
      </c>
      <c r="H192" s="22">
        <v>64510.2</v>
      </c>
      <c r="I192" s="21">
        <v>0.41207913787277101</v>
      </c>
      <c r="J192" s="22">
        <v>21237.27</v>
      </c>
      <c r="K192" s="21">
        <v>6.6499730426745103</v>
      </c>
      <c r="L192" s="22">
        <v>25994.720000000001</v>
      </c>
      <c r="M192" s="21">
        <v>9.0574369679688793</v>
      </c>
      <c r="N192" s="22">
        <v>142011.95000000001</v>
      </c>
      <c r="O192" s="21">
        <v>14.1122816248914</v>
      </c>
      <c r="P192" s="22">
        <v>150970.15</v>
      </c>
      <c r="Q192" s="21">
        <v>12.180632970822398</v>
      </c>
      <c r="R192" s="23">
        <v>1952.64</v>
      </c>
      <c r="S192" s="24">
        <v>13.638065490822699</v>
      </c>
    </row>
    <row r="193" spans="1:19" x14ac:dyDescent="0.2">
      <c r="A193" s="19" t="s">
        <v>14</v>
      </c>
      <c r="B193" s="20">
        <f t="shared" si="144"/>
        <v>12216854.759999998</v>
      </c>
      <c r="C193" s="21">
        <f t="shared" si="145"/>
        <v>0.97848070364552697</v>
      </c>
      <c r="D193" s="22">
        <v>11926620.5</v>
      </c>
      <c r="E193" s="21">
        <v>0.80129078331116499</v>
      </c>
      <c r="F193" s="22">
        <f t="shared" si="146"/>
        <v>290234.26</v>
      </c>
      <c r="G193" s="21">
        <f t="shared" si="147"/>
        <v>8.2597607849604096</v>
      </c>
      <c r="H193" s="22">
        <v>85736.87</v>
      </c>
      <c r="I193" s="21">
        <v>0.45820385908652805</v>
      </c>
      <c r="J193" s="22">
        <v>18231.850000000002</v>
      </c>
      <c r="K193" s="21">
        <v>6.138295872333309</v>
      </c>
      <c r="L193" s="22">
        <v>25663.98</v>
      </c>
      <c r="M193" s="21">
        <v>9.5977343030971785</v>
      </c>
      <c r="N193" s="22">
        <v>91462.76</v>
      </c>
      <c r="O193" s="21">
        <v>12.135026972726399</v>
      </c>
      <c r="P193" s="22">
        <v>58065.04</v>
      </c>
      <c r="Q193" s="21">
        <v>12.9117216814111</v>
      </c>
      <c r="R193" s="23">
        <v>11073.76</v>
      </c>
      <c r="S193" s="24">
        <v>12.654179628238298</v>
      </c>
    </row>
    <row r="194" spans="1:19" x14ac:dyDescent="0.2">
      <c r="A194" s="19" t="s">
        <v>15</v>
      </c>
      <c r="B194" s="20">
        <f t="shared" si="144"/>
        <v>16284871.83</v>
      </c>
      <c r="C194" s="21">
        <f t="shared" si="145"/>
        <v>0.94634426814521655</v>
      </c>
      <c r="D194" s="22">
        <v>15882674.710000001</v>
      </c>
      <c r="E194" s="21">
        <v>0.7104363971639891</v>
      </c>
      <c r="F194" s="22">
        <f t="shared" si="146"/>
        <v>402197.12</v>
      </c>
      <c r="G194" s="21">
        <f t="shared" si="147"/>
        <v>10.262293562668972</v>
      </c>
      <c r="H194" s="22">
        <v>66413.680000000008</v>
      </c>
      <c r="I194" s="21">
        <v>0.271438893312342</v>
      </c>
      <c r="J194" s="22">
        <v>32086.27</v>
      </c>
      <c r="K194" s="21">
        <v>6.5205261596315189</v>
      </c>
      <c r="L194" s="22">
        <v>21283.07</v>
      </c>
      <c r="M194" s="21">
        <v>9.3398774753830196</v>
      </c>
      <c r="N194" s="22">
        <v>147057.03</v>
      </c>
      <c r="O194" s="21">
        <v>13.466767891341199</v>
      </c>
      <c r="P194" s="22">
        <v>122144.34</v>
      </c>
      <c r="Q194" s="21">
        <v>12.674267329128799</v>
      </c>
      <c r="R194" s="23">
        <v>13212.73</v>
      </c>
      <c r="S194" s="24">
        <v>13.090718042372801</v>
      </c>
    </row>
    <row r="195" spans="1:19" x14ac:dyDescent="0.2">
      <c r="A195" s="19" t="s">
        <v>16</v>
      </c>
      <c r="B195" s="20">
        <f t="shared" si="144"/>
        <v>15022109.970000001</v>
      </c>
      <c r="C195" s="21">
        <f t="shared" si="145"/>
        <v>1.0530527222268762</v>
      </c>
      <c r="D195" s="22">
        <v>14538529.99</v>
      </c>
      <c r="E195" s="21">
        <v>0.76339962699351305</v>
      </c>
      <c r="F195" s="22">
        <f t="shared" si="146"/>
        <v>483579.98000000004</v>
      </c>
      <c r="G195" s="21">
        <f t="shared" si="147"/>
        <v>9.7612920743741309</v>
      </c>
      <c r="H195" s="22">
        <v>85222.18</v>
      </c>
      <c r="I195" s="21">
        <v>0.670802232470467</v>
      </c>
      <c r="J195" s="22">
        <v>103054.97</v>
      </c>
      <c r="K195" s="21">
        <v>9.4439226463313695</v>
      </c>
      <c r="L195" s="22">
        <v>26558.76</v>
      </c>
      <c r="M195" s="21">
        <v>7.8076391480626395</v>
      </c>
      <c r="N195" s="22">
        <v>94312.76</v>
      </c>
      <c r="O195" s="21">
        <v>13.2189669690506</v>
      </c>
      <c r="P195" s="22">
        <v>150184.73000000001</v>
      </c>
      <c r="Q195" s="21">
        <v>12.742228394324799</v>
      </c>
      <c r="R195" s="23">
        <v>24246.58</v>
      </c>
      <c r="S195" s="24">
        <v>13.287994760498201</v>
      </c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85351484.719999999</v>
      </c>
      <c r="C359" s="21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0.21831568253122241</v>
      </c>
      <c r="D359" s="22">
        <f>'11.жеке-чет өл.вал.'!D359+'12.юрид-чет өл.вал.'!D359+'13.рез.эмес.-чет өл.вал.'!D191</f>
        <v>77695157.269999996</v>
      </c>
      <c r="E359" s="21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4.9109855307201945E-2</v>
      </c>
      <c r="F359" s="22">
        <f t="shared" si="36"/>
        <v>7656327.4500000002</v>
      </c>
      <c r="G359" s="21">
        <f t="shared" si="37"/>
        <v>1.9353887104319178</v>
      </c>
      <c r="H359" s="22">
        <f>'11.жеке-чет өл.вал.'!H359+'12.юрид-чет өл.вал.'!H359+'13.рез.эмес.-чет өл.вал.'!H191</f>
        <v>2289895.37</v>
      </c>
      <c r="I359" s="21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0.25644078707404033</v>
      </c>
      <c r="J359" s="22">
        <f>'11.жеке-чет өл.вал.'!J359+'12.юрид-чет өл.вал.'!J359+'13.рез.эмес.-чет өл.вал.'!J191</f>
        <v>1430359.82</v>
      </c>
      <c r="K359" s="21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1.8076529071545064</v>
      </c>
      <c r="L359" s="22">
        <f>'11.жеке-чет өл.вал.'!L359+'12.юрид-чет өл.вал.'!L359+'13.рез.эмес.-чет өл.вал.'!L191</f>
        <v>540667.23</v>
      </c>
      <c r="M359" s="21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2.591862607800365</v>
      </c>
      <c r="N359" s="22">
        <f>'11.жеке-чет өл.вал.'!N359+'12.юрид-чет өл.вал.'!N359+'13.рез.эмес.-чет өл.вал.'!N191</f>
        <v>1277886.06</v>
      </c>
      <c r="O359" s="21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3.1049308476688422</v>
      </c>
      <c r="P359" s="22">
        <f>'11.жеке-чет өл.вал.'!P359+'12.юрид-чет өл.вал.'!P359+'13.рез.эмес.-чет өл.вал.'!P191</f>
        <v>2113238.19</v>
      </c>
      <c r="Q359" s="21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2.9600306529572995</v>
      </c>
      <c r="R359" s="23">
        <f>'11.жеке-чет өл.вал.'!R359+'12.юрид-чет өл.вал.'!R359+'13.рез.эмес.-чет өл.вал.'!R191</f>
        <v>4280.7800000000007</v>
      </c>
      <c r="S359" s="24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4.8636483538046766</v>
      </c>
    </row>
    <row r="360" spans="1:19" ht="14.25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92901985.150000006</v>
      </c>
      <c r="C360" s="21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0.14590054883342815</v>
      </c>
      <c r="D360" s="22">
        <f>'11.жеке-чет өл.вал.'!D360+'12.юрид-чет өл.вал.'!D360+'13.рез.эмес.-чет өл.вал.'!D192</f>
        <v>87895415.870000005</v>
      </c>
      <c r="E360" s="21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4.1039089547458073E-2</v>
      </c>
      <c r="F360" s="22">
        <f t="shared" si="36"/>
        <v>5006569.28</v>
      </c>
      <c r="G360" s="21">
        <f t="shared" si="37"/>
        <v>1.9868501207277802</v>
      </c>
      <c r="H360" s="22">
        <f>'11.жеке-чет өл.вал.'!H360+'12.юрид-чет өл.вал.'!H360+'13.рез.эмес.-чет өл.вал.'!H192</f>
        <v>2242796.7599999998</v>
      </c>
      <c r="I360" s="21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0.43396736818007459</v>
      </c>
      <c r="J360" s="22">
        <f>'11.жеке-чет өл.вал.'!J360+'12.юрид-чет өл.вал.'!J360+'13.рез.эмес.-чет өл.вал.'!J192</f>
        <v>610410.06000000006</v>
      </c>
      <c r="K360" s="21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4.0001790992763082</v>
      </c>
      <c r="L360" s="22">
        <f>'11.жеке-чет өл.вал.'!L360+'12.юрид-чет өл.вал.'!L360+'13.рез.эмес.-чет өл.вал.'!L192</f>
        <v>691518.96</v>
      </c>
      <c r="M360" s="21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3.149335821103155</v>
      </c>
      <c r="N360" s="22">
        <f>'11.жеке-чет өл.вал.'!N360+'12.юрид-чет өл.вал.'!N360+'13.рез.эмес.-чет өл.вал.'!N192</f>
        <v>860121.21</v>
      </c>
      <c r="O360" s="21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2.6165848824958053</v>
      </c>
      <c r="P360" s="22">
        <f>'11.жеке-чет өл.вал.'!P360+'12.юрид-чет өл.вал.'!P360+'13.рез.эмес.-чет өл.вал.'!P192</f>
        <v>598148.25</v>
      </c>
      <c r="Q360" s="21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3.4786979605808432</v>
      </c>
      <c r="R360" s="23">
        <f>'11.жеке-чет өл.вал.'!R360+'12.юрид-чет өл.вал.'!R360+'13.рез.эмес.-чет өл.вал.'!R192</f>
        <v>3574.04</v>
      </c>
      <c r="S360" s="24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6.454858591397965</v>
      </c>
    </row>
    <row r="361" spans="1:19" ht="14.25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95837140.010000005</v>
      </c>
      <c r="C361" s="21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0.15830506096610297</v>
      </c>
      <c r="D361" s="22">
        <f>'11.жеке-чет өл.вал.'!D361+'12.юрид-чет өл.вал.'!D361+'13.рез.эмес.-чет өл.вал.'!D193</f>
        <v>91457681.650000006</v>
      </c>
      <c r="E361" s="21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5.3747874044213773E-2</v>
      </c>
      <c r="F361" s="22">
        <f t="shared" si="36"/>
        <v>4379458.3600000013</v>
      </c>
      <c r="G361" s="21">
        <f t="shared" si="37"/>
        <v>2.3418074783110834</v>
      </c>
      <c r="H361" s="22">
        <f>'11.жеке-чет өл.вал.'!H361+'12.юрид-чет өл.вал.'!H361+'13.рез.эмес.-чет өл.вал.'!H193</f>
        <v>1402198.4300000002</v>
      </c>
      <c r="I361" s="21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0.38308554389124488</v>
      </c>
      <c r="J361" s="22">
        <f>'11.жеке-чет өл.вал.'!J361+'12.юрид-чет өл.вал.'!J361+'13.рез.эмес.-чет өл.вал.'!J193</f>
        <v>721862.47</v>
      </c>
      <c r="K361" s="21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3.3792449082440834</v>
      </c>
      <c r="L361" s="22">
        <f>'11.жеке-чет өл.вал.'!L361+'12.юрид-чет өл.вал.'!L361+'13.рез.эмес.-чет өл.вал.'!L193</f>
        <v>842275.28999999992</v>
      </c>
      <c r="M361" s="21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3.0251967346685427</v>
      </c>
      <c r="N361" s="22">
        <f>'11.жеке-чет өл.вал.'!N361+'12.юрид-чет өл.вал.'!N361+'13.рез.эмес.-чет өл.вал.'!N193</f>
        <v>1043273.27</v>
      </c>
      <c r="O361" s="21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3.541873682721691</v>
      </c>
      <c r="P361" s="22">
        <f>'11.жеке-чет өл.вал.'!P361+'12.юрид-чет өл.вал.'!P361+'13.рез.эмес.-чет өл.вал.'!P193</f>
        <v>365675.21</v>
      </c>
      <c r="Q361" s="21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2.7823490449352555</v>
      </c>
      <c r="R361" s="23">
        <f>'11.жеке-чет өл.вал.'!R361+'12.юрид-чет өл.вал.'!R361+'13.рез.эмес.-чет өл.вал.'!R193</f>
        <v>4173.6900000000005</v>
      </c>
      <c r="S361" s="24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4.4827590932723744</v>
      </c>
    </row>
    <row r="362" spans="1:19" ht="14.25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83320965.330000013</v>
      </c>
      <c r="C362" s="21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0.21179079817797389</v>
      </c>
      <c r="D362" s="22">
        <f>'11.жеке-чет өл.вал.'!D362+'12.юрид-чет өл.вал.'!D362+'13.рез.эмес.-чет өл.вал.'!D194</f>
        <v>79922001.870000005</v>
      </c>
      <c r="E362" s="21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0.11470304413935213</v>
      </c>
      <c r="F362" s="22">
        <f t="shared" si="36"/>
        <v>3398963.46</v>
      </c>
      <c r="G362" s="21">
        <f t="shared" si="37"/>
        <v>2.4946772578720218</v>
      </c>
      <c r="H362" s="22">
        <f>'11.жеке-чет өл.вал.'!H362+'12.юрид-чет өл.вал.'!H362+'13.рез.эмес.-чет өл.вал.'!H194</f>
        <v>756089.74</v>
      </c>
      <c r="I362" s="21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0.5602508826531607</v>
      </c>
      <c r="J362" s="22">
        <f>'11.жеке-чет өл.вал.'!J362+'12.юрид-чет өл.вал.'!J362+'13.рез.эмес.-чет өл.вал.'!J194</f>
        <v>774542.5199999999</v>
      </c>
      <c r="K362" s="21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3.5009135051746409</v>
      </c>
      <c r="L362" s="22">
        <f>'11.жеке-чет өл.вал.'!L362+'12.юрид-чет өл.вал.'!L362+'13.рез.эмес.-чет өл.вал.'!L194</f>
        <v>418769.81</v>
      </c>
      <c r="M362" s="21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2.2450724919735734</v>
      </c>
      <c r="N362" s="22">
        <f>'11.жеке-чет өл.вал.'!N362+'12.юрид-чет өл.вал.'!N362+'13.рез.эмес.-чет өл.вал.'!N194</f>
        <v>1037386.65</v>
      </c>
      <c r="O362" s="21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2.9191553632389637</v>
      </c>
      <c r="P362" s="22">
        <f>'11.жеке-чет өл.вал.'!P362+'12.юрид-чет өл.вал.'!P362+'13.рез.эмес.-чет өл.вал.'!P194</f>
        <v>395259.14</v>
      </c>
      <c r="Q362" s="21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3.3136297349126407</v>
      </c>
      <c r="R362" s="23">
        <f>'11.жеке-чет өл.вал.'!R362+'12.юрид-чет өл.вал.'!R362+'13.рез.эмес.-чет өл.вал.'!R194</f>
        <v>16915.600000000002</v>
      </c>
      <c r="S362" s="24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3.896208700844193</v>
      </c>
    </row>
    <row r="363" spans="1:19" ht="14.25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123621199.75</v>
      </c>
      <c r="C363" s="21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0.13393320414122584</v>
      </c>
      <c r="D363" s="22">
        <f>'11.жеке-чет өл.вал.'!D363+'12.юрид-чет өл.вал.'!D363+'13.рез.эмес.-чет өл.вал.'!D195</f>
        <v>118601558.70999999</v>
      </c>
      <c r="E363" s="21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4.5769683756629306E-2</v>
      </c>
      <c r="F363" s="22">
        <f t="shared" si="36"/>
        <v>5019641.040000001</v>
      </c>
      <c r="G363" s="21">
        <f t="shared" si="37"/>
        <v>2.2170166070480608</v>
      </c>
      <c r="H363" s="22">
        <f>'11.жеке-чет өл.вал.'!H363+'12.юрид-чет өл.вал.'!H363+'13.рез.эмес.-чет өл.вал.'!H195</f>
        <v>792748.21000000008</v>
      </c>
      <c r="I363" s="21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0.60437579720300039</v>
      </c>
      <c r="J363" s="22">
        <f>'11.жеке-чет өл.вал.'!J363+'12.юрид-чет өл.вал.'!J363+'13.рез.эмес.-чет өл.вал.'!J195</f>
        <v>799989.89</v>
      </c>
      <c r="K363" s="21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2.5529292431433102</v>
      </c>
      <c r="L363" s="22">
        <f>'11.жеке-чет өл.вал.'!L363+'12.юрид-чет өл.вал.'!L363+'13.рез.эмес.-чет өл.вал.'!L195</f>
        <v>841609.09000000008</v>
      </c>
      <c r="M363" s="21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2.5321191374014278</v>
      </c>
      <c r="N363" s="22">
        <f>'11.жеке-чет өл.вал.'!N363+'12.юрид-чет өл.вал.'!N363+'13.рез.эмес.-чет өл.вал.'!N195</f>
        <v>2030088.52</v>
      </c>
      <c r="O363" s="21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2.5109215846410486</v>
      </c>
      <c r="P363" s="22">
        <f>'11.жеке-чет өл.вал.'!P363+'12.юрид-чет өл.вал.'!P363+'13.рез.эмес.-чет өл.вал.'!P195</f>
        <v>548698.5</v>
      </c>
      <c r="Q363" s="21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2.4567019532584795</v>
      </c>
      <c r="R363" s="23">
        <f>'11.жеке-чет өл.вал.'!R363+'12.юрид-чет өл.вал.'!R363+'13.рез.эмес.-чет өл.вал.'!R195</f>
        <v>6506.83</v>
      </c>
      <c r="S363" s="24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4.7267083971765089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x14ac:dyDescent="0.2">
      <c r="A359" s="19" t="s">
        <v>12</v>
      </c>
      <c r="B359" s="20">
        <f t="shared" si="152"/>
        <v>30528968.089999996</v>
      </c>
      <c r="C359" s="21">
        <f t="shared" si="149"/>
        <v>0.27884192181682083</v>
      </c>
      <c r="D359" s="22">
        <v>28486757.239999998</v>
      </c>
      <c r="E359" s="21">
        <v>9.5197582510096884E-2</v>
      </c>
      <c r="F359" s="22">
        <f t="shared" si="150"/>
        <v>2042210.85</v>
      </c>
      <c r="G359" s="21">
        <f t="shared" si="151"/>
        <v>2.8404930423810044</v>
      </c>
      <c r="H359" s="22">
        <v>388295.2</v>
      </c>
      <c r="I359" s="21">
        <v>1.3165043175913602</v>
      </c>
      <c r="J359" s="22">
        <v>256757.86</v>
      </c>
      <c r="K359" s="21">
        <v>4.53176014358431</v>
      </c>
      <c r="L359" s="22">
        <v>298489.65000000002</v>
      </c>
      <c r="M359" s="21">
        <v>2.6445115631312501</v>
      </c>
      <c r="N359" s="22">
        <v>489838.55</v>
      </c>
      <c r="O359" s="21">
        <v>3.3296564992689901</v>
      </c>
      <c r="P359" s="22">
        <v>605063.81000000006</v>
      </c>
      <c r="Q359" s="21">
        <v>2.7866689822351098</v>
      </c>
      <c r="R359" s="23">
        <v>3765.78</v>
      </c>
      <c r="S359" s="24">
        <v>5.2213280117266496</v>
      </c>
    </row>
    <row r="360" spans="1:19" x14ac:dyDescent="0.2">
      <c r="A360" s="19" t="s">
        <v>13</v>
      </c>
      <c r="B360" s="20">
        <f t="shared" si="152"/>
        <v>37375953.880000003</v>
      </c>
      <c r="C360" s="21">
        <f t="shared" si="149"/>
        <v>0.20477334864744309</v>
      </c>
      <c r="D360" s="22">
        <v>35385378</v>
      </c>
      <c r="E360" s="21">
        <v>4.4282719418738396E-2</v>
      </c>
      <c r="F360" s="22">
        <f t="shared" si="150"/>
        <v>1990575.8800000001</v>
      </c>
      <c r="G360" s="21">
        <f t="shared" si="151"/>
        <v>3.057727429812922</v>
      </c>
      <c r="H360" s="22">
        <v>460880.8</v>
      </c>
      <c r="I360" s="21">
        <v>1.1214950258287999</v>
      </c>
      <c r="J360" s="22">
        <v>352681.59</v>
      </c>
      <c r="K360" s="21">
        <v>5.1900521555434693</v>
      </c>
      <c r="L360" s="22">
        <v>339972.91</v>
      </c>
      <c r="M360" s="21">
        <v>3.3170705239426299</v>
      </c>
      <c r="N360" s="22">
        <v>522364.88</v>
      </c>
      <c r="O360" s="21">
        <v>2.9045582317861802</v>
      </c>
      <c r="P360" s="22">
        <v>311752.36</v>
      </c>
      <c r="Q360" s="21">
        <v>3.44883289608457</v>
      </c>
      <c r="R360" s="23">
        <v>2923.34</v>
      </c>
      <c r="S360" s="24">
        <v>6.5650840476988597</v>
      </c>
    </row>
    <row r="361" spans="1:19" x14ac:dyDescent="0.2">
      <c r="A361" s="19" t="s">
        <v>14</v>
      </c>
      <c r="B361" s="20">
        <f t="shared" si="152"/>
        <v>28540727.890000001</v>
      </c>
      <c r="C361" s="21">
        <f t="shared" si="149"/>
        <v>0.26774383458445139</v>
      </c>
      <c r="D361" s="22">
        <v>26692945.640000001</v>
      </c>
      <c r="E361" s="21">
        <v>5.7963803892870001E-2</v>
      </c>
      <c r="F361" s="22">
        <f t="shared" si="150"/>
        <v>1847782.25</v>
      </c>
      <c r="G361" s="21">
        <f t="shared" si="151"/>
        <v>3.2982129039825971</v>
      </c>
      <c r="H361" s="22">
        <v>300692.23</v>
      </c>
      <c r="I361" s="21">
        <v>1.7245210266989599</v>
      </c>
      <c r="J361" s="22">
        <v>330115.74</v>
      </c>
      <c r="K361" s="21">
        <v>5.2660957338780596</v>
      </c>
      <c r="L361" s="22">
        <v>450692.67</v>
      </c>
      <c r="M361" s="21">
        <v>2.9821950161736601</v>
      </c>
      <c r="N361" s="22">
        <v>476423.77</v>
      </c>
      <c r="O361" s="21">
        <v>3.4980640523036901</v>
      </c>
      <c r="P361" s="22">
        <v>285701.15000000002</v>
      </c>
      <c r="Q361" s="21">
        <v>2.8286215256746399</v>
      </c>
      <c r="R361" s="23">
        <v>4156.6900000000005</v>
      </c>
      <c r="S361" s="24">
        <v>4.4875554347329194</v>
      </c>
    </row>
    <row r="362" spans="1:19" x14ac:dyDescent="0.2">
      <c r="A362" s="19" t="s">
        <v>15</v>
      </c>
      <c r="B362" s="20">
        <f t="shared" si="152"/>
        <v>33209368.790000003</v>
      </c>
      <c r="C362" s="21">
        <f t="shared" si="149"/>
        <v>0.2183213266457269</v>
      </c>
      <c r="D362" s="22">
        <v>31307100.370000001</v>
      </c>
      <c r="E362" s="21">
        <v>4.4285625628509795E-2</v>
      </c>
      <c r="F362" s="22">
        <f t="shared" si="150"/>
        <v>1902268.4200000002</v>
      </c>
      <c r="G362" s="21">
        <f t="shared" si="151"/>
        <v>3.0825612532641413</v>
      </c>
      <c r="H362" s="22">
        <v>348301.21</v>
      </c>
      <c r="I362" s="21">
        <v>1.1759166929107099</v>
      </c>
      <c r="J362" s="22">
        <v>430185.6</v>
      </c>
      <c r="K362" s="21">
        <v>4.3247767830908304</v>
      </c>
      <c r="L362" s="22">
        <v>335131.44</v>
      </c>
      <c r="M362" s="21">
        <v>2.3826853210191201</v>
      </c>
      <c r="N362" s="22">
        <v>527010.43000000005</v>
      </c>
      <c r="O362" s="21">
        <v>3.4407482497073199</v>
      </c>
      <c r="P362" s="22">
        <v>245016.84</v>
      </c>
      <c r="Q362" s="21">
        <v>3.7430845867573792</v>
      </c>
      <c r="R362" s="23">
        <v>16622.900000000001</v>
      </c>
      <c r="S362" s="24">
        <v>3.9034878330495899</v>
      </c>
    </row>
    <row r="363" spans="1:19" x14ac:dyDescent="0.2">
      <c r="A363" s="19" t="s">
        <v>16</v>
      </c>
      <c r="B363" s="20">
        <f t="shared" si="152"/>
        <v>42881091.380000003</v>
      </c>
      <c r="C363" s="21">
        <f t="shared" si="149"/>
        <v>0.1666158514480422</v>
      </c>
      <c r="D363" s="22">
        <v>41000311.100000001</v>
      </c>
      <c r="E363" s="21">
        <v>4.20106789214095E-2</v>
      </c>
      <c r="F363" s="22">
        <f t="shared" si="150"/>
        <v>1880780.2800000003</v>
      </c>
      <c r="G363" s="21">
        <f t="shared" si="151"/>
        <v>2.8829623022206508</v>
      </c>
      <c r="H363" s="22">
        <v>407226.53</v>
      </c>
      <c r="I363" s="21">
        <v>1.1434246170061699</v>
      </c>
      <c r="J363" s="22">
        <v>411727.66</v>
      </c>
      <c r="K363" s="21">
        <v>3.9512863036697596</v>
      </c>
      <c r="L363" s="22">
        <v>270578.53000000003</v>
      </c>
      <c r="M363" s="21">
        <v>2.7475365610124398</v>
      </c>
      <c r="N363" s="22">
        <v>524467.34</v>
      </c>
      <c r="O363" s="21">
        <v>3.3656853254198804</v>
      </c>
      <c r="P363" s="22">
        <v>261042.12</v>
      </c>
      <c r="Q363" s="21">
        <v>3.0397462156681803</v>
      </c>
      <c r="R363" s="23">
        <v>5738.1</v>
      </c>
      <c r="S363" s="24">
        <v>4.8123443300047093</v>
      </c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customHeight="1" x14ac:dyDescent="0.2">
      <c r="A359" s="19" t="s">
        <v>12</v>
      </c>
      <c r="B359" s="20">
        <f t="shared" si="145"/>
        <v>5966965.7000000002</v>
      </c>
      <c r="C359" s="21">
        <f t="shared" si="146"/>
        <v>1.3937908003727926</v>
      </c>
      <c r="D359" s="22">
        <v>2933379.79</v>
      </c>
      <c r="E359" s="21">
        <v>0.30328117478439404</v>
      </c>
      <c r="F359" s="22">
        <f t="shared" si="147"/>
        <v>3033585.91</v>
      </c>
      <c r="G359" s="21">
        <f t="shared" si="148"/>
        <v>2.4482784566994513</v>
      </c>
      <c r="H359" s="22">
        <v>184.54</v>
      </c>
      <c r="I359" s="21">
        <v>3</v>
      </c>
      <c r="J359" s="22">
        <v>1038193.9</v>
      </c>
      <c r="K359" s="21">
        <v>1.0047293573965299</v>
      </c>
      <c r="L359" s="22">
        <v>49992.07</v>
      </c>
      <c r="M359" s="21">
        <v>4.3758544105095094</v>
      </c>
      <c r="N359" s="22">
        <v>562587.9</v>
      </c>
      <c r="O359" s="21">
        <v>3.25582455648264</v>
      </c>
      <c r="P359" s="22">
        <v>1382627.5</v>
      </c>
      <c r="Q359" s="21">
        <v>3.1338592643354799</v>
      </c>
      <c r="R359" s="23"/>
      <c r="S359" s="24"/>
    </row>
    <row r="360" spans="1:19" ht="14.25" customHeight="1" x14ac:dyDescent="0.2">
      <c r="A360" s="19" t="s">
        <v>13</v>
      </c>
      <c r="B360" s="20">
        <f t="shared" si="145"/>
        <v>4149938.93</v>
      </c>
      <c r="C360" s="21">
        <f t="shared" si="146"/>
        <v>0.57029540504587595</v>
      </c>
      <c r="D360" s="22">
        <v>4015641.18</v>
      </c>
      <c r="E360" s="21">
        <v>0.45933502853459601</v>
      </c>
      <c r="F360" s="22">
        <f t="shared" si="147"/>
        <v>134297.75</v>
      </c>
      <c r="G360" s="21">
        <f t="shared" si="148"/>
        <v>3.8881250579402886</v>
      </c>
      <c r="H360" s="22">
        <v>100295.4</v>
      </c>
      <c r="I360" s="21">
        <v>4.49416834670384</v>
      </c>
      <c r="J360" s="22">
        <v>591.80000000000007</v>
      </c>
      <c r="K360" s="21">
        <v>7.2823758026360288</v>
      </c>
      <c r="L360" s="22">
        <v>69.25</v>
      </c>
      <c r="M360" s="21">
        <v>12.932490974729198</v>
      </c>
      <c r="N360" s="22">
        <v>27756.1</v>
      </c>
      <c r="O360" s="21">
        <v>2.0075857198958098</v>
      </c>
      <c r="P360" s="22">
        <v>5585.2</v>
      </c>
      <c r="Q360" s="21">
        <v>1.8788942204397299</v>
      </c>
      <c r="R360" s="23"/>
      <c r="S360" s="24"/>
    </row>
    <row r="361" spans="1:19" ht="14.25" customHeight="1" x14ac:dyDescent="0.2">
      <c r="A361" s="19" t="s">
        <v>14</v>
      </c>
      <c r="B361" s="20">
        <f t="shared" si="145"/>
        <v>8530467.3200000003</v>
      </c>
      <c r="C361" s="21">
        <f t="shared" si="146"/>
        <v>0.63305400240370413</v>
      </c>
      <c r="D361" s="22">
        <v>7847606.9100000001</v>
      </c>
      <c r="E361" s="21">
        <v>0.38893249041445704</v>
      </c>
      <c r="F361" s="22">
        <f t="shared" si="147"/>
        <v>682860.41</v>
      </c>
      <c r="G361" s="21">
        <f t="shared" si="148"/>
        <v>3.4385610083911566</v>
      </c>
      <c r="H361" s="22">
        <v>466.1</v>
      </c>
      <c r="I361" s="21">
        <v>8.0061574769362807</v>
      </c>
      <c r="J361" s="22">
        <v>202026.1</v>
      </c>
      <c r="K361" s="21">
        <v>2.0975997655748397</v>
      </c>
      <c r="L361" s="22">
        <v>297330</v>
      </c>
      <c r="M361" s="21">
        <v>3.5</v>
      </c>
      <c r="N361" s="22">
        <v>183038.21</v>
      </c>
      <c r="O361" s="21">
        <v>4.8071963225601895</v>
      </c>
      <c r="P361" s="22"/>
      <c r="Q361" s="21"/>
      <c r="R361" s="23"/>
      <c r="S361" s="24"/>
    </row>
    <row r="362" spans="1:19" ht="14.25" customHeight="1" x14ac:dyDescent="0.2">
      <c r="A362" s="19" t="s">
        <v>15</v>
      </c>
      <c r="B362" s="20">
        <f t="shared" si="145"/>
        <v>6686067.040000001</v>
      </c>
      <c r="C362" s="21">
        <f t="shared" si="146"/>
        <v>1.23999322995122</v>
      </c>
      <c r="D362" s="22">
        <v>6505284.1900000004</v>
      </c>
      <c r="E362" s="21">
        <v>1.1700374943496501</v>
      </c>
      <c r="F362" s="22">
        <f t="shared" si="147"/>
        <v>180782.85</v>
      </c>
      <c r="G362" s="21">
        <f t="shared" si="148"/>
        <v>3.7572781428105588</v>
      </c>
      <c r="H362" s="22">
        <v>223.5</v>
      </c>
      <c r="I362" s="21">
        <v>7.5</v>
      </c>
      <c r="J362" s="22">
        <v>106192.2</v>
      </c>
      <c r="K362" s="21">
        <v>4.1470372400232796</v>
      </c>
      <c r="L362" s="22">
        <v>1747.88</v>
      </c>
      <c r="M362" s="21">
        <v>2</v>
      </c>
      <c r="N362" s="22">
        <v>28889.87</v>
      </c>
      <c r="O362" s="21">
        <v>3.5516059054609803</v>
      </c>
      <c r="P362" s="22">
        <v>43729.4</v>
      </c>
      <c r="Q362" s="21">
        <v>2.9977772391114401</v>
      </c>
      <c r="R362" s="23"/>
      <c r="S362" s="24"/>
    </row>
    <row r="363" spans="1:19" ht="14.25" customHeight="1" x14ac:dyDescent="0.2">
      <c r="A363" s="19" t="s">
        <v>16</v>
      </c>
      <c r="B363" s="20">
        <f t="shared" si="145"/>
        <v>5627910.1200000001</v>
      </c>
      <c r="C363" s="21">
        <f t="shared" si="146"/>
        <v>1.151107559425629</v>
      </c>
      <c r="D363" s="22">
        <v>4592130.12</v>
      </c>
      <c r="E363" s="21">
        <v>0.73841146707315009</v>
      </c>
      <c r="F363" s="22">
        <f t="shared" si="147"/>
        <v>1035780</v>
      </c>
      <c r="G363" s="21">
        <f t="shared" si="148"/>
        <v>2.9807954816659894</v>
      </c>
      <c r="H363" s="22">
        <v>14.4</v>
      </c>
      <c r="I363" s="21">
        <v>15</v>
      </c>
      <c r="J363" s="22">
        <v>29.2</v>
      </c>
      <c r="K363" s="21">
        <v>17</v>
      </c>
      <c r="L363" s="22">
        <v>437250</v>
      </c>
      <c r="M363" s="21">
        <v>2.7</v>
      </c>
      <c r="N363" s="22">
        <v>589698.80000000005</v>
      </c>
      <c r="O363" s="21">
        <v>3.17311302651455</v>
      </c>
      <c r="P363" s="22">
        <v>8787.6</v>
      </c>
      <c r="Q363" s="21">
        <v>3.9806090400109198</v>
      </c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x14ac:dyDescent="0.2">
      <c r="A191" s="19" t="s">
        <v>12</v>
      </c>
      <c r="B191" s="20">
        <f t="shared" si="140"/>
        <v>48855550.930000007</v>
      </c>
      <c r="C191" s="21">
        <f t="shared" si="141"/>
        <v>3.6927423296994798E-2</v>
      </c>
      <c r="D191" s="22">
        <v>46275020.240000002</v>
      </c>
      <c r="E191" s="21">
        <v>4.6264407641456303E-3</v>
      </c>
      <c r="F191" s="22">
        <f t="shared" si="142"/>
        <v>2580530.69</v>
      </c>
      <c r="G191" s="21">
        <f t="shared" si="143"/>
        <v>0.61616045713449663</v>
      </c>
      <c r="H191" s="22">
        <v>1901415.63</v>
      </c>
      <c r="I191" s="21">
        <v>3.9694973844303601E-2</v>
      </c>
      <c r="J191" s="22">
        <v>135408.06</v>
      </c>
      <c r="K191" s="21">
        <v>2.7983944264469902</v>
      </c>
      <c r="L191" s="22">
        <v>192185.51</v>
      </c>
      <c r="M191" s="21">
        <v>2.04603263690379</v>
      </c>
      <c r="N191" s="22">
        <v>225459.61</v>
      </c>
      <c r="O191" s="21">
        <v>2.2401628207375999</v>
      </c>
      <c r="P191" s="22">
        <v>125546.88</v>
      </c>
      <c r="Q191" s="21">
        <v>1.88118787022027</v>
      </c>
      <c r="R191" s="23">
        <v>515</v>
      </c>
      <c r="S191" s="24">
        <v>2.2482252427184499</v>
      </c>
    </row>
    <row r="192" spans="1:19" x14ac:dyDescent="0.2">
      <c r="A192" s="19" t="s">
        <v>13</v>
      </c>
      <c r="B192" s="20">
        <f t="shared" si="140"/>
        <v>51376092.339999996</v>
      </c>
      <c r="C192" s="21">
        <f t="shared" si="141"/>
        <v>6.8789978416641848E-2</v>
      </c>
      <c r="D192" s="22">
        <v>48494396.689999998</v>
      </c>
      <c r="E192" s="21">
        <v>4.0347428683517907E-3</v>
      </c>
      <c r="F192" s="22">
        <f t="shared" si="142"/>
        <v>2881695.65</v>
      </c>
      <c r="G192" s="21">
        <f t="shared" si="143"/>
        <v>1.1585185486191087</v>
      </c>
      <c r="H192" s="22">
        <v>1681620.56</v>
      </c>
      <c r="I192" s="21">
        <v>3.3780929747909399E-3</v>
      </c>
      <c r="J192" s="22">
        <v>257136.67</v>
      </c>
      <c r="K192" s="21">
        <v>2.3606279399978201</v>
      </c>
      <c r="L192" s="22">
        <v>351476.8</v>
      </c>
      <c r="M192" s="21">
        <v>2.9851635669836498</v>
      </c>
      <c r="N192" s="22">
        <v>310000.23</v>
      </c>
      <c r="O192" s="21">
        <v>2.1858635169399698</v>
      </c>
      <c r="P192" s="22">
        <v>280810.69</v>
      </c>
      <c r="Q192" s="21">
        <v>3.5436731514743998</v>
      </c>
      <c r="R192" s="23">
        <v>650.70000000000005</v>
      </c>
      <c r="S192" s="24">
        <v>5.9596588289534305</v>
      </c>
    </row>
    <row r="193" spans="1:19" x14ac:dyDescent="0.2">
      <c r="A193" s="19" t="s">
        <v>14</v>
      </c>
      <c r="B193" s="20">
        <f t="shared" si="140"/>
        <v>58765944.800000004</v>
      </c>
      <c r="C193" s="21">
        <f t="shared" si="141"/>
        <v>3.623959238548647E-2</v>
      </c>
      <c r="D193" s="22">
        <v>56917129.100000001</v>
      </c>
      <c r="E193" s="21">
        <v>5.55618305070134E-3</v>
      </c>
      <c r="F193" s="22">
        <f t="shared" si="142"/>
        <v>1848815.7000000002</v>
      </c>
      <c r="G193" s="21">
        <f t="shared" si="143"/>
        <v>0.98085055081477224</v>
      </c>
      <c r="H193" s="22">
        <v>1101040.1000000001</v>
      </c>
      <c r="I193" s="21">
        <v>1.3514680346338001E-2</v>
      </c>
      <c r="J193" s="22">
        <v>189720.63</v>
      </c>
      <c r="K193" s="21">
        <v>1.4608800640183397</v>
      </c>
      <c r="L193" s="22">
        <v>94252.62</v>
      </c>
      <c r="M193" s="21">
        <v>1.7330024640163799</v>
      </c>
      <c r="N193" s="22">
        <v>383811.29</v>
      </c>
      <c r="O193" s="21">
        <v>2.9928266711487299</v>
      </c>
      <c r="P193" s="22">
        <v>79974.06</v>
      </c>
      <c r="Q193" s="21">
        <v>2.6170441828262794</v>
      </c>
      <c r="R193" s="23">
        <v>17</v>
      </c>
      <c r="S193" s="24">
        <v>3.31</v>
      </c>
    </row>
    <row r="194" spans="1:19" x14ac:dyDescent="0.2">
      <c r="A194" s="19" t="s">
        <v>15</v>
      </c>
      <c r="B194" s="20">
        <f t="shared" si="140"/>
        <v>43425529.500000007</v>
      </c>
      <c r="C194" s="21">
        <f t="shared" si="141"/>
        <v>4.8488123473543365E-2</v>
      </c>
      <c r="D194" s="22">
        <v>42109617.310000002</v>
      </c>
      <c r="E194" s="21">
        <v>4.0232131950476797E-3</v>
      </c>
      <c r="F194" s="22">
        <f t="shared" si="142"/>
        <v>1315912.1899999997</v>
      </c>
      <c r="G194" s="21">
        <f t="shared" si="143"/>
        <v>1.4713796885641741</v>
      </c>
      <c r="H194" s="22">
        <v>407565.03</v>
      </c>
      <c r="I194" s="21">
        <v>3.0303108193556302E-2</v>
      </c>
      <c r="J194" s="22">
        <v>238164.72</v>
      </c>
      <c r="K194" s="21">
        <v>1.7247166805394198</v>
      </c>
      <c r="L194" s="22">
        <v>81890.490000000005</v>
      </c>
      <c r="M194" s="21">
        <v>1.68713190261775</v>
      </c>
      <c r="N194" s="22">
        <v>481486.35</v>
      </c>
      <c r="O194" s="21">
        <v>2.3102984240363198</v>
      </c>
      <c r="P194" s="22">
        <v>106512.9</v>
      </c>
      <c r="Q194" s="21">
        <v>2.4554085185925798</v>
      </c>
      <c r="R194" s="23">
        <v>292.7</v>
      </c>
      <c r="S194" s="24">
        <v>3.4828151691151299</v>
      </c>
    </row>
    <row r="195" spans="1:19" x14ac:dyDescent="0.2">
      <c r="A195" s="19" t="s">
        <v>16</v>
      </c>
      <c r="B195" s="20">
        <f t="shared" si="140"/>
        <v>75112198.25</v>
      </c>
      <c r="C195" s="21">
        <f t="shared" si="141"/>
        <v>3.9061351104845377E-2</v>
      </c>
      <c r="D195" s="22">
        <v>73009117.489999995</v>
      </c>
      <c r="E195" s="21">
        <v>4.3148500054551201E-3</v>
      </c>
      <c r="F195" s="22">
        <f t="shared" si="142"/>
        <v>2103080.7600000002</v>
      </c>
      <c r="G195" s="21">
        <f t="shared" si="143"/>
        <v>1.2452971882544359</v>
      </c>
      <c r="H195" s="22">
        <v>385507.28</v>
      </c>
      <c r="I195" s="21">
        <v>3.4419563490474196E-2</v>
      </c>
      <c r="J195" s="22">
        <v>388233.03</v>
      </c>
      <c r="K195" s="21">
        <v>1.0688614531329301</v>
      </c>
      <c r="L195" s="22">
        <v>133780.56</v>
      </c>
      <c r="M195" s="21">
        <v>1.5477217257873599</v>
      </c>
      <c r="N195" s="22">
        <v>915922.38</v>
      </c>
      <c r="O195" s="21">
        <v>1.5951352883199599</v>
      </c>
      <c r="P195" s="22">
        <v>278868.78000000003</v>
      </c>
      <c r="Q195" s="21">
        <v>1.86290799672878</v>
      </c>
      <c r="R195" s="23">
        <v>768.73</v>
      </c>
      <c r="S195" s="24">
        <v>4.0874884549841894</v>
      </c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2025-08-26T11:04:38Z</dcterms:modified>
</cp:coreProperties>
</file>