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600" windowHeight="775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52511"/>
</workbook>
</file>

<file path=xl/sharedStrings.xml><?xml version="1.0" encoding="utf-8"?>
<sst xmlns="http://schemas.openxmlformats.org/spreadsheetml/2006/main" count="7014" uniqueCount="223">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</sst>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  <numFmt numFmtId="169" formatCode="#,##0.000"/>
    <numFmt numFmtId="170" formatCode="0.0"/>
    <numFmt numFmtId="171" formatCode="#,##0.0000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5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69" fontId="20" fillId="49" borderId="0" xfId="0" applyNumberFormat="1" applyFont="1" applyFill="1" applyBorder="1"/>
    <xf numFmtId="170" fontId="20" fillId="49" borderId="0" xfId="0" applyNumberFormat="1" applyFont="1" applyFill="1" applyBorder="1"/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  <xf numFmtId="171" fontId="20" fillId="49" borderId="0" xfId="0" applyNumberFormat="1" applyFont="1" applyFill="1" applyBorder="1"/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8"/>
  <sheetViews>
    <sheetView tabSelected="1" zoomScale="75" zoomScaleNormal="75" zoomScaleSheetLayoutView="80" workbookViewId="0" topLeftCell="A1">
      <pane xSplit="3" ySplit="10" topLeftCell="D296" activePane="bottomRight" state="frozen"/>
      <selection pane="topRight" activeCell="D1" sqref="D1"/>
      <selection pane="bottomLeft" activeCell="A10" sqref="A10"/>
      <selection pane="bottomRight" activeCell="E317" sqref="E317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2" t="s">
        <v>50</v>
      </c>
      <c r="B5" s="62" t="s">
        <v>33</v>
      </c>
      <c r="C5" s="62" t="s">
        <v>51</v>
      </c>
      <c r="D5" s="63" t="s">
        <v>178</v>
      </c>
      <c r="E5" s="64"/>
      <c r="F5" s="63" t="s">
        <v>175</v>
      </c>
      <c r="G5" s="64"/>
      <c r="H5" s="63" t="s">
        <v>151</v>
      </c>
      <c r="I5" s="64"/>
    </row>
    <row r="6" spans="1:9" ht="24" customHeight="1">
      <c r="A6" s="62"/>
      <c r="B6" s="62"/>
      <c r="C6" s="62"/>
      <c r="D6" s="60" t="s">
        <v>179</v>
      </c>
      <c r="E6" s="61"/>
      <c r="F6" s="60" t="s">
        <v>176</v>
      </c>
      <c r="G6" s="61"/>
      <c r="H6" s="60" t="s">
        <v>152</v>
      </c>
      <c r="I6" s="61"/>
    </row>
    <row r="7" spans="1:9" ht="24" customHeight="1">
      <c r="A7" s="62"/>
      <c r="B7" s="62"/>
      <c r="C7" s="62"/>
      <c r="D7" s="65" t="s">
        <v>180</v>
      </c>
      <c r="E7" s="66"/>
      <c r="F7" s="65" t="s">
        <v>177</v>
      </c>
      <c r="G7" s="66"/>
      <c r="H7" s="65" t="s">
        <v>153</v>
      </c>
      <c r="I7" s="66"/>
    </row>
    <row r="8" spans="1:9" ht="38.25">
      <c r="A8" s="62"/>
      <c r="B8" s="62"/>
      <c r="C8" s="62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2"/>
      <c r="B9" s="62"/>
      <c r="C9" s="62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2"/>
      <c r="B10" s="62"/>
      <c r="C10" s="62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14.839247373074006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9.739781675518561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153748664.30000022</v>
      </c>
      <c r="E301" s="11">
        <f>'2. отрасли_общ'!E301</f>
        <v>14.476747858316134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9.680920946825319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0</v>
      </c>
      <c r="E309" s="11">
        <f>'2. отрасли_общ'!E309</f>
        <v>0</v>
      </c>
      <c r="F309" s="10">
        <f>'3. отрасли_нац вал'!D309</f>
        <v>0</v>
      </c>
      <c r="G309" s="11">
        <f>'3. отрасли_нац вал'!E309</f>
        <v>0</v>
      </c>
      <c r="H309" s="10">
        <f>'4. отрасли_ин вал'!D309</f>
        <v>0</v>
      </c>
      <c r="I309" s="11">
        <f>'4. отрасли_ин вал'!E309</f>
        <v>0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0</v>
      </c>
      <c r="E310" s="15">
        <f>'2. отрасли_общ'!E310</f>
        <v>0</v>
      </c>
      <c r="F310" s="14">
        <f>'3. отрасли_нац вал'!D310</f>
        <v>0</v>
      </c>
      <c r="G310" s="15">
        <f>'3. отрасли_нац вал'!E310</f>
        <v>0</v>
      </c>
      <c r="H310" s="14">
        <f>'4. отрасли_ин вал'!D310</f>
        <v>0</v>
      </c>
      <c r="I310" s="15">
        <f>'4. отрасли_ин вал'!E310</f>
        <v>0</v>
      </c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  <row r="317" spans="4:9" ht="12.75">
      <c r="D317" s="4"/>
      <c r="E317" s="4"/>
      <c r="F317" s="4"/>
      <c r="G317" s="4"/>
      <c r="H317" s="4"/>
      <c r="I317" s="4"/>
    </row>
    <row r="318" spans="4:9" ht="12.75">
      <c r="D318" s="4"/>
      <c r="E318" s="4"/>
      <c r="F318" s="4"/>
      <c r="G318" s="4"/>
      <c r="H318" s="4"/>
      <c r="I318" s="4"/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16"/>
  <sheetViews>
    <sheetView zoomScale="75" zoomScaleNormal="75" workbookViewId="0" topLeftCell="A1">
      <pane xSplit="3" ySplit="10" topLeftCell="D292" activePane="bottomRight" state="frozen"/>
      <selection pane="topRight" activeCell="D1" sqref="D1"/>
      <selection pane="bottomLeft" activeCell="A10" sqref="A10"/>
      <selection pane="bottomRight" activeCell="AE308" sqref="AE30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2" t="s">
        <v>50</v>
      </c>
      <c r="B5" s="62" t="s">
        <v>33</v>
      </c>
      <c r="C5" s="62" t="s">
        <v>51</v>
      </c>
      <c r="D5" s="63" t="s">
        <v>178</v>
      </c>
      <c r="E5" s="64"/>
      <c r="F5" s="69" t="s">
        <v>181</v>
      </c>
      <c r="G5" s="70"/>
      <c r="H5" s="69" t="s">
        <v>182</v>
      </c>
      <c r="I5" s="70"/>
      <c r="J5" s="69" t="s">
        <v>183</v>
      </c>
      <c r="K5" s="70"/>
      <c r="L5" s="69" t="s">
        <v>184</v>
      </c>
      <c r="M5" s="70"/>
      <c r="N5" s="69" t="s">
        <v>185</v>
      </c>
      <c r="O5" s="70"/>
      <c r="P5" s="69" t="s">
        <v>186</v>
      </c>
      <c r="Q5" s="70"/>
      <c r="R5" s="69" t="s">
        <v>187</v>
      </c>
      <c r="S5" s="70"/>
      <c r="T5" s="69" t="s">
        <v>188</v>
      </c>
      <c r="U5" s="70"/>
      <c r="V5" s="69" t="s">
        <v>189</v>
      </c>
      <c r="W5" s="70"/>
      <c r="X5" s="69" t="s">
        <v>190</v>
      </c>
      <c r="Y5" s="70"/>
      <c r="Z5" s="69" t="s">
        <v>191</v>
      </c>
      <c r="AA5" s="70"/>
    </row>
    <row r="6" spans="1:27" ht="24" customHeight="1">
      <c r="A6" s="62"/>
      <c r="B6" s="62"/>
      <c r="C6" s="62"/>
      <c r="D6" s="60" t="s">
        <v>179</v>
      </c>
      <c r="E6" s="61"/>
      <c r="F6" s="71" t="s">
        <v>192</v>
      </c>
      <c r="G6" s="72"/>
      <c r="H6" s="71" t="s">
        <v>193</v>
      </c>
      <c r="I6" s="72"/>
      <c r="J6" s="71" t="s">
        <v>194</v>
      </c>
      <c r="K6" s="72"/>
      <c r="L6" s="71" t="s">
        <v>195</v>
      </c>
      <c r="M6" s="72"/>
      <c r="N6" s="71" t="s">
        <v>196</v>
      </c>
      <c r="O6" s="72"/>
      <c r="P6" s="71" t="s">
        <v>197</v>
      </c>
      <c r="Q6" s="72"/>
      <c r="R6" s="71" t="s">
        <v>198</v>
      </c>
      <c r="S6" s="72"/>
      <c r="T6" s="71" t="s">
        <v>199</v>
      </c>
      <c r="U6" s="72"/>
      <c r="V6" s="71" t="s">
        <v>200</v>
      </c>
      <c r="W6" s="72"/>
      <c r="X6" s="71" t="s">
        <v>201</v>
      </c>
      <c r="Y6" s="72"/>
      <c r="Z6" s="71" t="s">
        <v>202</v>
      </c>
      <c r="AA6" s="72"/>
    </row>
    <row r="7" spans="1:27" ht="24" customHeight="1">
      <c r="A7" s="62"/>
      <c r="B7" s="62"/>
      <c r="C7" s="62"/>
      <c r="D7" s="65" t="s">
        <v>180</v>
      </c>
      <c r="E7" s="66"/>
      <c r="F7" s="67" t="s">
        <v>203</v>
      </c>
      <c r="G7" s="68"/>
      <c r="H7" s="67" t="s">
        <v>204</v>
      </c>
      <c r="I7" s="68"/>
      <c r="J7" s="67" t="s">
        <v>205</v>
      </c>
      <c r="K7" s="68"/>
      <c r="L7" s="67" t="s">
        <v>206</v>
      </c>
      <c r="M7" s="68"/>
      <c r="N7" s="67" t="s">
        <v>207</v>
      </c>
      <c r="O7" s="68"/>
      <c r="P7" s="67" t="s">
        <v>208</v>
      </c>
      <c r="Q7" s="68"/>
      <c r="R7" s="67" t="s">
        <v>209</v>
      </c>
      <c r="S7" s="68"/>
      <c r="T7" s="67" t="s">
        <v>210</v>
      </c>
      <c r="U7" s="68"/>
      <c r="V7" s="67" t="s">
        <v>211</v>
      </c>
      <c r="W7" s="68"/>
      <c r="X7" s="67" t="s">
        <v>212</v>
      </c>
      <c r="Y7" s="68"/>
      <c r="Z7" s="67" t="s">
        <v>213</v>
      </c>
      <c r="AA7" s="68"/>
    </row>
    <row r="8" spans="1:27" ht="38.25">
      <c r="A8" s="62"/>
      <c r="B8" s="62"/>
      <c r="C8" s="62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2"/>
      <c r="B9" s="62"/>
      <c r="C9" s="62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2"/>
      <c r="B10" s="62"/>
      <c r="C10" s="62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14.839247373074006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13.634153796432248</v>
      </c>
      <c r="P296" s="10">
        <v>1806217.7</v>
      </c>
      <c r="Q296" s="11">
        <v>7.238072260613989</v>
      </c>
      <c r="R296" s="10">
        <v>13393354.5</v>
      </c>
      <c r="S296" s="11">
        <v>11.902564475613634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11.897800103206523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8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  <c r="AB299" s="58"/>
    </row>
    <row r="300" spans="1:28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11.779124181336003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  <c r="AB300" s="58"/>
    </row>
    <row r="301" spans="1:28" s="4" customFormat="1" ht="12.75">
      <c r="A301" s="8" t="s">
        <v>54</v>
      </c>
      <c r="B301" s="8" t="s">
        <v>3</v>
      </c>
      <c r="C301" s="8" t="s">
        <v>90</v>
      </c>
      <c r="D301" s="10">
        <v>153748664.30000022</v>
      </c>
      <c r="E301" s="11">
        <v>14.476747858316134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12.997630737112532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  <c r="AB301" s="58"/>
    </row>
    <row r="302" spans="1:28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  <c r="AB302" s="58"/>
    </row>
    <row r="303" spans="1:28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  <c r="AB303" s="58"/>
    </row>
    <row r="304" spans="1:28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  <c r="AB304" s="58"/>
    </row>
    <row r="305" spans="1:28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  <c r="AB305" s="58"/>
    </row>
    <row r="306" spans="1:28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  <c r="AB306" s="58"/>
    </row>
    <row r="307" spans="1:28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  <c r="AB307" s="58"/>
    </row>
    <row r="308" spans="1:28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  <c r="AB308" s="58"/>
    </row>
    <row r="309" spans="1:28" s="4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  <c r="AB309" s="58"/>
    </row>
    <row r="310" spans="1:28" s="4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B310" s="58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  <row r="315" spans="6:25" ht="12.75">
      <c r="F315" s="59"/>
      <c r="G315" s="59"/>
      <c r="H315" s="59"/>
      <c r="I315" s="59"/>
      <c r="N315" s="59"/>
      <c r="O315" s="59"/>
      <c r="R315" s="59"/>
      <c r="S315" s="59"/>
      <c r="T315" s="59"/>
      <c r="U315" s="59"/>
      <c r="V315" s="59"/>
      <c r="W315" s="59"/>
      <c r="X315" s="59"/>
      <c r="Y315" s="59"/>
    </row>
    <row r="316" spans="6:25" ht="12.75">
      <c r="F316" s="59"/>
      <c r="G316" s="59"/>
      <c r="H316" s="59"/>
      <c r="I316" s="59"/>
      <c r="N316" s="59"/>
      <c r="O316" s="59"/>
      <c r="R316" s="59"/>
      <c r="S316" s="59"/>
      <c r="T316" s="59"/>
      <c r="U316" s="59"/>
      <c r="V316" s="59"/>
      <c r="W316" s="59"/>
      <c r="X316" s="59"/>
      <c r="Y316" s="59"/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12"/>
  <sheetViews>
    <sheetView zoomScale="75" zoomScaleNormal="75" workbookViewId="0" topLeftCell="A1">
      <pane xSplit="3" ySplit="10" topLeftCell="D293" activePane="bottomRight" state="frozen"/>
      <selection pane="topRight" activeCell="D1" sqref="D1"/>
      <selection pane="bottomLeft" activeCell="A10" sqref="A10"/>
      <selection pane="bottomRight" activeCell="AD302" sqref="AD30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2" t="s">
        <v>50</v>
      </c>
      <c r="B5" s="62" t="s">
        <v>33</v>
      </c>
      <c r="C5" s="62" t="s">
        <v>51</v>
      </c>
      <c r="D5" s="63" t="s">
        <v>175</v>
      </c>
      <c r="E5" s="64"/>
      <c r="F5" s="69" t="s">
        <v>181</v>
      </c>
      <c r="G5" s="70"/>
      <c r="H5" s="69" t="s">
        <v>182</v>
      </c>
      <c r="I5" s="70"/>
      <c r="J5" s="69" t="s">
        <v>183</v>
      </c>
      <c r="K5" s="70"/>
      <c r="L5" s="69" t="s">
        <v>184</v>
      </c>
      <c r="M5" s="70"/>
      <c r="N5" s="69" t="s">
        <v>185</v>
      </c>
      <c r="O5" s="70"/>
      <c r="P5" s="69" t="s">
        <v>186</v>
      </c>
      <c r="Q5" s="70"/>
      <c r="R5" s="69" t="s">
        <v>187</v>
      </c>
      <c r="S5" s="70"/>
      <c r="T5" s="69" t="s">
        <v>188</v>
      </c>
      <c r="U5" s="70"/>
      <c r="V5" s="69" t="s">
        <v>189</v>
      </c>
      <c r="W5" s="70"/>
      <c r="X5" s="69" t="s">
        <v>190</v>
      </c>
      <c r="Y5" s="70"/>
      <c r="Z5" s="69" t="s">
        <v>191</v>
      </c>
      <c r="AA5" s="70"/>
      <c r="AB5" s="37"/>
      <c r="AC5" s="73" t="s">
        <v>142</v>
      </c>
    </row>
    <row r="6" spans="1:29" ht="24.95" customHeight="1">
      <c r="A6" s="62"/>
      <c r="B6" s="62"/>
      <c r="C6" s="62"/>
      <c r="D6" s="60" t="s">
        <v>176</v>
      </c>
      <c r="E6" s="61"/>
      <c r="F6" s="71" t="s">
        <v>192</v>
      </c>
      <c r="G6" s="72"/>
      <c r="H6" s="71" t="s">
        <v>193</v>
      </c>
      <c r="I6" s="72"/>
      <c r="J6" s="71" t="s">
        <v>194</v>
      </c>
      <c r="K6" s="72"/>
      <c r="L6" s="71" t="s">
        <v>195</v>
      </c>
      <c r="M6" s="72"/>
      <c r="N6" s="71" t="s">
        <v>196</v>
      </c>
      <c r="O6" s="72"/>
      <c r="P6" s="71" t="s">
        <v>197</v>
      </c>
      <c r="Q6" s="72"/>
      <c r="R6" s="71" t="s">
        <v>198</v>
      </c>
      <c r="S6" s="72"/>
      <c r="T6" s="71" t="s">
        <v>199</v>
      </c>
      <c r="U6" s="72"/>
      <c r="V6" s="71" t="s">
        <v>200</v>
      </c>
      <c r="W6" s="72"/>
      <c r="X6" s="71" t="s">
        <v>201</v>
      </c>
      <c r="Y6" s="72"/>
      <c r="Z6" s="71" t="s">
        <v>202</v>
      </c>
      <c r="AA6" s="72"/>
      <c r="AB6" s="37"/>
      <c r="AC6" s="73"/>
    </row>
    <row r="7" spans="1:29" ht="24.95" customHeight="1">
      <c r="A7" s="62"/>
      <c r="B7" s="62"/>
      <c r="C7" s="62"/>
      <c r="D7" s="65" t="s">
        <v>177</v>
      </c>
      <c r="E7" s="66"/>
      <c r="F7" s="67" t="s">
        <v>203</v>
      </c>
      <c r="G7" s="68"/>
      <c r="H7" s="67" t="s">
        <v>204</v>
      </c>
      <c r="I7" s="68"/>
      <c r="J7" s="67" t="s">
        <v>205</v>
      </c>
      <c r="K7" s="68"/>
      <c r="L7" s="67" t="s">
        <v>206</v>
      </c>
      <c r="M7" s="68"/>
      <c r="N7" s="67" t="s">
        <v>207</v>
      </c>
      <c r="O7" s="68"/>
      <c r="P7" s="67" t="s">
        <v>208</v>
      </c>
      <c r="Q7" s="68"/>
      <c r="R7" s="67" t="s">
        <v>209</v>
      </c>
      <c r="S7" s="68"/>
      <c r="T7" s="67" t="s">
        <v>210</v>
      </c>
      <c r="U7" s="68"/>
      <c r="V7" s="67" t="s">
        <v>211</v>
      </c>
      <c r="W7" s="68"/>
      <c r="X7" s="67" t="s">
        <v>212</v>
      </c>
      <c r="Y7" s="68"/>
      <c r="Z7" s="67" t="s">
        <v>213</v>
      </c>
      <c r="AA7" s="68"/>
      <c r="AB7" s="37"/>
      <c r="AC7" s="73" t="s">
        <v>128</v>
      </c>
    </row>
    <row r="8" spans="1:29" ht="38.25">
      <c r="A8" s="62"/>
      <c r="B8" s="62"/>
      <c r="C8" s="62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3"/>
    </row>
    <row r="9" spans="1:29" ht="24" customHeight="1">
      <c r="A9" s="62"/>
      <c r="B9" s="62"/>
      <c r="C9" s="62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3" t="s">
        <v>143</v>
      </c>
    </row>
    <row r="10" spans="1:29" ht="25.5" customHeight="1">
      <c r="A10" s="62"/>
      <c r="B10" s="62"/>
      <c r="C10" s="62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3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08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31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  <c r="AE299" s="84"/>
    </row>
    <row r="300" spans="1:31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  <c r="AE300" s="84"/>
    </row>
    <row r="301" spans="1:31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  <c r="AE301" s="84"/>
    </row>
    <row r="302" spans="1:31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  <c r="AE302" s="84"/>
    </row>
    <row r="303" spans="1:31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  <c r="AE303" s="84"/>
    </row>
    <row r="304" spans="1:31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  <c r="AE304" s="84"/>
    </row>
    <row r="305" spans="1:31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  <c r="AE305" s="84"/>
    </row>
    <row r="306" spans="1:31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  <c r="AE306" s="84"/>
    </row>
    <row r="307" spans="1:31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  <c r="AE307" s="84"/>
    </row>
    <row r="308" spans="1:31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  <c r="AE308" s="84"/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  <c r="AB309" s="39"/>
      <c r="AC309" s="35"/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B310" s="39"/>
      <c r="AC310" s="36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12"/>
  <sheetViews>
    <sheetView zoomScale="75" zoomScaleNormal="75" workbookViewId="0" topLeftCell="A1">
      <pane xSplit="3" ySplit="10" topLeftCell="D293" activePane="bottomRight" state="frozen"/>
      <selection pane="topRight" activeCell="D1" sqref="D1"/>
      <selection pane="bottomLeft" activeCell="A10" sqref="A10"/>
      <selection pane="bottomRight" activeCell="F316" sqref="F316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2" t="s">
        <v>50</v>
      </c>
      <c r="B5" s="62" t="s">
        <v>33</v>
      </c>
      <c r="C5" s="62" t="s">
        <v>51</v>
      </c>
      <c r="D5" s="63" t="s">
        <v>151</v>
      </c>
      <c r="E5" s="64"/>
      <c r="F5" s="69" t="s">
        <v>181</v>
      </c>
      <c r="G5" s="70"/>
      <c r="H5" s="69" t="s">
        <v>182</v>
      </c>
      <c r="I5" s="70"/>
      <c r="J5" s="69" t="s">
        <v>183</v>
      </c>
      <c r="K5" s="70"/>
      <c r="L5" s="69" t="s">
        <v>184</v>
      </c>
      <c r="M5" s="70"/>
      <c r="N5" s="69" t="s">
        <v>185</v>
      </c>
      <c r="O5" s="70"/>
      <c r="P5" s="69" t="s">
        <v>186</v>
      </c>
      <c r="Q5" s="70"/>
      <c r="R5" s="69" t="s">
        <v>187</v>
      </c>
      <c r="S5" s="70"/>
      <c r="T5" s="69" t="s">
        <v>188</v>
      </c>
      <c r="U5" s="70"/>
      <c r="V5" s="69" t="s">
        <v>189</v>
      </c>
      <c r="W5" s="70"/>
      <c r="X5" s="69" t="s">
        <v>190</v>
      </c>
      <c r="Y5" s="70"/>
      <c r="Z5" s="69" t="s">
        <v>191</v>
      </c>
      <c r="AA5" s="70"/>
      <c r="AC5" s="73" t="s">
        <v>142</v>
      </c>
    </row>
    <row r="6" spans="1:29" ht="24.95" customHeight="1">
      <c r="A6" s="62"/>
      <c r="B6" s="62"/>
      <c r="C6" s="62"/>
      <c r="D6" s="60" t="s">
        <v>152</v>
      </c>
      <c r="E6" s="61"/>
      <c r="F6" s="71" t="s">
        <v>192</v>
      </c>
      <c r="G6" s="72"/>
      <c r="H6" s="71" t="s">
        <v>193</v>
      </c>
      <c r="I6" s="72"/>
      <c r="J6" s="71" t="s">
        <v>194</v>
      </c>
      <c r="K6" s="72"/>
      <c r="L6" s="71" t="s">
        <v>195</v>
      </c>
      <c r="M6" s="72"/>
      <c r="N6" s="71" t="s">
        <v>196</v>
      </c>
      <c r="O6" s="72"/>
      <c r="P6" s="71" t="s">
        <v>197</v>
      </c>
      <c r="Q6" s="72"/>
      <c r="R6" s="71" t="s">
        <v>198</v>
      </c>
      <c r="S6" s="72"/>
      <c r="T6" s="71" t="s">
        <v>199</v>
      </c>
      <c r="U6" s="72"/>
      <c r="V6" s="71" t="s">
        <v>200</v>
      </c>
      <c r="W6" s="72"/>
      <c r="X6" s="71" t="s">
        <v>201</v>
      </c>
      <c r="Y6" s="72"/>
      <c r="Z6" s="71" t="s">
        <v>202</v>
      </c>
      <c r="AA6" s="72"/>
      <c r="AC6" s="73"/>
    </row>
    <row r="7" spans="1:29" ht="24.95" customHeight="1">
      <c r="A7" s="74"/>
      <c r="B7" s="74"/>
      <c r="C7" s="74"/>
      <c r="D7" s="65" t="s">
        <v>153</v>
      </c>
      <c r="E7" s="66"/>
      <c r="F7" s="67" t="s">
        <v>203</v>
      </c>
      <c r="G7" s="68"/>
      <c r="H7" s="67" t="s">
        <v>204</v>
      </c>
      <c r="I7" s="68"/>
      <c r="J7" s="67" t="s">
        <v>205</v>
      </c>
      <c r="K7" s="68"/>
      <c r="L7" s="67" t="s">
        <v>206</v>
      </c>
      <c r="M7" s="68"/>
      <c r="N7" s="67" t="s">
        <v>207</v>
      </c>
      <c r="O7" s="68"/>
      <c r="P7" s="67" t="s">
        <v>208</v>
      </c>
      <c r="Q7" s="68"/>
      <c r="R7" s="67" t="s">
        <v>209</v>
      </c>
      <c r="S7" s="68"/>
      <c r="T7" s="67" t="s">
        <v>210</v>
      </c>
      <c r="U7" s="68"/>
      <c r="V7" s="67" t="s">
        <v>211</v>
      </c>
      <c r="W7" s="68"/>
      <c r="X7" s="67" t="s">
        <v>212</v>
      </c>
      <c r="Y7" s="68"/>
      <c r="Z7" s="67" t="s">
        <v>213</v>
      </c>
      <c r="AA7" s="68"/>
      <c r="AC7" s="73" t="s">
        <v>128</v>
      </c>
    </row>
    <row r="8" spans="1:29" ht="38.25">
      <c r="A8" s="74"/>
      <c r="B8" s="74"/>
      <c r="C8" s="74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3"/>
    </row>
    <row r="9" spans="1:29" ht="24" customHeight="1">
      <c r="A9" s="74"/>
      <c r="B9" s="74"/>
      <c r="C9" s="74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3" t="s">
        <v>143</v>
      </c>
    </row>
    <row r="10" spans="1:29" ht="25.5" customHeight="1">
      <c r="A10" s="74"/>
      <c r="B10" s="74"/>
      <c r="C10" s="74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3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19.588414452111838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15.869008439361549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08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9.739781675518561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30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  <c r="AD299" s="58"/>
    </row>
    <row r="300" spans="1:30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  <c r="AD300" s="58"/>
    </row>
    <row r="301" spans="1:30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9.680920946825319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  <c r="AD301" s="58"/>
    </row>
    <row r="302" spans="1:30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  <c r="AD302" s="58"/>
    </row>
    <row r="303" spans="1:30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  <c r="AD303" s="58"/>
    </row>
    <row r="304" spans="1:30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  <c r="AD304" s="58"/>
    </row>
    <row r="305" spans="1:30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  <c r="AD305" s="58"/>
    </row>
    <row r="306" spans="1:30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  <c r="AD306" s="58"/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  <c r="AC309" s="35"/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36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75" zoomScaleNormal="75" workbookViewId="0" topLeftCell="A1">
      <pane xSplit="3" ySplit="10" topLeftCell="D295" activePane="bottomRight" state="frozen"/>
      <selection pane="topRight" activeCell="D1" sqref="D1"/>
      <selection pane="bottomLeft" activeCell="A10" sqref="A10"/>
      <selection pane="bottomRight" activeCell="G306" sqref="G306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2" t="s">
        <v>50</v>
      </c>
      <c r="B5" s="62" t="s">
        <v>33</v>
      </c>
      <c r="C5" s="62" t="s">
        <v>51</v>
      </c>
      <c r="D5" s="63" t="s">
        <v>178</v>
      </c>
      <c r="E5" s="64"/>
      <c r="F5" s="77" t="s">
        <v>154</v>
      </c>
      <c r="G5" s="75"/>
      <c r="H5" s="76" t="s">
        <v>155</v>
      </c>
      <c r="I5" s="76"/>
      <c r="J5" s="77" t="s">
        <v>156</v>
      </c>
      <c r="K5" s="75"/>
      <c r="L5" s="69" t="s">
        <v>157</v>
      </c>
      <c r="M5" s="75"/>
      <c r="N5" s="76" t="s">
        <v>158</v>
      </c>
      <c r="O5" s="76"/>
      <c r="P5" s="77" t="s">
        <v>159</v>
      </c>
      <c r="Q5" s="75"/>
      <c r="R5" s="77" t="s">
        <v>172</v>
      </c>
      <c r="S5" s="75"/>
      <c r="U5" s="77" t="s">
        <v>216</v>
      </c>
      <c r="V5" s="75"/>
      <c r="W5" s="77" t="s">
        <v>217</v>
      </c>
      <c r="X5" s="75"/>
    </row>
    <row r="6" spans="1:24" ht="24" customHeight="1">
      <c r="A6" s="62"/>
      <c r="B6" s="62"/>
      <c r="C6" s="62"/>
      <c r="D6" s="60" t="s">
        <v>179</v>
      </c>
      <c r="E6" s="61"/>
      <c r="F6" s="79" t="s">
        <v>160</v>
      </c>
      <c r="G6" s="80"/>
      <c r="H6" s="78" t="s">
        <v>161</v>
      </c>
      <c r="I6" s="78"/>
      <c r="J6" s="79" t="s">
        <v>162</v>
      </c>
      <c r="K6" s="80"/>
      <c r="L6" s="79" t="s">
        <v>163</v>
      </c>
      <c r="M6" s="80"/>
      <c r="N6" s="78" t="s">
        <v>164</v>
      </c>
      <c r="O6" s="78"/>
      <c r="P6" s="79" t="s">
        <v>165</v>
      </c>
      <c r="Q6" s="80"/>
      <c r="R6" s="79" t="s">
        <v>173</v>
      </c>
      <c r="S6" s="80"/>
      <c r="U6" s="79" t="s">
        <v>214</v>
      </c>
      <c r="V6" s="80"/>
      <c r="W6" s="79" t="s">
        <v>215</v>
      </c>
      <c r="X6" s="80"/>
    </row>
    <row r="7" spans="1:24" ht="24" customHeight="1">
      <c r="A7" s="74"/>
      <c r="B7" s="74"/>
      <c r="C7" s="74"/>
      <c r="D7" s="65" t="s">
        <v>180</v>
      </c>
      <c r="E7" s="66"/>
      <c r="F7" s="67" t="s">
        <v>166</v>
      </c>
      <c r="G7" s="68"/>
      <c r="H7" s="81" t="s">
        <v>167</v>
      </c>
      <c r="I7" s="81"/>
      <c r="J7" s="82" t="s">
        <v>168</v>
      </c>
      <c r="K7" s="83"/>
      <c r="L7" s="82" t="s">
        <v>169</v>
      </c>
      <c r="M7" s="83"/>
      <c r="N7" s="81" t="s">
        <v>170</v>
      </c>
      <c r="O7" s="81"/>
      <c r="P7" s="82" t="s">
        <v>171</v>
      </c>
      <c r="Q7" s="83"/>
      <c r="R7" s="82" t="s">
        <v>174</v>
      </c>
      <c r="S7" s="83"/>
      <c r="U7" s="82" t="s">
        <v>218</v>
      </c>
      <c r="V7" s="83"/>
      <c r="W7" s="82" t="s">
        <v>219</v>
      </c>
      <c r="X7" s="83"/>
    </row>
    <row r="8" spans="1:24" ht="38.25">
      <c r="A8" s="74"/>
      <c r="B8" s="74"/>
      <c r="C8" s="74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4"/>
      <c r="B9" s="74"/>
      <c r="C9" s="74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4"/>
      <c r="B10" s="74"/>
      <c r="C10" s="74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14.839247373074006</v>
      </c>
      <c r="F296" s="10">
        <v>2037275.0999999996</v>
      </c>
      <c r="G296" s="11">
        <v>16.712687255147817</v>
      </c>
      <c r="H296" s="10">
        <v>1014932.9999999999</v>
      </c>
      <c r="I296" s="11">
        <v>19.28454374820802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2688839.5</v>
      </c>
      <c r="S296" s="11">
        <v>13.57239789693657</v>
      </c>
      <c r="U296" s="10">
        <f t="shared" si="16"/>
        <v>21014342.599999998</v>
      </c>
      <c r="V296" s="11">
        <f t="shared" si="17"/>
        <v>19.54481942956426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1995271.4000000001</v>
      </c>
      <c r="G297" s="11">
        <v>16.309909815276253</v>
      </c>
      <c r="H297" s="10">
        <v>1060316.1999999997</v>
      </c>
      <c r="I297" s="11">
        <v>19.241775764625682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15.811744728743278</v>
      </c>
      <c r="P297" s="10">
        <v>58871603.099999994</v>
      </c>
      <c r="Q297" s="11">
        <v>12.133393427891905</v>
      </c>
      <c r="R297" s="10">
        <v>2637623.1999999997</v>
      </c>
      <c r="S297" s="11">
        <v>14.196029230407131</v>
      </c>
      <c r="U297" s="10">
        <f t="shared" si="16"/>
        <v>20567502.7</v>
      </c>
      <c r="V297" s="11">
        <f t="shared" si="17"/>
        <v>19.664275669743805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</v>
      </c>
      <c r="F300" s="10">
        <v>2142805.6999999997</v>
      </c>
      <c r="G300" s="11">
        <v>15.665939038709846</v>
      </c>
      <c r="H300" s="10">
        <v>1480577.6</v>
      </c>
      <c r="I300" s="11">
        <v>18.963965904252486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20.492966612271747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2697491.3999999994</v>
      </c>
      <c r="S300" s="11">
        <v>13.252429485410033</v>
      </c>
      <c r="U300" s="10">
        <f t="shared" si="16"/>
        <v>19586602.799999997</v>
      </c>
      <c r="V300" s="11">
        <f t="shared" si="17"/>
        <v>19.553424536030313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153748664.30000022</v>
      </c>
      <c r="E301" s="11">
        <v>14.476747858316134</v>
      </c>
      <c r="F301" s="10">
        <v>2220711.599999999</v>
      </c>
      <c r="G301" s="11">
        <v>15.31411829028137</v>
      </c>
      <c r="H301" s="10">
        <v>1427474.1</v>
      </c>
      <c r="I301" s="11">
        <v>19.400421710628603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19.71609775547331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3433712.299999999</v>
      </c>
      <c r="S301" s="11">
        <v>16.036254322471905</v>
      </c>
      <c r="U301" s="10">
        <f aca="true" t="shared" si="20" ref="U301">F301+H301+J301+L301</f>
        <v>20198058.900000002</v>
      </c>
      <c r="V301" s="11">
        <f aca="true" t="shared" si="21" ref="V301">(F301*G301+H301*I301+J301*K301+L301*M301)/(F301+H301+J301+L301)</f>
        <v>19.191192541972434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8">F305+H305+J305+L305</f>
        <v>19724931.1</v>
      </c>
      <c r="V305" s="11">
        <f aca="true" t="shared" si="37" ref="V305:V308">(F305*G305+H305*I305+J305*K305+L305*M305)/(F305+H305+J305+L305)</f>
        <v>18.636312566384568</v>
      </c>
      <c r="W305" s="10">
        <f aca="true" t="shared" si="38" ref="W305:W308">N305+P305</f>
        <v>130380660.5</v>
      </c>
      <c r="X305" s="11">
        <f aca="true" t="shared" si="39" ref="X305:X308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t="shared" si="36"/>
        <v>19721670</v>
      </c>
      <c r="V307" s="11">
        <f t="shared" si="37"/>
        <v>19.017824321621845</v>
      </c>
      <c r="W307" s="10">
        <f t="shared" si="38"/>
        <v>135751312.3</v>
      </c>
      <c r="X307" s="11">
        <f t="shared" si="39"/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t="shared" si="36"/>
        <v>19509127.4</v>
      </c>
      <c r="V308" s="11">
        <f t="shared" si="37"/>
        <v>18.56078130562621</v>
      </c>
      <c r="W308" s="10">
        <f t="shared" si="38"/>
        <v>137261527.2</v>
      </c>
      <c r="X308" s="11">
        <f t="shared" si="39"/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U310" s="14"/>
      <c r="V310" s="15"/>
      <c r="W310" s="14"/>
      <c r="X310" s="15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75" zoomScaleNormal="75" workbookViewId="0" topLeftCell="A1">
      <pane xSplit="3" ySplit="10" topLeftCell="D295" activePane="bottomRight" state="frozen"/>
      <selection pane="topRight" activeCell="D1" sqref="D1"/>
      <selection pane="bottomLeft" activeCell="A9" sqref="A9"/>
      <selection pane="bottomRight" activeCell="I315" sqref="I315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2" t="s">
        <v>50</v>
      </c>
      <c r="B5" s="62" t="s">
        <v>33</v>
      </c>
      <c r="C5" s="62" t="s">
        <v>51</v>
      </c>
      <c r="D5" s="63" t="s">
        <v>175</v>
      </c>
      <c r="E5" s="64"/>
      <c r="F5" s="77" t="s">
        <v>154</v>
      </c>
      <c r="G5" s="75"/>
      <c r="H5" s="76" t="s">
        <v>155</v>
      </c>
      <c r="I5" s="76"/>
      <c r="J5" s="77" t="s">
        <v>156</v>
      </c>
      <c r="K5" s="75"/>
      <c r="L5" s="69" t="s">
        <v>157</v>
      </c>
      <c r="M5" s="75"/>
      <c r="N5" s="76" t="s">
        <v>158</v>
      </c>
      <c r="O5" s="76"/>
      <c r="P5" s="77" t="s">
        <v>159</v>
      </c>
      <c r="Q5" s="75"/>
      <c r="R5" s="77" t="s">
        <v>172</v>
      </c>
      <c r="S5" s="75"/>
      <c r="U5" s="77" t="s">
        <v>216</v>
      </c>
      <c r="V5" s="75"/>
      <c r="W5" s="77" t="s">
        <v>217</v>
      </c>
      <c r="X5" s="75"/>
    </row>
    <row r="6" spans="1:24" ht="24" customHeight="1">
      <c r="A6" s="62"/>
      <c r="B6" s="62"/>
      <c r="C6" s="62"/>
      <c r="D6" s="60" t="s">
        <v>176</v>
      </c>
      <c r="E6" s="61"/>
      <c r="F6" s="79" t="s">
        <v>160</v>
      </c>
      <c r="G6" s="80"/>
      <c r="H6" s="78" t="s">
        <v>161</v>
      </c>
      <c r="I6" s="78"/>
      <c r="J6" s="79" t="s">
        <v>162</v>
      </c>
      <c r="K6" s="80"/>
      <c r="L6" s="79" t="s">
        <v>163</v>
      </c>
      <c r="M6" s="80"/>
      <c r="N6" s="78" t="s">
        <v>164</v>
      </c>
      <c r="O6" s="78"/>
      <c r="P6" s="79" t="s">
        <v>165</v>
      </c>
      <c r="Q6" s="80"/>
      <c r="R6" s="79" t="s">
        <v>173</v>
      </c>
      <c r="S6" s="80"/>
      <c r="U6" s="79" t="s">
        <v>214</v>
      </c>
      <c r="V6" s="80"/>
      <c r="W6" s="79" t="s">
        <v>215</v>
      </c>
      <c r="X6" s="80"/>
    </row>
    <row r="7" spans="1:24" ht="24" customHeight="1">
      <c r="A7" s="74"/>
      <c r="B7" s="74"/>
      <c r="C7" s="74"/>
      <c r="D7" s="65" t="s">
        <v>177</v>
      </c>
      <c r="E7" s="66"/>
      <c r="F7" s="67" t="s">
        <v>166</v>
      </c>
      <c r="G7" s="68"/>
      <c r="H7" s="81" t="s">
        <v>167</v>
      </c>
      <c r="I7" s="81"/>
      <c r="J7" s="82" t="s">
        <v>168</v>
      </c>
      <c r="K7" s="83"/>
      <c r="L7" s="82" t="s">
        <v>169</v>
      </c>
      <c r="M7" s="83"/>
      <c r="N7" s="81" t="s">
        <v>170</v>
      </c>
      <c r="O7" s="81"/>
      <c r="P7" s="82" t="s">
        <v>171</v>
      </c>
      <c r="Q7" s="83"/>
      <c r="R7" s="82" t="s">
        <v>174</v>
      </c>
      <c r="S7" s="83"/>
      <c r="U7" s="82" t="s">
        <v>218</v>
      </c>
      <c r="V7" s="83"/>
      <c r="W7" s="82" t="s">
        <v>219</v>
      </c>
      <c r="X7" s="83"/>
    </row>
    <row r="8" spans="1:24" ht="38.25">
      <c r="A8" s="74"/>
      <c r="B8" s="74"/>
      <c r="C8" s="74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4"/>
      <c r="B9" s="74"/>
      <c r="C9" s="74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4"/>
      <c r="B10" s="74"/>
      <c r="C10" s="74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08">F306+H306+J306+L306</f>
        <v>16889351.000000004</v>
      </c>
      <c r="V306" s="11">
        <f aca="true" t="shared" si="37" ref="V306:V308">(F306*G306+H306*I306+J306*K306+L306*M306)/(F306+H306+J306+L306)</f>
        <v>20.49096702134971</v>
      </c>
      <c r="W306" s="10">
        <f aca="true" t="shared" si="38" ref="W306:W308">N306+P306</f>
        <v>85260585.7</v>
      </c>
      <c r="X306" s="11">
        <f aca="true" t="shared" si="39" ref="X306:X308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U310" s="14"/>
      <c r="V310" s="15"/>
      <c r="W310" s="14"/>
      <c r="X310" s="15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5"/>
  <sheetViews>
    <sheetView zoomScale="75" zoomScaleNormal="75" workbookViewId="0" topLeftCell="A4">
      <pane xSplit="3" ySplit="10" topLeftCell="D295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G318" sqref="G318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2" t="s">
        <v>50</v>
      </c>
      <c r="B8" s="62" t="s">
        <v>33</v>
      </c>
      <c r="C8" s="62" t="s">
        <v>51</v>
      </c>
      <c r="D8" s="63" t="s">
        <v>151</v>
      </c>
      <c r="E8" s="64"/>
      <c r="F8" s="77" t="s">
        <v>154</v>
      </c>
      <c r="G8" s="75"/>
      <c r="H8" s="76" t="s">
        <v>155</v>
      </c>
      <c r="I8" s="76"/>
      <c r="J8" s="77" t="s">
        <v>156</v>
      </c>
      <c r="K8" s="75"/>
      <c r="L8" s="69" t="s">
        <v>157</v>
      </c>
      <c r="M8" s="75"/>
      <c r="N8" s="76" t="s">
        <v>158</v>
      </c>
      <c r="O8" s="76"/>
      <c r="P8" s="77" t="s">
        <v>159</v>
      </c>
      <c r="Q8" s="75"/>
      <c r="R8" s="77" t="s">
        <v>172</v>
      </c>
      <c r="S8" s="75"/>
      <c r="U8" s="77" t="s">
        <v>216</v>
      </c>
      <c r="V8" s="75"/>
      <c r="W8" s="77" t="s">
        <v>217</v>
      </c>
      <c r="X8" s="75"/>
    </row>
    <row r="9" spans="1:24" ht="24" customHeight="1">
      <c r="A9" s="62"/>
      <c r="B9" s="62"/>
      <c r="C9" s="62"/>
      <c r="D9" s="60" t="s">
        <v>152</v>
      </c>
      <c r="E9" s="61"/>
      <c r="F9" s="79" t="s">
        <v>160</v>
      </c>
      <c r="G9" s="80"/>
      <c r="H9" s="78" t="s">
        <v>161</v>
      </c>
      <c r="I9" s="78"/>
      <c r="J9" s="79" t="s">
        <v>162</v>
      </c>
      <c r="K9" s="80"/>
      <c r="L9" s="79" t="s">
        <v>163</v>
      </c>
      <c r="M9" s="80"/>
      <c r="N9" s="78" t="s">
        <v>164</v>
      </c>
      <c r="O9" s="78"/>
      <c r="P9" s="79" t="s">
        <v>165</v>
      </c>
      <c r="Q9" s="80"/>
      <c r="R9" s="79" t="s">
        <v>173</v>
      </c>
      <c r="S9" s="80"/>
      <c r="U9" s="79" t="s">
        <v>214</v>
      </c>
      <c r="V9" s="80"/>
      <c r="W9" s="79" t="s">
        <v>215</v>
      </c>
      <c r="X9" s="80"/>
    </row>
    <row r="10" spans="1:24" ht="24" customHeight="1">
      <c r="A10" s="74"/>
      <c r="B10" s="74"/>
      <c r="C10" s="74"/>
      <c r="D10" s="65" t="s">
        <v>153</v>
      </c>
      <c r="E10" s="66"/>
      <c r="F10" s="67" t="s">
        <v>166</v>
      </c>
      <c r="G10" s="68"/>
      <c r="H10" s="81" t="s">
        <v>167</v>
      </c>
      <c r="I10" s="81"/>
      <c r="J10" s="82" t="s">
        <v>168</v>
      </c>
      <c r="K10" s="83"/>
      <c r="L10" s="82" t="s">
        <v>169</v>
      </c>
      <c r="M10" s="83"/>
      <c r="N10" s="81" t="s">
        <v>170</v>
      </c>
      <c r="O10" s="81"/>
      <c r="P10" s="82" t="s">
        <v>171</v>
      </c>
      <c r="Q10" s="83"/>
      <c r="R10" s="82" t="s">
        <v>174</v>
      </c>
      <c r="S10" s="83"/>
      <c r="U10" s="82" t="s">
        <v>218</v>
      </c>
      <c r="V10" s="83"/>
      <c r="W10" s="82" t="s">
        <v>219</v>
      </c>
      <c r="X10" s="83"/>
    </row>
    <row r="11" spans="1:24" ht="38.25">
      <c r="A11" s="74"/>
      <c r="B11" s="74"/>
      <c r="C11" s="74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4"/>
      <c r="B12" s="74"/>
      <c r="C12" s="74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4"/>
      <c r="B13" s="74"/>
      <c r="C13" s="74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9.739781675518561</v>
      </c>
      <c r="F299" s="10">
        <v>462022.8</v>
      </c>
      <c r="G299" s="11">
        <v>7.133710613415613</v>
      </c>
      <c r="H299" s="10">
        <v>247394.29999999996</v>
      </c>
      <c r="I299" s="11">
        <v>5.9843559855663635</v>
      </c>
      <c r="J299" s="10">
        <v>1051236.2</v>
      </c>
      <c r="K299" s="11">
        <v>6.898590286369516</v>
      </c>
      <c r="L299" s="10">
        <v>1867517.4000000001</v>
      </c>
      <c r="M299" s="11">
        <v>10.216489491342887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1447658.5999999999</v>
      </c>
      <c r="S299" s="11">
        <v>11.845651411182176</v>
      </c>
      <c r="U299" s="10">
        <f t="shared" si="16"/>
        <v>3628170.7</v>
      </c>
      <c r="V299" s="11">
        <f t="shared" si="17"/>
        <v>8.574004591900815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611397.1000000001</v>
      </c>
      <c r="G300" s="11">
        <v>5.851770292989613</v>
      </c>
      <c r="H300" s="10">
        <v>324147.3999999999</v>
      </c>
      <c r="I300" s="11">
        <v>9.361494388046925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</v>
      </c>
      <c r="P300" s="10">
        <v>27889486.099999998</v>
      </c>
      <c r="Q300" s="11">
        <v>9.621435256958717</v>
      </c>
      <c r="R300" s="10">
        <v>1447184.5999999999</v>
      </c>
      <c r="S300" s="11">
        <v>11.309845537328124</v>
      </c>
      <c r="U300" s="10">
        <f t="shared" si="16"/>
        <v>3684368.5</v>
      </c>
      <c r="V300" s="11">
        <f t="shared" si="17"/>
        <v>8.695927049642302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232284.40000000005</v>
      </c>
      <c r="I303" s="11">
        <v>8.792125558151987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1444455.5999999999</v>
      </c>
      <c r="S303" s="11">
        <v>11.061880418477385</v>
      </c>
      <c r="U303" s="10">
        <f>F303+H303+J303+L303</f>
        <v>3715960.8</v>
      </c>
      <c r="V303" s="11">
        <f>(F303*G303+H303*I303+J303*K303+L303*M303)/(F303+H303+J303+L303)</f>
        <v>9.273597099840234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9.680920946825319</v>
      </c>
      <c r="F304" s="10">
        <v>482453.1</v>
      </c>
      <c r="G304" s="11">
        <v>6.671850484534141</v>
      </c>
      <c r="H304" s="10">
        <v>246631.1</v>
      </c>
      <c r="I304" s="11">
        <v>9.643583128810597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1851117.3</v>
      </c>
      <c r="S304" s="11">
        <v>13.98263243501643</v>
      </c>
      <c r="U304" s="10">
        <f>F304+H304+J304+L304</f>
        <v>3918253.1</v>
      </c>
      <c r="V304" s="11">
        <f>(F304*G304+H304*I304+J304*K304+L304*M304)/(F304+H304+J304+L304)</f>
        <v>9.39347725852625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8">F306+H306+J306+L306</f>
        <v>2731122.8</v>
      </c>
      <c r="V306" s="11">
        <f aca="true" t="shared" si="21" ref="V306:V308">(F306*G306+H306*I306+J306*K306+L306*M306)/(F306+H306+J306+L306)</f>
        <v>9.485939781616558</v>
      </c>
      <c r="W306" s="10">
        <f aca="true" t="shared" si="22" ref="W306:W308">N306+P306</f>
        <v>46031357.7</v>
      </c>
      <c r="X306" s="11">
        <f aca="true" t="shared" si="23" ref="X306:X308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t="shared" si="20"/>
        <v>3192892.7</v>
      </c>
      <c r="V308" s="11">
        <f t="shared" si="21"/>
        <v>9.484371081433457</v>
      </c>
      <c r="W308" s="10">
        <f t="shared" si="22"/>
        <v>47105412.099999994</v>
      </c>
      <c r="X308" s="11">
        <f t="shared" si="23"/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aca="true" t="shared" si="24" ref="U309:U311">F309+H309+J309+L309</f>
        <v>3115614.5</v>
      </c>
      <c r="V309" s="11">
        <f aca="true" t="shared" si="25" ref="V309:V311">(F309*G309+H309*I309+J309*K309+L309*M309)/(F309+H309+J309+L309)</f>
        <v>9.570053557652908</v>
      </c>
      <c r="W309" s="10">
        <f aca="true" t="shared" si="26" ref="W309:W311">N309+P309</f>
        <v>47987257.099999994</v>
      </c>
      <c r="X309" s="11">
        <f aca="true" t="shared" si="27" ref="X309:X311">(N309*O309+P309*Q309)/(N309+P309)</f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t="shared" si="24"/>
        <v>3426227.2</v>
      </c>
      <c r="V311" s="11">
        <f t="shared" si="25"/>
        <v>8.992751344394204</v>
      </c>
      <c r="W311" s="10">
        <f t="shared" si="26"/>
        <v>48226232.80000001</v>
      </c>
      <c r="X311" s="11">
        <f t="shared" si="27"/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/>
      <c r="E312" s="11"/>
      <c r="F312" s="10"/>
      <c r="G312" s="11"/>
      <c r="H312" s="10"/>
      <c r="I312" s="11"/>
      <c r="J312" s="10"/>
      <c r="K312" s="11"/>
      <c r="L312" s="10"/>
      <c r="M312" s="11"/>
      <c r="N312" s="10"/>
      <c r="O312" s="11"/>
      <c r="P312" s="10"/>
      <c r="Q312" s="11"/>
      <c r="R312" s="10"/>
      <c r="S312" s="11"/>
      <c r="U312" s="10"/>
      <c r="V312" s="11"/>
      <c r="W312" s="10"/>
      <c r="X312" s="11"/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/>
      <c r="E313" s="15"/>
      <c r="F313" s="14"/>
      <c r="G313" s="15"/>
      <c r="H313" s="14"/>
      <c r="I313" s="15"/>
      <c r="J313" s="14"/>
      <c r="K313" s="15"/>
      <c r="L313" s="14"/>
      <c r="M313" s="15"/>
      <c r="N313" s="14"/>
      <c r="O313" s="15"/>
      <c r="P313" s="14"/>
      <c r="Q313" s="15"/>
      <c r="R313" s="14"/>
      <c r="S313" s="15"/>
      <c r="U313" s="14"/>
      <c r="V313" s="15"/>
      <c r="W313" s="14"/>
      <c r="X313" s="15"/>
    </row>
    <row r="314" ht="5.1" customHeight="1"/>
    <row r="315" spans="1:3" ht="12.75">
      <c r="A315" s="3" t="s">
        <v>221</v>
      </c>
      <c r="B315" s="3" t="s">
        <v>220</v>
      </c>
      <c r="C315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2020-11-25T08:38:35Z</dcterms:modified>
  <cp:category/>
  <cp:version/>
  <cp:contentType/>
  <cp:contentStatus/>
</cp:coreProperties>
</file>