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drawings/drawing1.xml" ContentType="application/vnd.openxmlformats-officedocument.drawing+xml"/>
  <Override PartName="/xl/worksheets/sheet41.xml" ContentType="application/vnd.openxmlformats-officedocument.spreadsheetml.worksheet+xml"/>
  <Override PartName="/xl/drawings/drawing2.xml" ContentType="application/vnd.openxmlformats-officedocument.drawing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8" tabRatio="853" firstSheet="42" activeTab="53"/>
  </bookViews>
  <sheets>
    <sheet name="TITLE" sheetId="1" r:id="rId1"/>
    <sheet name="R0101" sheetId="2" r:id="rId2"/>
    <sheet name="R0101i" sheetId="3" r:id="rId3"/>
    <sheet name="R0102" sheetId="4" r:id="rId4"/>
    <sheet name="R0102i" sheetId="5" r:id="rId5"/>
    <sheet name="R0103" sheetId="6" r:id="rId6"/>
    <sheet name="R0103i" sheetId="7" r:id="rId7"/>
    <sheet name="R0201" sheetId="8" r:id="rId8"/>
    <sheet name="R0201i" sheetId="9" r:id="rId9"/>
    <sheet name="R0301" sheetId="10" r:id="rId10"/>
    <sheet name="R0301i" sheetId="11" r:id="rId11"/>
    <sheet name="R0302" sheetId="12" r:id="rId12"/>
    <sheet name="R030300" sheetId="13" r:id="rId13"/>
    <sheet name="R030301" sheetId="14" r:id="rId14"/>
    <sheet name="R030302" sheetId="15" r:id="rId15"/>
    <sheet name="R030303" sheetId="16" r:id="rId16"/>
    <sheet name="R030304" sheetId="17" r:id="rId17"/>
    <sheet name="R030305" sheetId="18" r:id="rId18"/>
    <sheet name="R030306" sheetId="19" r:id="rId19"/>
    <sheet name="R030307" sheetId="20" r:id="rId20"/>
    <sheet name="R030308" sheetId="21" r:id="rId21"/>
    <sheet name="R030300i" sheetId="22" r:id="rId22"/>
    <sheet name="R0304" sheetId="23" r:id="rId23"/>
    <sheet name="R0304i" sheetId="24" r:id="rId24"/>
    <sheet name="R0305" sheetId="25" r:id="rId25"/>
    <sheet name="R0306" sheetId="26" r:id="rId26"/>
    <sheet name="R030701" sheetId="27" r:id="rId27"/>
    <sheet name="R030702" sheetId="28" r:id="rId28"/>
    <sheet name="R030703" sheetId="29" r:id="rId29"/>
    <sheet name="R030704" sheetId="30" r:id="rId30"/>
    <sheet name="R030705" sheetId="31" r:id="rId31"/>
    <sheet name="R030706" sheetId="32" r:id="rId32"/>
    <sheet name="R030707" sheetId="33" r:id="rId33"/>
    <sheet name="R030708" sheetId="34" r:id="rId34"/>
    <sheet name="R030708i" sheetId="35" r:id="rId35"/>
    <sheet name="R0308" sheetId="36" r:id="rId36"/>
    <sheet name="R0309" sheetId="37" r:id="rId37"/>
    <sheet name="R0310" sheetId="38" r:id="rId38"/>
    <sheet name="R0401" sheetId="39" r:id="rId39"/>
    <sheet name="Раздел 5 форма№1-нд" sheetId="40" r:id="rId40"/>
    <sheet name="Раздел 5 форма№2-нд" sheetId="41" r:id="rId41"/>
    <sheet name="R0601" sheetId="42" r:id="rId42"/>
    <sheet name="R0601i" sheetId="43" r:id="rId43"/>
    <sheet name="R0602" sheetId="44" r:id="rId44"/>
    <sheet name="R0602i" sheetId="45" r:id="rId45"/>
    <sheet name="R0603" sheetId="46" r:id="rId46"/>
    <sheet name="R0604" sheetId="47" r:id="rId47"/>
    <sheet name="R0605" sheetId="48" r:id="rId48"/>
    <sheet name="R0606" sheetId="49" r:id="rId49"/>
    <sheet name="R060701" sheetId="50" r:id="rId50"/>
    <sheet name="R060702" sheetId="51" r:id="rId51"/>
    <sheet name="R0608" sheetId="52" r:id="rId52"/>
    <sheet name="R0701" sheetId="53" r:id="rId53"/>
    <sheet name="Протокол ошибок" sheetId="54" r:id="rId54"/>
    <sheet name="1" sheetId="55" r:id="rId55"/>
    <sheet name="2" sheetId="56" r:id="rId56"/>
    <sheet name="3" sheetId="57" r:id="rId57"/>
    <sheet name="4" sheetId="58" r:id="rId58"/>
    <sheet name="5" sheetId="59" r:id="rId59"/>
    <sheet name="6" sheetId="60" r:id="rId60"/>
    <sheet name="7" sheetId="61" r:id="rId61"/>
    <sheet name="8" sheetId="62" r:id="rId62"/>
    <sheet name="9" sheetId="63" r:id="rId63"/>
    <sheet name="10" sheetId="64" r:id="rId64"/>
  </sheets>
  <definedNames>
    <definedName name="_xlnm.Print_Area" localSheetId="54">'1'!$A$1:$J$29</definedName>
    <definedName name="_xlnm.Print_Area" localSheetId="55">'2'!$A$1:$M$24</definedName>
    <definedName name="_xlnm.Print_Area" localSheetId="59">'6'!$A$1:$G$15</definedName>
    <definedName name="_xlnm.Print_Area" localSheetId="8">'R0201i'!$A$1:$E$48</definedName>
    <definedName name="_xlnm.Print_Area" localSheetId="10">'R0301i'!$A$1:$M$25</definedName>
    <definedName name="_xlnm.Print_Area" localSheetId="52">'R0701'!$A$1:$I$15</definedName>
  </definedNames>
  <calcPr fullCalcOnLoad="1"/>
</workbook>
</file>

<file path=xl/sharedStrings.xml><?xml version="1.0" encoding="utf-8"?>
<sst xmlns="http://schemas.openxmlformats.org/spreadsheetml/2006/main" count="2569" uniqueCount="983">
  <si>
    <t>Подпись</t>
  </si>
  <si>
    <t>Дата регистрации</t>
  </si>
  <si>
    <t>Дата поступления на рассмотрение</t>
  </si>
  <si>
    <t>Дата завершения проверки</t>
  </si>
  <si>
    <t>ФИО</t>
  </si>
  <si>
    <t>Телефон</t>
  </si>
  <si>
    <t>Образец подписи</t>
  </si>
  <si>
    <t xml:space="preserve">    </t>
  </si>
  <si>
    <t>Наименование</t>
  </si>
  <si>
    <t>№ п/п</t>
  </si>
  <si>
    <t>в т.ч. по срокам</t>
  </si>
  <si>
    <t xml:space="preserve">Количество кредитов </t>
  </si>
  <si>
    <t>Средневзвешенная эффективная процентная ставка</t>
  </si>
  <si>
    <t>выдано кредитов за отчетный период</t>
  </si>
  <si>
    <t>до 30 дней</t>
  </si>
  <si>
    <t>от 30 до 90 дней</t>
  </si>
  <si>
    <t>от 90 до 180 дней</t>
  </si>
  <si>
    <t>от 180 до 365 дней</t>
  </si>
  <si>
    <t>от 1 года до 2 лет</t>
  </si>
  <si>
    <t>от 2 лет до 3 лет</t>
  </si>
  <si>
    <t>от 3 лет до 5 лет</t>
  </si>
  <si>
    <t>свыше 5 лет</t>
  </si>
  <si>
    <t>Торговля и коммерция</t>
  </si>
  <si>
    <t xml:space="preserve">Услуги  </t>
  </si>
  <si>
    <t>Строительство и покупка недвижимости (в т.ч. ипотека)</t>
  </si>
  <si>
    <t>Прочие</t>
  </si>
  <si>
    <t>Всего кредитов</t>
  </si>
  <si>
    <t>№ п.п.</t>
  </si>
  <si>
    <t>Ф.И.О. заемщика</t>
  </si>
  <si>
    <t>Общие данные</t>
  </si>
  <si>
    <t>Информация по кредитам проблемных заемщиков</t>
  </si>
  <si>
    <t xml:space="preserve"> Место жительства заемщика по прописке</t>
  </si>
  <si>
    <t>По кредитному договору</t>
  </si>
  <si>
    <t>Текущая задолженность</t>
  </si>
  <si>
    <t>Действия МФО по возврату кредита (планы)</t>
  </si>
  <si>
    <t>дата выдачи</t>
  </si>
  <si>
    <t>дата погашения</t>
  </si>
  <si>
    <t>сумма выданного кредита</t>
  </si>
  <si>
    <t>Цель</t>
  </si>
  <si>
    <t>Основной долг</t>
  </si>
  <si>
    <t>Проценты</t>
  </si>
  <si>
    <t>Пени</t>
  </si>
  <si>
    <t>Сумма</t>
  </si>
  <si>
    <t>Количество заемщиков</t>
  </si>
  <si>
    <t>№п/п</t>
  </si>
  <si>
    <t>Остаток кредитного портфеля на начало отчетного квартала</t>
  </si>
  <si>
    <t>Объем выданных кредитов за отчетный квартал</t>
  </si>
  <si>
    <t>Количество выданных кредитов за отчетный квартал</t>
  </si>
  <si>
    <t>Остаток кредитного портфеля на конец отчетного квартала</t>
  </si>
  <si>
    <t>Средневзвеше нная процентная ставка,%</t>
  </si>
  <si>
    <t>Промышленность, из них:</t>
  </si>
  <si>
    <t>юридические лица</t>
  </si>
  <si>
    <t>физические лица</t>
  </si>
  <si>
    <t>Сельское хозяйство, в т.ч:</t>
  </si>
  <si>
    <t>- на растениеводство, из них:</t>
  </si>
  <si>
    <t>- на животноводство, из них:</t>
  </si>
  <si>
    <t>Заготовка и переработка, из них:</t>
  </si>
  <si>
    <t>Торговля и коммерция, из них:</t>
  </si>
  <si>
    <t>Услуги, из них:</t>
  </si>
  <si>
    <t>Транспорт, из них:</t>
  </si>
  <si>
    <t>Строительство и покупка недвижимости (в т.ч. ипотеки), из них:</t>
  </si>
  <si>
    <t>Потребительские кредиты, из них:</t>
  </si>
  <si>
    <t>Прочие кредиты, из них:</t>
  </si>
  <si>
    <t>Всего кредитов, из них:</t>
  </si>
  <si>
    <t>Чуйская область</t>
  </si>
  <si>
    <t>Нарынская область</t>
  </si>
  <si>
    <t>Таласская область</t>
  </si>
  <si>
    <t>Ошская область</t>
  </si>
  <si>
    <t>Жалалабадская область</t>
  </si>
  <si>
    <t>Баткенская область</t>
  </si>
  <si>
    <t>Ысыккульская область</t>
  </si>
  <si>
    <t xml:space="preserve">Инвестиции и финансовое участие </t>
  </si>
  <si>
    <t>Депозиты в финансовых организациях, включая банки</t>
  </si>
  <si>
    <t xml:space="preserve">Средневзвешенная % ставка </t>
  </si>
  <si>
    <t xml:space="preserve">Остаток на конец отчетного периода </t>
  </si>
  <si>
    <t xml:space="preserve">Уменьшение депозита или инвестиций в течении отчетного периода </t>
  </si>
  <si>
    <t xml:space="preserve">Увеличение депозита или инвестиций в течении отчетного периода </t>
  </si>
  <si>
    <t xml:space="preserve">Остаток на начало отчетного периода </t>
  </si>
  <si>
    <t xml:space="preserve">Наименование статьи </t>
  </si>
  <si>
    <t>в т.ч. за отчетный период</t>
  </si>
  <si>
    <t>Объем операций,             Всего с начала года</t>
  </si>
  <si>
    <t>Количество операций</t>
  </si>
  <si>
    <t xml:space="preserve">Вид операций </t>
  </si>
  <si>
    <t xml:space="preserve">Наименование банка </t>
  </si>
  <si>
    <t>Д. Информация по осуществлению розничных банковских услуг по агентскому договору банков</t>
  </si>
  <si>
    <t>3. Фонд заработной платы (включая материальную помощь и социальные льготы), тыс. сом</t>
  </si>
  <si>
    <t>2. Численность работников, принимаемая для исчисления средней заработной платы и других средних величин, человек</t>
  </si>
  <si>
    <t>1. Списочная численность работников (без совместителей), человек</t>
  </si>
  <si>
    <t>За отчетный период</t>
  </si>
  <si>
    <t>Наименование показателей</t>
  </si>
  <si>
    <t>Г. О персонале МКК/МКА</t>
  </si>
  <si>
    <t>Юридические лица</t>
  </si>
  <si>
    <t>Женщины</t>
  </si>
  <si>
    <t>Мужчины</t>
  </si>
  <si>
    <t>Количество заемщиков по остатку кредитного портфеля на дату</t>
  </si>
  <si>
    <t>Количество заемщиков по выданным кредитам за отчетный период</t>
  </si>
  <si>
    <t>ВСЕГО</t>
  </si>
  <si>
    <t>Индивидуальное кредитование под залог</t>
  </si>
  <si>
    <t>Индивидуальное кредитование без залога</t>
  </si>
  <si>
    <t>Групповое кредитование под залог</t>
  </si>
  <si>
    <t xml:space="preserve">на начальный баланс </t>
  </si>
  <si>
    <t xml:space="preserve">на остаток  </t>
  </si>
  <si>
    <t>макс.</t>
  </si>
  <si>
    <t>мин.</t>
  </si>
  <si>
    <t xml:space="preserve">Метод начисления </t>
  </si>
  <si>
    <t>Процентная ставка в месяц</t>
  </si>
  <si>
    <t>Сроки</t>
  </si>
  <si>
    <t>Сумма кредита на одного клиента</t>
  </si>
  <si>
    <t>Название продукта</t>
  </si>
  <si>
    <t>Б.Информация по условиям кредитования</t>
  </si>
  <si>
    <t xml:space="preserve"> Прочие </t>
  </si>
  <si>
    <t>Субординированные долговые обязательства</t>
  </si>
  <si>
    <t>из других источников финансирования</t>
  </si>
  <si>
    <t xml:space="preserve">от международных донорских организаций </t>
  </si>
  <si>
    <t>Условие</t>
  </si>
  <si>
    <t>Кредитор</t>
  </si>
  <si>
    <t>Сумма полученных средств</t>
  </si>
  <si>
    <t>А. Обязательства</t>
  </si>
  <si>
    <t>Раздел 6. РАСКРЫТИЯ</t>
  </si>
  <si>
    <t>Отчитывающееся</t>
  </si>
  <si>
    <t>/укажите наименование МКК/МКА крупными печатными буквами/</t>
  </si>
  <si>
    <t>Кредитный портфель в разделе 1 (Балансовый отчет) и сумма кредитного портфеля в разделе 3.Ж(Информация по объемам выданных кредитов в разрезе  отраслей и по регионам)</t>
  </si>
  <si>
    <t>Периодичность: - квартальный; -годовой; - корректировка</t>
  </si>
  <si>
    <t>Недвижимость ссудозаемщика, принятая в погашение актива</t>
  </si>
  <si>
    <t>Прочие активы ссудозаемщика, принятые в погашение актива </t>
  </si>
  <si>
    <t>Кредиты от банков Кыргызской Республики</t>
  </si>
  <si>
    <t>Кредиты от международных финансовых организаций и доноров</t>
  </si>
  <si>
    <t>Обязательства перед государственными органами</t>
  </si>
  <si>
    <t>Средневзвешенная эффективнаяпроцентная ставка</t>
  </si>
  <si>
    <t xml:space="preserve">Расчетные счета </t>
  </si>
  <si>
    <t>Бишкек</t>
  </si>
  <si>
    <t>Наименование предприятия (например: банк и т.д.)</t>
  </si>
  <si>
    <t>По состоянию на:</t>
  </si>
  <si>
    <t>____________________________________________</t>
  </si>
  <si>
    <t>______________</t>
  </si>
  <si>
    <t>Ф.И.О.</t>
  </si>
  <si>
    <t>подпись</t>
  </si>
  <si>
    <t>М.П.</t>
  </si>
  <si>
    <r>
      <t>"Кредиты полученные"</t>
    </r>
    <r>
      <rPr>
        <sz val="9"/>
        <rFont val="Times New Roman"/>
        <family val="1"/>
      </rPr>
      <t xml:space="preserve"> </t>
    </r>
  </si>
  <si>
    <t xml:space="preserve">Средневзвешенная процентная ставка </t>
  </si>
  <si>
    <t>Руководитель исполнительного органа</t>
  </si>
  <si>
    <t xml:space="preserve">Главный бухгалтер  </t>
  </si>
  <si>
    <t>по Республике</t>
  </si>
  <si>
    <t>Дополнительный капитал, внесенный физическими и юридическими лицами</t>
  </si>
  <si>
    <t>23.1</t>
  </si>
  <si>
    <t>23.2</t>
  </si>
  <si>
    <t>23.3</t>
  </si>
  <si>
    <t>24</t>
  </si>
  <si>
    <t>25</t>
  </si>
  <si>
    <t>26</t>
  </si>
  <si>
    <t>27</t>
  </si>
  <si>
    <t>27.1</t>
  </si>
  <si>
    <t>28</t>
  </si>
  <si>
    <t>29</t>
  </si>
  <si>
    <t>28.1</t>
  </si>
  <si>
    <t>28.2</t>
  </si>
  <si>
    <t>30</t>
  </si>
  <si>
    <t>31</t>
  </si>
  <si>
    <t>32</t>
  </si>
  <si>
    <t>33</t>
  </si>
  <si>
    <t>Капитал, внесенный сверх номинала</t>
  </si>
  <si>
    <t>Средства, заимствованные МКК от учредителей (акционеров) - физических лиц</t>
  </si>
  <si>
    <t>Средства, заимствованные МКК от учредителей (акционеров) - юридических лиц</t>
  </si>
  <si>
    <t>Наименование экономических нормативов и требований</t>
  </si>
  <si>
    <t>Обозначение</t>
  </si>
  <si>
    <t>Расчет норматива</t>
  </si>
  <si>
    <t>Фактическое значение норматива</t>
  </si>
  <si>
    <t>Установленное значение норматива</t>
  </si>
  <si>
    <t>Отклонение от установленного норматива</t>
  </si>
  <si>
    <t xml:space="preserve"> Раздел 7. Сведения о соблюдении экономических нормативов</t>
  </si>
  <si>
    <t>ЭКОНОМИЧЕСКИЕ НОРМАТИВЫ ДЛЯ МКК</t>
  </si>
  <si>
    <t>в т.ч. факторинговые операции</t>
  </si>
  <si>
    <t>Признан утратившим силу</t>
  </si>
  <si>
    <t>Уставной капитал (простые акции)</t>
  </si>
  <si>
    <t>Обязательства на выдачу кредита</t>
  </si>
  <si>
    <t>Валютные операции</t>
  </si>
  <si>
    <t>Прочие забалансовые обязательства</t>
  </si>
  <si>
    <t>1</t>
  </si>
  <si>
    <t>2</t>
  </si>
  <si>
    <t>3</t>
  </si>
  <si>
    <t>4</t>
  </si>
  <si>
    <t>Всего: Забалансовые обязательства</t>
  </si>
  <si>
    <t>Забалансовые обязательства</t>
  </si>
  <si>
    <t>Расшифровка прочих активов и обязательств</t>
  </si>
  <si>
    <t>Прочие активы </t>
  </si>
  <si>
    <t xml:space="preserve"> а) начисленные проценты к получению</t>
  </si>
  <si>
    <t xml:space="preserve"> б) предоплата выплаченная </t>
  </si>
  <si>
    <t xml:space="preserve"> в) невыясненные дебиторские суммы  </t>
  </si>
  <si>
    <t xml:space="preserve"> г) другие прочие активы </t>
  </si>
  <si>
    <t>Специальный РППУ на прочие активы </t>
  </si>
  <si>
    <t>Чистые прочие активы </t>
  </si>
  <si>
    <t>Прочие обязательства </t>
  </si>
  <si>
    <t xml:space="preserve"> а) начисленные проценты к выплате</t>
  </si>
  <si>
    <t xml:space="preserve"> б) отсроченный доход (наценка)</t>
  </si>
  <si>
    <t xml:space="preserve"> в) налоги к выплате </t>
  </si>
  <si>
    <t xml:space="preserve"> г) невыясненная кредиторская задолженность </t>
  </si>
  <si>
    <t xml:space="preserve"> д) дивиденды к выплате</t>
  </si>
  <si>
    <t xml:space="preserve"> е) другие прочие обязательства  </t>
  </si>
  <si>
    <t>Доходы от инвестиций</t>
  </si>
  <si>
    <t>10-4</t>
  </si>
  <si>
    <t>10-3</t>
  </si>
  <si>
    <t>10-2</t>
  </si>
  <si>
    <t>10-1</t>
  </si>
  <si>
    <t>Доходы от факторинговых операций</t>
  </si>
  <si>
    <t>Доходы, полученные по агентскому банкингу</t>
  </si>
  <si>
    <t>Доходы от курсовой разницы</t>
  </si>
  <si>
    <t>19-1</t>
  </si>
  <si>
    <t>Убытки от курсовой разницы</t>
  </si>
  <si>
    <t>6-1</t>
  </si>
  <si>
    <t>к) факторинговые операции</t>
  </si>
  <si>
    <t>л) другие кредиты</t>
  </si>
  <si>
    <t>3. Инвестиции</t>
  </si>
  <si>
    <t>5. ВСЕГО: Активы, подлежащие классификации</t>
  </si>
  <si>
    <t>в т.ч. факторинговые операции, из них:</t>
  </si>
  <si>
    <t>8-1</t>
  </si>
  <si>
    <t>Дней до срока погашения/Возможность переоценки</t>
  </si>
  <si>
    <t>Немедленные</t>
  </si>
  <si>
    <t>1-30 дней</t>
  </si>
  <si>
    <t>31-90 дней</t>
  </si>
  <si>
    <t>91-180 дней</t>
  </si>
  <si>
    <t>181-365 дней</t>
  </si>
  <si>
    <t xml:space="preserve">от 1 до 3 лет </t>
  </si>
  <si>
    <t xml:space="preserve">более 3 лет  </t>
  </si>
  <si>
    <t>Кредиты полученные:</t>
  </si>
  <si>
    <t xml:space="preserve">       в т. ч. в иностранной валюте</t>
  </si>
  <si>
    <t>г)</t>
  </si>
  <si>
    <t>д)</t>
  </si>
  <si>
    <t>Другие обязательства, чувствительные к изменениям процентных ставок</t>
  </si>
  <si>
    <t>Разрыв</t>
  </si>
  <si>
    <t>Кумулятивный разрыв</t>
  </si>
  <si>
    <t>Активы</t>
  </si>
  <si>
    <t>Расчетные счета в других банках</t>
  </si>
  <si>
    <t>Кредиты и финансовая аренда другим клиентам</t>
  </si>
  <si>
    <t>Другие финансовые активы, чувствительные к изменениям процентных ставок</t>
  </si>
  <si>
    <t>Всего активов, чувствительных к изменениям процентных ставок</t>
  </si>
  <si>
    <t>И. Анализ чувствительности активов и обязательств к изменению процентных ставок (ГЭП-анализ)</t>
  </si>
  <si>
    <t>Счета в других банках</t>
  </si>
  <si>
    <t xml:space="preserve">   от банков КР</t>
  </si>
  <si>
    <t xml:space="preserve">   от других ФКУ КР</t>
  </si>
  <si>
    <t xml:space="preserve">   от  международных финансовых организаций и доноров</t>
  </si>
  <si>
    <t>Информация по реструктуризированым кредитам</t>
  </si>
  <si>
    <t>По доп.соглашению</t>
  </si>
  <si>
    <t>Дата выдачи</t>
  </si>
  <si>
    <t>Дата погашения</t>
  </si>
  <si>
    <t>Сума кредита</t>
  </si>
  <si>
    <t>Дата реструктуризации</t>
  </si>
  <si>
    <t>Сумма кредита</t>
  </si>
  <si>
    <t>Срок</t>
  </si>
  <si>
    <t>Наименование организации/                Ф.И.О. заемщика</t>
  </si>
  <si>
    <t>Наименование организации</t>
  </si>
  <si>
    <t>Остаток полученных средств</t>
  </si>
  <si>
    <t>Срок, на который представлены средства</t>
  </si>
  <si>
    <t>Минимальный срок</t>
  </si>
  <si>
    <t>Максимальный срок</t>
  </si>
  <si>
    <t>Процентная ставка</t>
  </si>
  <si>
    <t>Валюта</t>
  </si>
  <si>
    <t>2-1</t>
  </si>
  <si>
    <t>2-2</t>
  </si>
  <si>
    <t>В. О клиентах МКК/МКА</t>
  </si>
  <si>
    <t>Условия</t>
  </si>
  <si>
    <t>Государственные казначейские векселя/облигации</t>
  </si>
  <si>
    <t>СВОП операции</t>
  </si>
  <si>
    <t>Наименование банка</t>
  </si>
  <si>
    <t>Сумма операции</t>
  </si>
  <si>
    <t>Обменный курс</t>
  </si>
  <si>
    <t>Дата начала операции</t>
  </si>
  <si>
    <t>Дата окончания операции</t>
  </si>
  <si>
    <t>Доход/ расход</t>
  </si>
  <si>
    <t>Примечание</t>
  </si>
  <si>
    <t>Back to back</t>
  </si>
  <si>
    <t>Ж. Валютные операции</t>
  </si>
  <si>
    <t>Учредитель (акционер)</t>
  </si>
  <si>
    <t>Дата получения</t>
  </si>
  <si>
    <t>Остаток средств</t>
  </si>
  <si>
    <t>Прочие условия</t>
  </si>
  <si>
    <t xml:space="preserve">Средства, заимствованные МКК от юридических лиц и учредителей (акционеров)  </t>
  </si>
  <si>
    <t>2-3</t>
  </si>
  <si>
    <t xml:space="preserve">Средства, заимствованные МКК от юридических лиц и учредителей (акционеров) </t>
  </si>
  <si>
    <t>Норматив адекватности капитала МКК</t>
  </si>
  <si>
    <t>М2</t>
  </si>
  <si>
    <t>СК*100%</t>
  </si>
  <si>
    <t>Раздел3 Ж. Информация по объемам выданных кредитов в разрезе  отраслей и по регионам</t>
  </si>
  <si>
    <t>Раздел 3</t>
  </si>
  <si>
    <t xml:space="preserve">Раздел 3    </t>
  </si>
  <si>
    <t>З. Реструктуризированые кредиты</t>
  </si>
  <si>
    <t>АКТИВЫ</t>
  </si>
  <si>
    <t>ОБЯЗАТЕЛЬСТВА</t>
  </si>
  <si>
    <t>Раздел 4</t>
  </si>
  <si>
    <t>Отчет по самооценке</t>
  </si>
  <si>
    <t>Для _________________________________________________</t>
  </si>
  <si>
    <t>(наименование микрофинансовой организации)</t>
  </si>
  <si>
    <t>Наблюдательный орган (Совет директоров) проверил документацию, описанную в стандартах, и пришел к заключению, что оценка является удовлетворительной в отношении следующих стандартов:</t>
  </si>
  <si>
    <t>Стандарт 1:</t>
  </si>
  <si>
    <t>1(А). МФО должна утверждать ежегодный бизнес план (годовой план работы).</t>
  </si>
  <si>
    <t>1(В). МФО периодически измеряет действительные (фактические) показатели и риски в соответствии с бизнес планом и историческими показателями, акцентируя внимание на его планируемые показатели капитала на конец года. МФО провела оценку риска и регулярно осуществляет мониторинг этого риска.</t>
  </si>
  <si>
    <t>1. МФО утвердила Годовой бизнес план и измерила действительные (фактические) показатели и риски отраженные в бизнес плане.</t>
  </si>
  <si>
    <t xml:space="preserve">                                                    да                  нет                       н/п</t>
  </si>
  <si>
    <t xml:space="preserve">                                                                                                                        </t>
  </si>
  <si>
    <t xml:space="preserve">2. МФО исполняет бизнес план.                                              </t>
  </si>
  <si>
    <t xml:space="preserve">                                                          да                  нет                       н/п</t>
  </si>
  <si>
    <t>Стандарт 2:</t>
  </si>
  <si>
    <t>2. МФО утверждает и затем пересматривает, по меньшей мере, один раз в год Этические нормы по управлению бизнесом и взаимоотношениям с клиентами для руководителей, членов комитетов и сотрудников.</t>
  </si>
  <si>
    <t xml:space="preserve">1. МФО утвердила кодекс поведения.                                                                                         </t>
  </si>
  <si>
    <t xml:space="preserve">2. МФО следует кодексу поведения.                                                                                            </t>
  </si>
  <si>
    <t>Стандарт 3:</t>
  </si>
  <si>
    <t>3. Наблюдательный орган (Совет директоров) обеспечивает назначение квалифицированного и компетентного исполнительного руководителя МФО. Ежегодно наблюдательный орган рассматривает деятельность исполнительного руководителя МФО и получает отчет об общем качестве, компетентности и соответствующем опыте сотрудников микрофинансовой организации.</t>
  </si>
  <si>
    <t xml:space="preserve">Сумма прочих активов в разделе R0101i и сумма прочих активов  в расшифровке R0103i </t>
  </si>
  <si>
    <t xml:space="preserve">Сумма прочих обязательств в разделе R0102i  и сумма прочих обязательств  в расшифровке R0103 </t>
  </si>
  <si>
    <t>Операции по ИПФ</t>
  </si>
  <si>
    <t>Кредитный портфель в разделе R0101i и сумма кредитного портфеля в разделе R0301i</t>
  </si>
  <si>
    <t>Сумма РППУ в разделе R0101i  и сумма Специальные резервы в разделе R0301i</t>
  </si>
  <si>
    <t>Кредитный портфель в разделе R0101i и сумма кредитного портфеля в разделе R030300i</t>
  </si>
  <si>
    <t>Отчет об операциях, проводимых по ИПФ</t>
  </si>
  <si>
    <t xml:space="preserve">1. МФО провела оценку деятельности персонала.                                                                 </t>
  </si>
  <si>
    <r>
      <t>2</t>
    </r>
    <r>
      <rPr>
        <sz val="11"/>
        <rFont val="Courier New"/>
        <family val="3"/>
      </rPr>
      <t xml:space="preserve">. </t>
    </r>
    <r>
      <rPr>
        <sz val="11"/>
        <rFont val="Times New Roman"/>
        <family val="1"/>
      </rPr>
      <t>Удовлетворительна</t>
    </r>
    <r>
      <rPr>
        <sz val="11"/>
        <rFont val="Courier New"/>
        <family val="3"/>
      </rPr>
      <t xml:space="preserve"> </t>
    </r>
    <r>
      <rPr>
        <sz val="11"/>
        <rFont val="Times New Roman"/>
        <family val="1"/>
      </rPr>
      <t xml:space="preserve">ли работа руководителя МФО?                                                     </t>
    </r>
  </si>
  <si>
    <t xml:space="preserve">        Удовлетворительны ли компетенция и квалификация    </t>
  </si>
  <si>
    <t xml:space="preserve">        исполнительного руководителя МФО?                  </t>
  </si>
  <si>
    <t>Стандарт 4:</t>
  </si>
  <si>
    <t>4. МФО разрабатывает и утверждает политику и процедуры управления капиталом.</t>
  </si>
  <si>
    <t>1. МФО утвердила политику и процедуры управления  капиталом.                                          
                                                                                                                                                                  да     нет     н/п</t>
  </si>
  <si>
    <t xml:space="preserve">2. МФО следует данным политикам и процедурам.                                                              </t>
  </si>
  <si>
    <t>Стандарт 5:</t>
  </si>
  <si>
    <t>5. МФО устанавливает Политику и процедуры управления качеством кредитного портфеля.</t>
  </si>
  <si>
    <t>1. МФО утвердила Политику и процедуры управления  качеством кредитного портфеля.                      
                                                                                                                                                                  да     нет     н/п</t>
  </si>
  <si>
    <t xml:space="preserve">2. МФО следует Политике и процедурам управления                                                        </t>
  </si>
  <si>
    <r>
      <t xml:space="preserve">        качеством кредитного портфеля.</t>
    </r>
    <r>
      <rPr>
        <sz val="11"/>
        <rFont val="Courier New"/>
        <family val="3"/>
      </rPr>
      <t xml:space="preserve">                             </t>
    </r>
  </si>
  <si>
    <t>Стандарт 6:</t>
  </si>
  <si>
    <t>6. МФО утверждает Политику и процедуры управления ликвидностью, определяет и документально закрепляет прогнозы денежных потоков.</t>
  </si>
  <si>
    <t xml:space="preserve">1. МФО утвердила Политику и процедуры управления ликвидностью.                               </t>
  </si>
  <si>
    <t xml:space="preserve">2. МФО следует Политике и процедурам управления ликвидностью.                                 </t>
  </si>
  <si>
    <t xml:space="preserve">3. МФО определила и документально закрепила прогнозы денежных потоков.            </t>
  </si>
  <si>
    <t xml:space="preserve">4. МФО следует данным прогнозам денежных потоков.                                                      </t>
  </si>
  <si>
    <t>Стандарт 7:</t>
  </si>
  <si>
    <t>7. МФО утверждает Политику и процедуры внутреннего контроля.</t>
  </si>
  <si>
    <t xml:space="preserve">1. МФО утвердила Политику и процедуры внутреннего контроля.                                 </t>
  </si>
  <si>
    <t xml:space="preserve">2. МФО следует политике и процедурам внутреннего контроля.                                        </t>
  </si>
  <si>
    <t>Стандарт 8:</t>
  </si>
  <si>
    <t>8. Ежегодно МФО пересматривает свою деятельность и готовит отчет по самооценке.</t>
  </si>
  <si>
    <t>1.МФО каждый год пересматривает свою деятельность и готовит отчет по самооценке.
                                да     нет     н/п</t>
  </si>
  <si>
    <t>Обобщение плана действий по решению выявленных</t>
  </si>
  <si>
    <t>недостатков в деятельности</t>
  </si>
  <si>
    <t>Наблюдательный орган (Совет директоров) признает, что нижеследующие области деловой и финансовой практики требуют доработки со стороны МФО с целью соответствия стандартам, установленным НБКР. (Обратите внимание на все ответы "нет" с целью определения недостатков, которые требуется исправить; при необходимости добавьте дополнительные страницы).</t>
  </si>
  <si>
    <t xml:space="preserve">Характер недостатков        </t>
  </si>
  <si>
    <t>Обобщенный план действий</t>
  </si>
  <si>
    <t>Намеченная</t>
  </si>
  <si>
    <t>Ответственный</t>
  </si>
  <si>
    <t>1. Годовой план работы (бизнес план) управления рисками</t>
  </si>
  <si>
    <t>2. Этические нормы:</t>
  </si>
  <si>
    <t xml:space="preserve">3. Оценка человеческих ресурсов: </t>
  </si>
  <si>
    <t xml:space="preserve">4. Управление капиталом:         </t>
  </si>
  <si>
    <t xml:space="preserve">5. Управление качеством кредитного портфеля:                      </t>
  </si>
  <si>
    <t xml:space="preserve">6. Управление ликвидностью:      </t>
  </si>
  <si>
    <t xml:space="preserve">7. Внутренний контроль:          </t>
  </si>
  <si>
    <t xml:space="preserve">8. Ежегодная оценка              </t>
  </si>
  <si>
    <t>Наблюдательный орган (Совет директоров) удовлетворен тем, что МФО, на основе ежегодной оценки своей деловой и финансовой практики, действует во всех материальных аспектах, соответствуя стандартам надежной деловой и финансовой практики, как это было установлено НБКР, за исключением вышеупомянутых недостатков, по которым был принят Коррективный план действий.</t>
  </si>
  <si>
    <t>Председатель Наблюдательного органа (Совета Директоров) Дата</t>
  </si>
  <si>
    <t>Раздел 5.</t>
  </si>
  <si>
    <t>Отчет по иностранным активам и обязательствам</t>
  </si>
  <si>
    <t>Отчет о частном долговом обязательстве/кредиторской задолженности.</t>
  </si>
  <si>
    <t xml:space="preserve"> ФОРМА № 1-НД</t>
  </si>
  <si>
    <t>ВЕДОМСТВЕННАЯ СТАТИСТИЧЕСКАЯ ОТЧЕТНОСТЬ</t>
  </si>
  <si>
    <t>Конфиденциальность гарантируется получателем информации</t>
  </si>
  <si>
    <t>Нарушение сроков представления информации или ее искажение влечет ответственность, установленную 
Кодексом Кыргызской Республики "Об административной ответственности" от 4 августа 1998 года № 114</t>
  </si>
  <si>
    <t xml:space="preserve">        </t>
  </si>
  <si>
    <t xml:space="preserve"> </t>
  </si>
  <si>
    <t>Наименование заемщика  (резидента) - составителя документа</t>
  </si>
  <si>
    <t xml:space="preserve"> окпо</t>
  </si>
  <si>
    <t>(НЕГОСУДАРСТВЕННЫЕ ДОЛГИ)</t>
  </si>
  <si>
    <t>ПОЧТОВАЯ  -  РАЗОВАЯ;</t>
  </si>
  <si>
    <t xml:space="preserve">Утверждена Постановлением Нацстаткомитета Кыгызской Республики  от 05.07.2004г.  №12  </t>
  </si>
  <si>
    <t>ПРЕДСТАВЛЯЮТ</t>
  </si>
  <si>
    <t>Территория  (область, район, город, населенный пункт)</t>
  </si>
  <si>
    <t>соато</t>
  </si>
  <si>
    <t>Предприятия, организации, учреждения, коммер-</t>
  </si>
  <si>
    <t xml:space="preserve">ческие  банки Кыргызской Республики имеющие, </t>
  </si>
  <si>
    <t>Адрес  (почтовый индекс, улица, № дома)</t>
  </si>
  <si>
    <t xml:space="preserve">долговые обязательства без государственной </t>
  </si>
  <si>
    <t>гарантии перед иностранными кредиторами</t>
  </si>
  <si>
    <t>Вид экономической деятельности</t>
  </si>
  <si>
    <t>гкэд</t>
  </si>
  <si>
    <t>– не позднее 10 рабочих дней после даты</t>
  </si>
  <si>
    <t>Тел:_________</t>
  </si>
  <si>
    <t>Факс:__________</t>
  </si>
  <si>
    <t>E-mail:_____________________</t>
  </si>
  <si>
    <t xml:space="preserve"> заключения кредитного соглашения  или договора</t>
  </si>
  <si>
    <t xml:space="preserve">Национальному банку Кыргызкой Республики  </t>
  </si>
  <si>
    <t>Линия отреза</t>
  </si>
  <si>
    <t>Код ОКПО</t>
  </si>
  <si>
    <t>Отчет о частном долговом обязательстве</t>
  </si>
  <si>
    <t>Наименование предприятия
___________________________________________________</t>
  </si>
  <si>
    <t xml:space="preserve">адрес:_______________________________________________
____________________________________________________
</t>
  </si>
  <si>
    <r>
      <t xml:space="preserve">1. Код кредита </t>
    </r>
    <r>
      <rPr>
        <b/>
        <i/>
        <sz val="9"/>
        <rFont val="Times New Roman"/>
        <family val="1"/>
      </rPr>
      <t>(заполняется НБКР)</t>
    </r>
  </si>
  <si>
    <t>2. Тип заемщика</t>
  </si>
  <si>
    <t>7. Наименование кредитора/держателя (если отмечен п.4.4)</t>
  </si>
  <si>
    <t>1. Банк</t>
  </si>
  <si>
    <t xml:space="preserve">3. Небанковские </t>
  </si>
  <si>
    <t xml:space="preserve">   финансовые организации</t>
  </si>
  <si>
    <t>2. Некоммерческие</t>
  </si>
  <si>
    <t>4. Прочие</t>
  </si>
  <si>
    <t>8. Страна</t>
  </si>
  <si>
    <t xml:space="preserve">    организации</t>
  </si>
  <si>
    <t>3. Сектор экономики</t>
  </si>
  <si>
    <t>9. Тип кредитора/держателя ценной бумаги</t>
  </si>
  <si>
    <t>1. Промышленность</t>
  </si>
  <si>
    <t xml:space="preserve">     (если отмечен п.4.4)</t>
  </si>
  <si>
    <t>2. Сельское хозяйство</t>
  </si>
  <si>
    <t>1. Банки  и другие финасовые институты</t>
  </si>
  <si>
    <t>3. Транспорт</t>
  </si>
  <si>
    <t xml:space="preserve">2. Производственная компания (головное </t>
  </si>
  <si>
    <t>4. Связь</t>
  </si>
  <si>
    <t xml:space="preserve">    и аффилированное предприятие)</t>
  </si>
  <si>
    <t>5. Строительство</t>
  </si>
  <si>
    <t xml:space="preserve">3. Официальные организации (международные </t>
  </si>
  <si>
    <t>6. Торговля и общественное питание</t>
  </si>
  <si>
    <t>организации)</t>
  </si>
  <si>
    <t>7. Заготовительные организации</t>
  </si>
  <si>
    <t xml:space="preserve">4. Экспортеры и другие частные кредиторы </t>
  </si>
  <si>
    <t xml:space="preserve">8. Геология, геодезическая и </t>
  </si>
  <si>
    <t xml:space="preserve">    гидрометеорологическая служба</t>
  </si>
  <si>
    <t>9. Здравоохранения, физическая культура</t>
  </si>
  <si>
    <r>
      <t xml:space="preserve">10. Тип инвестора   </t>
    </r>
    <r>
      <rPr>
        <sz val="9"/>
        <rFont val="Times New Roman"/>
        <family val="1"/>
      </rPr>
      <t>(прямой, прочий)</t>
    </r>
  </si>
  <si>
    <t xml:space="preserve">    и социальное обеспечение</t>
  </si>
  <si>
    <t xml:space="preserve">10. Финансы, кредит, страхование и </t>
  </si>
  <si>
    <t xml:space="preserve">      пенсионное обеспечение</t>
  </si>
  <si>
    <t>11. Дата подписания соглашения</t>
  </si>
  <si>
    <t xml:space="preserve">11. Прочие виды </t>
  </si>
  <si>
    <t>год.мес.</t>
  </si>
  <si>
    <t>4. Тип договора</t>
  </si>
  <si>
    <t>12. Сумма кредита/депозита</t>
  </si>
  <si>
    <t>1. Кредит (займ)</t>
  </si>
  <si>
    <t>1. Всего</t>
  </si>
  <si>
    <t>из которых:</t>
  </si>
  <si>
    <t>2. Рефинансирование долга</t>
  </si>
  <si>
    <t xml:space="preserve">- реструктуризированная просроченная </t>
  </si>
  <si>
    <t>3. Переоформление долга</t>
  </si>
  <si>
    <t xml:space="preserve"> основная сумма</t>
  </si>
  <si>
    <t>4. Инструменты денежного рынка</t>
  </si>
  <si>
    <t>- реструктуризированные просроченные</t>
  </si>
  <si>
    <t>4.1 Краткосрочные (указать)</t>
  </si>
  <si>
    <t xml:space="preserve">  проценты </t>
  </si>
  <si>
    <t>4.2 долгосрочные(указать)</t>
  </si>
  <si>
    <t>- реструктуризированная основная сумма</t>
  </si>
  <si>
    <t>5. Другое (описать в п.18)</t>
  </si>
  <si>
    <t xml:space="preserve">- реструктуризированные проценты </t>
  </si>
  <si>
    <t>2. Код первоначального кредита (если реструктуризирован)</t>
  </si>
  <si>
    <t>5.  Выплата платежей производится:</t>
  </si>
  <si>
    <t>13. Валюта кредита/депозита</t>
  </si>
  <si>
    <t>1. Равными частями</t>
  </si>
  <si>
    <t>1. Получено в валюте</t>
  </si>
  <si>
    <t xml:space="preserve">2. Единовременно </t>
  </si>
  <si>
    <t>2. К выплате в валюте</t>
  </si>
  <si>
    <t>3. Аннуитетом</t>
  </si>
  <si>
    <t>4. Другое (описать в п.18)</t>
  </si>
  <si>
    <t>14. Процентная ставка ______________</t>
  </si>
  <si>
    <t>6.  Погашение основной суммы</t>
  </si>
  <si>
    <t>15. Дата погашения процентов</t>
  </si>
  <si>
    <t>1. Льготный период</t>
  </si>
  <si>
    <t xml:space="preserve">1. Первый платеж </t>
  </si>
  <si>
    <t>в месяцах</t>
  </si>
  <si>
    <t xml:space="preserve">2. Первый платеж </t>
  </si>
  <si>
    <t>2. Последний платеж</t>
  </si>
  <si>
    <t>3. Последний платеж</t>
  </si>
  <si>
    <t>3. Периодичность (количество платежей в год)</t>
  </si>
  <si>
    <t>4. Периодичность (кол-во платежей в год)</t>
  </si>
  <si>
    <t>16. Ставка комиссионных процентов</t>
  </si>
  <si>
    <t xml:space="preserve">                              </t>
  </si>
  <si>
    <t>17. Обслуживание долгового обязательства (факт)</t>
  </si>
  <si>
    <t>2005 г.</t>
  </si>
  <si>
    <t>2006 г.</t>
  </si>
  <si>
    <t>2007г.</t>
  </si>
  <si>
    <t>2008г.</t>
  </si>
  <si>
    <t>2009г.</t>
  </si>
  <si>
    <t>17.1  Основная сумма</t>
  </si>
  <si>
    <t>17.2  Проценты</t>
  </si>
  <si>
    <t>18. Примечания</t>
  </si>
  <si>
    <t>Достоверность и правильность указанных данных подтверждаю.</t>
  </si>
  <si>
    <t>Ф.И.О. и подпись руководителя</t>
  </si>
  <si>
    <t>Ф.И.О. и подпись гл. бухгалтера</t>
  </si>
  <si>
    <t>Дата:</t>
  </si>
  <si>
    <t>Отчет об обслуживании долгового обязательства/кредиторской задолженности.</t>
  </si>
  <si>
    <t>ФОРМА № 2-НД</t>
  </si>
  <si>
    <t xml:space="preserve"> ФОРМА № 2-НД</t>
  </si>
  <si>
    <t>окпо</t>
  </si>
  <si>
    <t>гкуд</t>
  </si>
  <si>
    <t>ПОЧТОВАЯ  -  КВАРТАЛЬНАЯ;</t>
  </si>
  <si>
    <t xml:space="preserve">         Утверждена Постановлением Нацстаткомитета                                                                      </t>
  </si>
  <si>
    <t xml:space="preserve">         Кыргызской Республики    от 05.07.2004г.  №12</t>
  </si>
  <si>
    <t xml:space="preserve">   Предприятия, организации, учреждения, коммерческие банки  Кыргызской </t>
  </si>
  <si>
    <t xml:space="preserve">    Республики, имеющие долговые обязательства  без государственной гарантии</t>
  </si>
  <si>
    <t xml:space="preserve">    перед иностранными кредиторами.  – до 20 числа месяца следующего </t>
  </si>
  <si>
    <t xml:space="preserve">     за отчетным кварталом, с момента заключения кредитного соглашения</t>
  </si>
  <si>
    <t>Телефон  ______________</t>
  </si>
  <si>
    <t>Факс</t>
  </si>
  <si>
    <t>E-mail</t>
  </si>
  <si>
    <t xml:space="preserve">     или договора Национальному банку Кыргызкой Республики  </t>
  </si>
  <si>
    <t>Отчет об обслуживании частного долгового обязательства</t>
  </si>
  <si>
    <t>За ___квартал 200__ г.</t>
  </si>
  <si>
    <r>
      <t xml:space="preserve">Таблица 1.  Обслуживание долга </t>
    </r>
    <r>
      <rPr>
        <b/>
        <sz val="12"/>
        <rFont val="Times New Roman Cyr"/>
        <family val="0"/>
      </rPr>
      <t>(факт)</t>
    </r>
  </si>
  <si>
    <t>(в тыс. единиц в валюте займа)</t>
  </si>
  <si>
    <t>валюта 
кредита</t>
  </si>
  <si>
    <t>На начало
периода</t>
  </si>
  <si>
    <t>Изменения за период</t>
  </si>
  <si>
    <t>На конец периода</t>
  </si>
  <si>
    <t>получено</t>
  </si>
  <si>
    <t>погашено</t>
  </si>
  <si>
    <t>просрочено</t>
  </si>
  <si>
    <t>Долг 
всего</t>
  </si>
  <si>
    <t>товаров,
оборудования</t>
  </si>
  <si>
    <t>услуг</t>
  </si>
  <si>
    <t>в денежной форме</t>
  </si>
  <si>
    <t>основной суммы</t>
  </si>
  <si>
    <t>процентов</t>
  </si>
  <si>
    <t>Долг всего 
(1+2-3+5)</t>
  </si>
  <si>
    <t>Код кредита</t>
  </si>
  <si>
    <r>
      <t xml:space="preserve">Таблица 2. Выплаты основной суммы </t>
    </r>
    <r>
      <rPr>
        <b/>
        <sz val="12"/>
        <rFont val="Times New Roman Cyr"/>
        <family val="0"/>
      </rPr>
      <t>(прогноз)</t>
    </r>
  </si>
  <si>
    <t>валюта кредита</t>
  </si>
  <si>
    <t>2009 г.</t>
  </si>
  <si>
    <t>2010 г.</t>
  </si>
  <si>
    <t>2011 г.</t>
  </si>
  <si>
    <t>2012 г.</t>
  </si>
  <si>
    <t>1 кв</t>
  </si>
  <si>
    <t>2 кв</t>
  </si>
  <si>
    <t>3 кв</t>
  </si>
  <si>
    <t>4 кв</t>
  </si>
  <si>
    <r>
      <t xml:space="preserve">Таблица 3. Выплаты процентов </t>
    </r>
    <r>
      <rPr>
        <b/>
        <sz val="12"/>
        <rFont val="Times New Roman Cyr"/>
        <family val="0"/>
      </rPr>
      <t>(прогноз)</t>
    </r>
  </si>
  <si>
    <t>Е. Расшифровка по операциям размещения и инвестициям</t>
  </si>
  <si>
    <t>3. Средства, заимствованные от учредителей (акционеров)</t>
  </si>
  <si>
    <t>21-1</t>
  </si>
  <si>
    <t>21-2</t>
  </si>
  <si>
    <t>21-3</t>
  </si>
  <si>
    <t>4. Прочие активы, подлежащие классификации</t>
  </si>
  <si>
    <t>Раздел 3          Г.  Информация по выданным кредитам</t>
  </si>
  <si>
    <t>Раздел 3           Д.  Информация по проблемным заемщикам</t>
  </si>
  <si>
    <t>Раздел 3         Е. Информация о параллельных кредитах</t>
  </si>
  <si>
    <t>Раздел 3     Ж. Информация по объемам выданных кредитов в разрезе  отраслей и по регионам</t>
  </si>
  <si>
    <t>Раздел 3    Ж. Информация по объемам выданных кредитов в разрезе  отраслей и по регионам</t>
  </si>
  <si>
    <t>Всего обязательств, чувствительных к изменениям процентных ставок</t>
  </si>
  <si>
    <t>Обязательства по покупке активов</t>
  </si>
  <si>
    <t>Прочее</t>
  </si>
  <si>
    <t>Раздел3. Информация об активах</t>
  </si>
  <si>
    <t>Раздел 3В. Разбивка кредитного портфеля по отраслям и регионам</t>
  </si>
  <si>
    <t xml:space="preserve">   от органов государственной власти</t>
  </si>
  <si>
    <t>Проверочный лист</t>
  </si>
  <si>
    <t>Сравниваемые поля</t>
  </si>
  <si>
    <t>1 значение</t>
  </si>
  <si>
    <t>2 значение</t>
  </si>
  <si>
    <t>разница</t>
  </si>
  <si>
    <t>Сумма активов в разделе 1 (Балансовый отчет) и сумма всего обязательств и капитала в разделе 1 (Балансовый отчет)</t>
  </si>
  <si>
    <t>Прибыль/убытки текущего года в разделе 1 (Балансовый отчет) и чистая прибыль в разделе 2 (Отчет о прибылях и убытках)</t>
  </si>
  <si>
    <t>Кредитный портфель в разделе 1 (Балансовый отчет) и сумма кредитного портфеля в разделе 3.А(Классификация активов по степени риска)</t>
  </si>
  <si>
    <t>Кредитный портфель в разделе 1 (Балансовый отчет) и сумма кредитного портфеля в разделе 3.А(Классификация активов по степени риска, 5 столбцов классификации)</t>
  </si>
  <si>
    <t>Кредитный портфель в разделе 1 (Балансовый отчет) и сумма кредитного портфеля в разделе 3.Б(методы кредитования)</t>
  </si>
  <si>
    <t xml:space="preserve">Сумма прочих активов в разделе 1 (Балансовый отчет) и сумма прочих активов  в расшифровке R0103 </t>
  </si>
  <si>
    <t>Кредитный портфель в разделе 1 (Балансовый отчет) и сумма кредитного портфеля в разделе 3.В(разбивка КП по отраслям и регионам)</t>
  </si>
  <si>
    <t>Сумма выданных кредитов в разделе 3Г и сумма кредитного портфеля в разделе 3.Ж</t>
  </si>
  <si>
    <t>Кредитный портфель в разделе 1 (Балансовый отчет) и сумма кредитного портфеля в разделе 3.Ж</t>
  </si>
  <si>
    <t>Количество выданных кредитов в разделе 3Г и количество выданных кредитов в разделе 3.Ж</t>
  </si>
  <si>
    <t>не менее 15%</t>
  </si>
  <si>
    <t>Сумма Общих резервов в разделе 1 (Балансовый отчет) и сумма общих резервов в разделе 3.А(Классификация активов по степени риска, 5 столбцов классификации)</t>
  </si>
  <si>
    <t>Правильность классификации кредитов и создание РППУ в разделе 3.А(Классификация активов по степени риска, 5 столбцов классификации) т.е. 25 % кредитов, классифицированных под категорию "субстандартные", 50% классифицированных под категорию "сомнительные" и 100% кредитов, классифированных под категорию "потери" и напрвленных в РППУ</t>
  </si>
  <si>
    <t xml:space="preserve">Ф.И.О.   ___________________    </t>
  </si>
  <si>
    <t>Ф.И.О.   ______________</t>
  </si>
  <si>
    <t>_____________</t>
  </si>
  <si>
    <t>Сумма РППУ в разделе 1 (Балансовый отчет) и сумма Специальные резервы в разделе 3.А(Классификация активов по степени риска, 5 столбцов классификации)</t>
  </si>
  <si>
    <t>СА</t>
  </si>
  <si>
    <t>А. Активы</t>
  </si>
  <si>
    <t>а) по договору ограниченная мудараба</t>
  </si>
  <si>
    <t>в) по договору кард хасан</t>
  </si>
  <si>
    <t>б) по договору неограниченная мудараба</t>
  </si>
  <si>
    <t xml:space="preserve">в) по договору шарика/мушарака                                             </t>
  </si>
  <si>
    <t>г) по договору мурабаха</t>
  </si>
  <si>
    <t>д) по договору иджара/иджара мунтахийя биттамлик</t>
  </si>
  <si>
    <t>е) по договору  салам</t>
  </si>
  <si>
    <t>Финансирование, предоставленное клиентам</t>
  </si>
  <si>
    <t xml:space="preserve">в) по договору шарика/мушарака                                           </t>
  </si>
  <si>
    <t>Всего финансирования (3ст+4ст-5ст)</t>
  </si>
  <si>
    <t xml:space="preserve">Активы/инвентарь для последующей передачи клиенту: </t>
  </si>
  <si>
    <t>а) недвижимое имущество</t>
  </si>
  <si>
    <t>б) движимое имущество</t>
  </si>
  <si>
    <t>Прочая собственность, всего (а+б)</t>
  </si>
  <si>
    <t>а)  недвижимость клиента, принятая в погашение полученного финансирования</t>
  </si>
  <si>
    <t>б) прочая собственность клиента, принятая в погашение предоставленного финансирования</t>
  </si>
  <si>
    <t>Б. Обязательства</t>
  </si>
  <si>
    <t>Финансирование, полученное от банков Кыргызской Республики</t>
  </si>
  <si>
    <t>Финансирование, полученное  от международных финансовых организаций и доноров</t>
  </si>
  <si>
    <t>Обязательства перед государственными органами власти</t>
  </si>
  <si>
    <t>Средства, заимствованные МКК от юридических лиц и учредителей (акционеров)</t>
  </si>
  <si>
    <t>а) средства, заимствованные МКК от учредителей (акционеров) – физических лиц</t>
  </si>
  <si>
    <t xml:space="preserve">б) средства, заимствованные МКК от учредителей  (акционеров) – юридических лиц  </t>
  </si>
  <si>
    <t>В. Забалансовые обязательсва</t>
  </si>
  <si>
    <t xml:space="preserve">Обязательства на предоставление финансирования </t>
  </si>
  <si>
    <t xml:space="preserve">Валютные операции </t>
  </si>
  <si>
    <t xml:space="preserve">Обязательства по покупке активов </t>
  </si>
  <si>
    <t xml:space="preserve">Прочие забалансовые обязательства </t>
  </si>
  <si>
    <t>Всего забалансовых обязательств</t>
  </si>
  <si>
    <t xml:space="preserve">Г. Расшифровка прочих активов и прочих обязательств    </t>
  </si>
  <si>
    <t xml:space="preserve">Прочие активы   </t>
  </si>
  <si>
    <t xml:space="preserve">    а) доход, начисленный к получению МКК и МКА </t>
  </si>
  <si>
    <t xml:space="preserve">    б) предоплата </t>
  </si>
  <si>
    <t xml:space="preserve">    в) невыясненные дебиторские суммы      </t>
  </si>
  <si>
    <t xml:space="preserve">    г) другие прочие активы     </t>
  </si>
  <si>
    <t xml:space="preserve">Специальный РППУ на прочие активы     </t>
  </si>
  <si>
    <t xml:space="preserve">  3 </t>
  </si>
  <si>
    <t xml:space="preserve">Прочие обязательства  </t>
  </si>
  <si>
    <t xml:space="preserve">    а) доход, начисленный клиентам к выплате </t>
  </si>
  <si>
    <t>   </t>
  </si>
  <si>
    <t xml:space="preserve">    б) отсроченный доход (наценка) </t>
  </si>
  <si>
    <t>    </t>
  </si>
  <si>
    <t xml:space="preserve">    в) невыясненная кредиторская задолженность</t>
  </si>
  <si>
    <t xml:space="preserve">    г) другие прочие обязательства      </t>
  </si>
  <si>
    <t xml:space="preserve">Руководитель исполнительного органа:      </t>
  </si>
  <si>
    <t>______</t>
  </si>
  <si>
    <t>_________</t>
  </si>
  <si>
    <t xml:space="preserve">Ф.И.О.       </t>
  </si>
  <si>
    <t xml:space="preserve">Главный бухгалтер: </t>
  </si>
  <si>
    <t>Отчет о прибыли и убытках по операциям, осуществляемым по ИПФ</t>
  </si>
  <si>
    <t>Предыдыущий период</t>
  </si>
  <si>
    <t>А. Доходы, полученные по операциям</t>
  </si>
  <si>
    <t>Доходы по денежным средствам, размещенным на счетах в коммерческих банках</t>
  </si>
  <si>
    <t xml:space="preserve">в) по договору шарика/мушарака                     </t>
  </si>
  <si>
    <t xml:space="preserve">МКК/МКА осуществляет операции </t>
  </si>
  <si>
    <t xml:space="preserve">по исламским принципам банковского дела и </t>
  </si>
  <si>
    <t>финансирования в рамках «исламского окна» (далее - ИПФ)</t>
  </si>
  <si>
    <t>Примечание:</t>
  </si>
  <si>
    <t>Для «исламского окна» МКК/МКА:</t>
  </si>
  <si>
    <t xml:space="preserve">Заемщик – клиент, которому МКК/МКА предоставила(о) финансирование в </t>
  </si>
  <si>
    <t>соответствии с исламскими принципами банковского дела и финансирования.</t>
  </si>
  <si>
    <t xml:space="preserve">Кредит – денежные средства, предоставляемые клиентам в соответствии с </t>
  </si>
  <si>
    <t>исламскими принципами банковского дела и финансирования.</t>
  </si>
  <si>
    <t xml:space="preserve">Кредитор – лицо, предоставившее денежные средства МКК/МКА по исламским </t>
  </si>
  <si>
    <t>принципам банковского дела и финансирования.</t>
  </si>
  <si>
    <t>Раздел 3 Г. Информация по выданным кредитам</t>
  </si>
  <si>
    <t>Из них по ИПФ</t>
  </si>
  <si>
    <t>в том числе по срокам</t>
  </si>
  <si>
    <t>Всего выдано за отчетный период</t>
  </si>
  <si>
    <t xml:space="preserve">Краткое описание проблемы заемщика указать, если финансирование было получено по ИПФ  </t>
  </si>
  <si>
    <t>Причина реструктуризации (указать, если финансирование было получено по ИПФ)</t>
  </si>
  <si>
    <t>Доходы по финансированию, предоставленному  клиентам</t>
  </si>
  <si>
    <t xml:space="preserve">в) по договору шарика/мушарака </t>
  </si>
  <si>
    <t>д) по договору иджара/иджара  мунтахийя биттамлик</t>
  </si>
  <si>
    <t>Прочие доходы по операциям</t>
  </si>
  <si>
    <t>Всего:</t>
  </si>
  <si>
    <t>Б. Расходы, понесенные по операциям</t>
  </si>
  <si>
    <t>Расходы, понесенные по полученному финансированию</t>
  </si>
  <si>
    <t>Чистый  доход, полученный по операциям</t>
  </si>
  <si>
    <t>Расходы на РППУ</t>
  </si>
  <si>
    <t xml:space="preserve">Чистый  доход, полученный по операциям, после отчислений в РППУ </t>
  </si>
  <si>
    <t xml:space="preserve">В. Доходы по прочим операциям </t>
  </si>
  <si>
    <t>Прочие доходы</t>
  </si>
  <si>
    <t xml:space="preserve">Всего: </t>
  </si>
  <si>
    <t>Г. Прочие расходы по операциям, операционные расходы</t>
  </si>
  <si>
    <t xml:space="preserve">Убытки от курсовой разницы </t>
  </si>
  <si>
    <t xml:space="preserve">Операционные расходы </t>
  </si>
  <si>
    <t>Налоги</t>
  </si>
  <si>
    <t>Такафул</t>
  </si>
  <si>
    <t>Расходы на РППУ (не от операций финансирования)</t>
  </si>
  <si>
    <t>Прибыль (убыток) до уплаты налогов</t>
  </si>
  <si>
    <t>Расходы на закят и благотворительность</t>
  </si>
  <si>
    <t xml:space="preserve">Руководитель исполнительного  органа:      </t>
  </si>
  <si>
    <t>А-1. Классификация активов по ИПФ по степени риска</t>
  </si>
  <si>
    <t>Сомнительные</t>
  </si>
  <si>
    <t>Всего активов в статусе неначисления</t>
  </si>
  <si>
    <t>2. Финансирование, предоставленное клиентам</t>
  </si>
  <si>
    <t xml:space="preserve">з) строительство и покупка недвижимости (жилья) </t>
  </si>
  <si>
    <t xml:space="preserve">и) физические лица </t>
  </si>
  <si>
    <t xml:space="preserve">к) другие </t>
  </si>
  <si>
    <t xml:space="preserve">3. ВСЕГО: </t>
  </si>
  <si>
    <t>_______________</t>
  </si>
  <si>
    <t>В-1. Разбивка портфеля по финансированию, предоставленному по ИПФ, по отраслям и регионам</t>
  </si>
  <si>
    <t>% от общего портфеля по финансированию</t>
  </si>
  <si>
    <t>Срок финансирования (от # до # месяцев)</t>
  </si>
  <si>
    <t>Максимальный размер финансирования</t>
  </si>
  <si>
    <t>Минимальный размер финансирования</t>
  </si>
  <si>
    <t>Средний размер финансирования</t>
  </si>
  <si>
    <t>Средневзвешенная на ценка/доход, на конец отчетного периода, в  %</t>
  </si>
  <si>
    <t>Строительство и покупка недвижимости (жилья)</t>
  </si>
  <si>
    <t>Физические лица (потреб. финансирование)</t>
  </si>
  <si>
    <t>Финансирование ФКУ</t>
  </si>
  <si>
    <t xml:space="preserve">Другие </t>
  </si>
  <si>
    <t>________</t>
  </si>
  <si>
    <t>Г-1. Информация по финансированию, предоставленному по ИПФ</t>
  </si>
  <si>
    <t>от 180 до365 дней</t>
  </si>
  <si>
    <t>Физические лица</t>
  </si>
  <si>
    <t>Количество</t>
  </si>
  <si>
    <t>Раздел 6. Раскрытия</t>
  </si>
  <si>
    <t>А-1. Обязательства, принятые по ИПФ</t>
  </si>
  <si>
    <t>На какой срок были получены обязательства</t>
  </si>
  <si>
    <t>Наценка/доход в %</t>
  </si>
  <si>
    <t xml:space="preserve">макс. </t>
  </si>
  <si>
    <t>1. Финансирование полученное</t>
  </si>
  <si>
    <t>а) от банков КР</t>
  </si>
  <si>
    <t>в) от  международных финансовых организаций и доноров</t>
  </si>
  <si>
    <t>д) от органов государственной власти</t>
  </si>
  <si>
    <t>2. Условные гранты</t>
  </si>
  <si>
    <t>3. Прочие обязательства</t>
  </si>
  <si>
    <t xml:space="preserve">4. Средства, заимствованные МКК от  юридических лиц и учредителей (акционеров) </t>
  </si>
  <si>
    <t xml:space="preserve">а) Средства заимствованные МКК от учредителей (акционеров)– физических лиц  </t>
  </si>
  <si>
    <t xml:space="preserve">б) Средства заимствованные МКК от учредителей (акционеров) – юридических лиц </t>
  </si>
  <si>
    <t>Б-1. Информация по условиям финансирования по ИПФ</t>
  </si>
  <si>
    <t>Сумма финансирования на одного клиента</t>
  </si>
  <si>
    <t>Наценка/доход, в %</t>
  </si>
  <si>
    <t>Метод начисления</t>
  </si>
  <si>
    <t>на начальный баланс</t>
  </si>
  <si>
    <t>Групповое финансирование без залога</t>
  </si>
  <si>
    <t>Групповое финансирование под залог</t>
  </si>
  <si>
    <t>Индивидуальное финансирование без залога</t>
  </si>
  <si>
    <t>Индивидуальное финансирование под залог</t>
  </si>
  <si>
    <t>Другие</t>
  </si>
  <si>
    <t>№</t>
  </si>
  <si>
    <t>Наличность</t>
  </si>
  <si>
    <t>Ценные бумаги</t>
  </si>
  <si>
    <t>Кредиты клиентам</t>
  </si>
  <si>
    <t>Основные средства</t>
  </si>
  <si>
    <t>Привилегированные акции</t>
  </si>
  <si>
    <t>Резервы на будущие потребности</t>
  </si>
  <si>
    <t>Резерв по переоценке активов</t>
  </si>
  <si>
    <t>Общий РППУ по кредитам и финансовой аренде</t>
  </si>
  <si>
    <t>Итого капитал</t>
  </si>
  <si>
    <t>Всего: Обязательства и капитал</t>
  </si>
  <si>
    <t>Иностранная валюта</t>
  </si>
  <si>
    <t>Финансовая аренда</t>
  </si>
  <si>
    <t>(Минус) РППУ</t>
  </si>
  <si>
    <t>Инвестиции</t>
  </si>
  <si>
    <t>Прочие активы</t>
  </si>
  <si>
    <t>а)</t>
  </si>
  <si>
    <t>б)</t>
  </si>
  <si>
    <t>Всего активы</t>
  </si>
  <si>
    <t>Прочая собственность всего (а+б)</t>
  </si>
  <si>
    <t>Всего чистые кредиты (5+6+7-8)</t>
  </si>
  <si>
    <t>Всего</t>
  </si>
  <si>
    <t>Всего обязательства</t>
  </si>
  <si>
    <t>в)</t>
  </si>
  <si>
    <t>Обязательства и Капитал</t>
  </si>
  <si>
    <t>Нераспределенная прибыль</t>
  </si>
  <si>
    <t>Прибыль/убытки прошлых лет</t>
  </si>
  <si>
    <t>Прибыль/убытки текущего года</t>
  </si>
  <si>
    <t>Раздел1. Регулятивный отчет о финансовом состоянии</t>
  </si>
  <si>
    <t>Раздел2. Отчет о совокупном доходе</t>
  </si>
  <si>
    <t>Наименование статьи</t>
  </si>
  <si>
    <t>Текущий период</t>
  </si>
  <si>
    <t>Предыдущий период</t>
  </si>
  <si>
    <t>Процентные доходы</t>
  </si>
  <si>
    <t>Процентный доход по депозитам в банках</t>
  </si>
  <si>
    <t>Процентный доход по кредитам клиентам</t>
  </si>
  <si>
    <t>Прочие процентные доходы</t>
  </si>
  <si>
    <t>Всего: Процентный доход</t>
  </si>
  <si>
    <t>Процентные расходы</t>
  </si>
  <si>
    <t xml:space="preserve">Чистый процентный доход </t>
  </si>
  <si>
    <t>Расходы на формирование резерва на потенциальные потери и убытки по кредитам</t>
  </si>
  <si>
    <t>Чистый процентный доход после отчислений в РППУ</t>
  </si>
  <si>
    <t>Непроцентные доходы</t>
  </si>
  <si>
    <t>Плата за услуги и комиссионные сборы</t>
  </si>
  <si>
    <t>Прочие непроцентные доходы</t>
  </si>
  <si>
    <t xml:space="preserve">Всего: непроцентные доходы </t>
  </si>
  <si>
    <t>Расходы на персонал</t>
  </si>
  <si>
    <t>Расходы на основые средства</t>
  </si>
  <si>
    <t>Административные расходы</t>
  </si>
  <si>
    <t>Прочие операционные расходы</t>
  </si>
  <si>
    <t>Налоги и страхование</t>
  </si>
  <si>
    <t>Всего: Непроцентные расходы</t>
  </si>
  <si>
    <t>Расходы на формирование резерва на потенциальные потери и убытки (не от кредитных операций)</t>
  </si>
  <si>
    <t>Прибыль (Убытки) до уплаты налогов</t>
  </si>
  <si>
    <t>Налог на прибыль</t>
  </si>
  <si>
    <t>Чистая прибыль (убытки)</t>
  </si>
  <si>
    <t>Операционные расходы</t>
  </si>
  <si>
    <t>Статья</t>
  </si>
  <si>
    <t>А.Классификация активов по степени риска</t>
  </si>
  <si>
    <t>Текущие (не просрочен-ные) активы</t>
  </si>
  <si>
    <t>Всего просроченные активы</t>
  </si>
  <si>
    <t>Стандартные</t>
  </si>
  <si>
    <t>Субстандартные</t>
  </si>
  <si>
    <t>Потери</t>
  </si>
  <si>
    <t>Всего кредитов в статусе неначисления</t>
  </si>
  <si>
    <t>"Общие" резервы</t>
  </si>
  <si>
    <t>"Специаль-ные" резервы</t>
  </si>
  <si>
    <t>2. Кредиты и ссуды клиентам</t>
  </si>
  <si>
    <t>a)  промышленность</t>
  </si>
  <si>
    <t>б)  сельское хозяйство</t>
  </si>
  <si>
    <t>в) заготовка и переработка</t>
  </si>
  <si>
    <t>г) торговые и коммерческие операции</t>
  </si>
  <si>
    <t>д) услуги</t>
  </si>
  <si>
    <t>е) транспорт</t>
  </si>
  <si>
    <t>ж) связь</t>
  </si>
  <si>
    <t>з) строительство и ипотека</t>
  </si>
  <si>
    <t>и) физические лица (потребит. кредиты)</t>
  </si>
  <si>
    <t>Б. Методы кредитования</t>
  </si>
  <si>
    <t>Метод кредитования</t>
  </si>
  <si>
    <t>Сумма кредитов</t>
  </si>
  <si>
    <t>% ставка</t>
  </si>
  <si>
    <t>Кол-во кредитов</t>
  </si>
  <si>
    <t>Групповое кредитование без залога</t>
  </si>
  <si>
    <t>групповое кредитование под залог</t>
  </si>
  <si>
    <t>индивидуальное кредитование без залога</t>
  </si>
  <si>
    <t>индивидуальное кредитование под залог</t>
  </si>
  <si>
    <t>другие</t>
  </si>
  <si>
    <t>Количество активных клиентов</t>
  </si>
  <si>
    <t>Размер портфеля</t>
  </si>
  <si>
    <t>% от общего кредитного портфеля</t>
  </si>
  <si>
    <t>Срок кредита (от # до # месяцев)</t>
  </si>
  <si>
    <t>Максимальный размер кредита</t>
  </si>
  <si>
    <t>Минимальный размер кредита</t>
  </si>
  <si>
    <t>Средний размер кредита</t>
  </si>
  <si>
    <t>Фактическое погашение</t>
  </si>
  <si>
    <t>Плановое погашение</t>
  </si>
  <si>
    <t>Средневзвешенная процентная ставка</t>
  </si>
  <si>
    <t>Промышленность</t>
  </si>
  <si>
    <t>Сельское хозяйство</t>
  </si>
  <si>
    <t>Заготовка и переработка</t>
  </si>
  <si>
    <t>Торговые и коммерческие операции</t>
  </si>
  <si>
    <t>Услуги</t>
  </si>
  <si>
    <t>Транспорт</t>
  </si>
  <si>
    <t>Связь</t>
  </si>
  <si>
    <t>Строительство и ипотека</t>
  </si>
  <si>
    <t>Физические лица (потреб. кредиты)</t>
  </si>
  <si>
    <t>Другие кредиты</t>
  </si>
  <si>
    <t>Итого</t>
  </si>
  <si>
    <t>г. Бишкек</t>
  </si>
  <si>
    <t>по Чуйской области</t>
  </si>
  <si>
    <t>по Таласской области</t>
  </si>
  <si>
    <t>по Ысыккульской области</t>
  </si>
  <si>
    <t>по Ошской области</t>
  </si>
  <si>
    <t>по Нарынской области</t>
  </si>
  <si>
    <t>по Жалалабадской области</t>
  </si>
  <si>
    <t>по Баткенской области</t>
  </si>
  <si>
    <t xml:space="preserve">Утвержден </t>
  </si>
  <si>
    <t> Постановлением Правления</t>
  </si>
  <si>
    <t>Национального банка</t>
  </si>
  <si>
    <t xml:space="preserve">Кыргызской Республики </t>
  </si>
  <si>
    <t>Периодический Регулятивный Отчет МКК/МКА</t>
  </si>
  <si>
    <t>No.</t>
  </si>
  <si>
    <t>(дата представления)</t>
  </si>
  <si>
    <t>(вход./исх.)</t>
  </si>
  <si>
    <t>Составлен:</t>
  </si>
  <si>
    <t xml:space="preserve">      /день, месяц, год/</t>
  </si>
  <si>
    <t>/день, месяц, год/</t>
  </si>
  <si>
    <t>Достоверность отчета подтверждена:</t>
  </si>
  <si>
    <t>внутренней проверкой</t>
  </si>
  <si>
    <t>аудитом без заключения</t>
  </si>
  <si>
    <t>аудитом с заключением</t>
  </si>
  <si>
    <t>учреждение:</t>
  </si>
  <si>
    <t>ПОДПИСЬ И УДОСТОВЕРЕНИЕ</t>
  </si>
  <si>
    <t xml:space="preserve">Мы, нижеподписавшиеся, удостоверяем, что эта отчетность и приложения подготовлены в соответствии </t>
  </si>
  <si>
    <t xml:space="preserve">с положением Национального банка Кыргызской Республики. Мы также удостоверяем, что проверили </t>
  </si>
  <si>
    <t xml:space="preserve">эту отчетность и подтверждаем, что она представляет правильную информацию о состоянии МКК/МКА </t>
  </si>
  <si>
    <t>на данную отчетную дату.</t>
  </si>
  <si>
    <t>1. Руководитель исполнительного органа</t>
  </si>
  <si>
    <t xml:space="preserve">    (подпись)</t>
  </si>
  <si>
    <t>(ф.и.о.)</t>
  </si>
  <si>
    <t>2. Главный бухгалтер</t>
  </si>
  <si>
    <t>3. Внешний аудитор</t>
  </si>
  <si>
    <t>(ссылка на N и дату заключения)</t>
  </si>
  <si>
    <t>Лицо, ответственное за составление отчета</t>
  </si>
  <si>
    <t>Должность</t>
  </si>
  <si>
    <t>Фамилия</t>
  </si>
  <si>
    <t xml:space="preserve">Коэффициент доходности на конец отчетного периода, в %  </t>
  </si>
  <si>
    <t>Коэффициент доходности на конец отчетного периода в %</t>
  </si>
  <si>
    <t>Депозиты в банках и ФКО</t>
  </si>
  <si>
    <t>Кредиты ФКО</t>
  </si>
  <si>
    <t>Денежные средства на счетах в других банках и ФКО, в том числе:</t>
  </si>
  <si>
    <t>Финансирование, предоставленное ФКО</t>
  </si>
  <si>
    <t xml:space="preserve">Кредиты от других финансово – кредитных организаций Кыргызской Республики 
</t>
  </si>
  <si>
    <t>Кредиты от  международных финансово – кредитных организаций</t>
  </si>
  <si>
    <t xml:space="preserve">Финансирование, полученное  от других ФКО Кыргызской Республики </t>
  </si>
  <si>
    <t>Финансирование, полученное от  международных ФКО</t>
  </si>
  <si>
    <t>Процентный доход по кредитам ФКО</t>
  </si>
  <si>
    <t>Доходы по финансированию, предоставленному  ФКО</t>
  </si>
  <si>
    <t>б) кредиты финансово-кредитным организациям</t>
  </si>
  <si>
    <t>1. Кредиты и др. сделки с банками и финансовыми организациями</t>
  </si>
  <si>
    <t>a) расчетные счета, депозиты в других банках и финансовых организациях</t>
  </si>
  <si>
    <t>Реструктуризированные кредиты</t>
  </si>
  <si>
    <t>СПРАВОЧНО: Реструктуризированные кредиты, всего (количество)</t>
  </si>
  <si>
    <t>Кредиты финансово-кредитным организациям</t>
  </si>
  <si>
    <t>Кредитный портфель и заемщики, имеющие паралельные кредиты в других ФКО</t>
  </si>
  <si>
    <t>Кредиты ФКО, из них:</t>
  </si>
  <si>
    <t xml:space="preserve">   от международных ФКО</t>
  </si>
  <si>
    <t>от банков и других ФКО</t>
  </si>
  <si>
    <t>б) от других ФКО КР</t>
  </si>
  <si>
    <t>г) от международных ФКО</t>
  </si>
  <si>
    <t>Реструктуризированные активы</t>
  </si>
  <si>
    <t>Форма 1</t>
  </si>
  <si>
    <t>Остаток портфеля финансирования на начало отчетного квартала</t>
  </si>
  <si>
    <t>Объем выданного финансирования за отчетный квартал</t>
  </si>
  <si>
    <t>Количество выданного финансирования за отчетный квартал</t>
  </si>
  <si>
    <t>Остаток портфеля финансирования на конец отчетного квартала</t>
  </si>
  <si>
    <t>Средневзвешенная наценка/доход на конец отчетного периода, в %</t>
  </si>
  <si>
    <t>Коэффициент доходности на конец отчетного периода, в %</t>
  </si>
  <si>
    <t>Финансирование на потребительские цели, из них:</t>
  </si>
  <si>
    <t>Прочее финансирование, из них:</t>
  </si>
  <si>
    <t>Всего финансирования, из них:</t>
  </si>
  <si>
    <t>9</t>
  </si>
  <si>
    <t>Финансирование ФКО</t>
  </si>
  <si>
    <t xml:space="preserve">Раздел 3. </t>
  </si>
  <si>
    <t>Ж-1. Информация по финансированию, предоставленному по ИПФ, в разрезе отраслей и по регионам</t>
  </si>
  <si>
    <t>Соответствующее структурное</t>
  </si>
  <si>
    <t>подразделение</t>
  </si>
  <si>
    <t>Только для заполнения сотрудниками соответствующего структурного подразделения</t>
  </si>
  <si>
    <t xml:space="preserve">                   СВЕДЕНИЯ О НАБЛЮДАТЕЛЬНОМ ОРГАНЕ (СОВЕТ ДИРЕКТОРОВ)</t>
  </si>
  <si>
    <t>Дата  избрания</t>
  </si>
  <si>
    <t>Доля от уставного капитала компании/ доля от владения акциями в НФКО</t>
  </si>
  <si>
    <t>Доля от уставного капитала других компании/доля от владения в других компаниях/ Наименование компаний</t>
  </si>
  <si>
    <t>Дата вхождения в капитал других компаний /дата приобретения доли акций в других компаниях</t>
  </si>
  <si>
    <t>Дата избрания/назначения (переизбрания) должностных лиц МКК/МКА</t>
  </si>
  <si>
    <t>Дата согласования  Национальным банком</t>
  </si>
  <si>
    <t>Наименование компаний</t>
  </si>
  <si>
    <t>Распределение полномочий (Курируемые сферы деятельности)</t>
  </si>
  <si>
    <t>Занимаемая должность в других компаниях/ Наименование компаний</t>
  </si>
  <si>
    <t xml:space="preserve">                                                                СВЕДЕНИЯ ОБ УЧРЕДИТЕЛЯХ/УЧАСТНИКАХ (ДЛЯ ОСОО и ОФ)</t>
  </si>
  <si>
    <t xml:space="preserve">                                                              СВЕДЕНИЯ ОБ ИСПОЛЬНИТЕЛЬНОМ ОРГАНЕ (ПРАВЛЕНИЕ, РУКОВОДИТЕЛЬ)
</t>
  </si>
  <si>
    <t>ФИО/ Наименование</t>
  </si>
  <si>
    <t>Доля (%) от уставного капитала компании</t>
  </si>
  <si>
    <t>Дата вхождения в капитал</t>
  </si>
  <si>
    <t>Страна происхождения</t>
  </si>
  <si>
    <t>Род деятельности (занимаемая должность в других компаниях)</t>
  </si>
  <si>
    <t>Номер рабочего, мобильного телефона (включая код номера)</t>
  </si>
  <si>
    <t>Доля участия, акции в других ФКО</t>
  </si>
  <si>
    <t>Конечный бенефициар</t>
  </si>
  <si>
    <t xml:space="preserve">                                            СВЕДЕНИЯ ОБ АКЦИОНЕРАХ МКК/МКА ВЛАДЕЮЩИХ более 1% АКЦИЙ (ДЛЯ АКЦИОНЕРНЫХ ОБЩЕСТВ)</t>
  </si>
  <si>
    <t xml:space="preserve">Доля (%) </t>
  </si>
  <si>
    <t>Дата приобретения</t>
  </si>
  <si>
    <t>Акции в других ФКО (иностранное или местное ФКО и доля владения)</t>
  </si>
  <si>
    <t xml:space="preserve">                                                                                       СВЕДЕНИЯ О ЧЛЕНАХ ШАРИАТСКОГО СОВЕТА</t>
  </si>
  <si>
    <t xml:space="preserve">Дата согласования  Национальным банком (Решение Комитета по надзору/ письмо-согласие) </t>
  </si>
  <si>
    <t>Информация об отдельных должностных лицах МКК/МКА</t>
  </si>
  <si>
    <t>Дата согласования  Национальным банком (Решение Комитета по надзору, письмо-согласие)</t>
  </si>
  <si>
    <t xml:space="preserve">Количество подотчетных сотрудников должностного лица </t>
  </si>
  <si>
    <t>Телефон, мобильный телефон (включая код оператора, города)</t>
  </si>
  <si>
    <t>Главный бухгалтер</t>
  </si>
  <si>
    <t>Внутренний аудитор</t>
  </si>
  <si>
    <t>Риск-менеджер</t>
  </si>
  <si>
    <t>Комплаенс-офицер</t>
  </si>
  <si>
    <t>Руководитель структурного подразделения, ответственный за кредитную деятельность</t>
  </si>
  <si>
    <t>Руководитель структурного подразделения, ответственный за управление активами и пассивами  (либо лицо, приравненное к нему по своим функциональным обязанностям)</t>
  </si>
  <si>
    <t>Руководитель структурного подразделения, ответственный за финансирование по исламским принципам</t>
  </si>
  <si>
    <t>Руководитель «исламского окна»</t>
  </si>
  <si>
    <t>Полное наименование МКК/МКА</t>
  </si>
  <si>
    <t>Организационно-правовая форма МКК/МКА</t>
  </si>
  <si>
    <t>Адрес МКК/МКА (фактический и юридический) (город, улица, номер дома, почтовый индекс)</t>
  </si>
  <si>
    <t>Дата выдачи свидетельства/лицензий, дополнительных лицензий (указываются в хронологическом порядке, №, дата)</t>
  </si>
  <si>
    <t>Перечень ограничений в свидетельствах/ лицензиях</t>
  </si>
  <si>
    <t>Внешний аудит</t>
  </si>
  <si>
    <t>Персонал МКК/МКА (общее количество сотрудников)</t>
  </si>
  <si>
    <t>Дата проведения последнего внешнего аудита</t>
  </si>
  <si>
    <t>Наименование аудиторской организация</t>
  </si>
  <si>
    <t>Электронная почта</t>
  </si>
  <si>
    <t>Штатная единица</t>
  </si>
  <si>
    <t>По договору</t>
  </si>
  <si>
    <t>Наличие ограничений в свидетельствах /лицензиях (да/нет)</t>
  </si>
  <si>
    <t>Веб-сайт МКК/МКА в Интернете</t>
  </si>
  <si>
    <t xml:space="preserve">Наименование </t>
  </si>
  <si>
    <t>Адрес</t>
  </si>
  <si>
    <t>Руководитель</t>
  </si>
  <si>
    <t>Всего количество</t>
  </si>
  <si>
    <r>
      <t xml:space="preserve">           </t>
    </r>
    <r>
      <rPr>
        <b/>
        <sz val="10"/>
        <color indexed="8"/>
        <rFont val="Times New Roman"/>
        <family val="1"/>
      </rPr>
      <t xml:space="preserve">                                                                     ДОЧЕРНИЕ И АФФИЛИРОВАННЫЕ КОМПАНИИ</t>
    </r>
  </si>
  <si>
    <t>Название компании</t>
  </si>
  <si>
    <t>Вид деятельности</t>
  </si>
  <si>
    <t>Доля (%) компании в дочерней и аффилированной компании</t>
  </si>
  <si>
    <t>Доля и наименование других учредителей/акционеров в дочерней и аффилированной компании</t>
  </si>
  <si>
    <t>Стратегические планы в отношении дочерней и аффилированной компании</t>
  </si>
  <si>
    <t>Наименование комитетов</t>
  </si>
  <si>
    <t>Состав ФИО/Позиция</t>
  </si>
  <si>
    <t>Дата согласования Национальным банком (Решение Комитета по надзору, письмо-согласие)</t>
  </si>
  <si>
    <t>Норматив минимального размера собственного капитала МКК</t>
  </si>
  <si>
    <t>СК</t>
  </si>
  <si>
    <t>не менее 100%</t>
  </si>
  <si>
    <t>Правильность заполнения кредитного портфеля на конец периода по отраслям в разделах  3а и 3в</t>
  </si>
  <si>
    <t>УК⃰ * 100%</t>
  </si>
  <si>
    <t>⃰минимальный уставный капитал, установленный для МКК</t>
  </si>
  <si>
    <t>1. Финансирование и другие операции  с банками и финансово-кредитными организациями</t>
  </si>
  <si>
    <t>a) расчетные и другие счета в банках и финансово-кредитных организациях</t>
  </si>
  <si>
    <t>б) финансирование, предоставленное финансово-кредитным организациям</t>
  </si>
  <si>
    <r>
      <t xml:space="preserve">Справочно: реструктуризированные активы, всего </t>
    </r>
    <r>
      <rPr>
        <b/>
        <sz val="10"/>
        <color indexed="8"/>
        <rFont val="Times New Roman"/>
        <family val="1"/>
      </rPr>
      <t>(количество)</t>
    </r>
  </si>
  <si>
    <t>тыс.сомов</t>
  </si>
  <si>
    <t>тыс.сомов, %</t>
  </si>
  <si>
    <r>
      <t>Место работы</t>
    </r>
    <r>
      <rPr>
        <b/>
        <sz val="10"/>
        <color indexed="8"/>
        <rFont val="Times New Roman"/>
        <family val="1"/>
      </rPr>
      <t xml:space="preserve"> </t>
    </r>
  </si>
  <si>
    <r>
      <t>Место работы</t>
    </r>
    <r>
      <rPr>
        <b/>
        <sz val="10"/>
        <color indexed="8"/>
        <rFont val="Times New Roman"/>
        <family val="1"/>
      </rPr>
      <t>/ Местонахождение</t>
    </r>
  </si>
  <si>
    <t xml:space="preserve">                      
</t>
  </si>
  <si>
    <t xml:space="preserve">                                       БАЗОВАЯ ИНФОРМАЦИЯ ПО МКК/МКА</t>
  </si>
  <si>
    <t>Официально объявленная связь</t>
  </si>
  <si>
    <t xml:space="preserve">                                      </t>
  </si>
  <si>
    <t xml:space="preserve">СВЕДЕНИЯ О ФИЛИАЛАХ/ПРЕДСТАВИТЕЛЬСТВАХ/СТРУКТУРНЫХ ПОДРАЗДЕЛЕНИЯХ (ОФИСАХ)
</t>
  </si>
  <si>
    <t xml:space="preserve">                                           </t>
  </si>
  <si>
    <t xml:space="preserve"> ДЕЙСТВУЮЩИЕ КОМИТЕТЫ</t>
  </si>
  <si>
    <t>Под наблюдением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</si>
</sst>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_-* #,##0_р_._-;\-* #,##0_р_._-;_-* &quot;-&quot;??_р_._-;_-@_-"/>
    <numFmt numFmtId="183" formatCode="[$-409]mmmm&quot; &quot;d\,&quot; &quot;yyyy;@"/>
    <numFmt numFmtId="184" formatCode="[$-F800]dddd\,&quot; &quot;mmmm&quot; &quot;dd\,&quot; &quot;yyyy"/>
    <numFmt numFmtId="185" formatCode="0.000"/>
    <numFmt numFmtId="186" formatCode="#,##0_ ;\-#,##0\ "/>
    <numFmt numFmtId="187" formatCode="0.0000"/>
    <numFmt numFmtId="188" formatCode="0.000000000"/>
    <numFmt numFmtId="189" formatCode="[$-FC19]d\ mmmm\ yyyy\ &quot;г.&quot;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00000"/>
    <numFmt numFmtId="196" formatCode="0.0000000"/>
    <numFmt numFmtId="197" formatCode="0.000000"/>
    <numFmt numFmtId="198" formatCode="0.00000"/>
    <numFmt numFmtId="199" formatCode="_-* #,##0.000_р_._-;\-* #,##0.000_р_._-;_-* &quot;-&quot;??_р_._-;_-@_-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 Cyr"/>
      <family val="1"/>
    </font>
    <font>
      <b/>
      <sz val="8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6"/>
      <name val="Times New Roman"/>
      <family val="1"/>
    </font>
    <font>
      <sz val="34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1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Mo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4"/>
      <name val="Arial"/>
      <family val="2"/>
    </font>
    <font>
      <i/>
      <sz val="9"/>
      <name val="Times New Roman"/>
      <family val="1"/>
    </font>
    <font>
      <b/>
      <sz val="10"/>
      <name val="Arial Cyr"/>
      <family val="0"/>
    </font>
    <font>
      <b/>
      <sz val="8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Calibri"/>
      <family val="2"/>
    </font>
    <font>
      <sz val="10"/>
      <name val="Times New Roman, Times, serif"/>
      <family val="0"/>
    </font>
    <font>
      <sz val="8"/>
      <name val="Calibri"/>
      <family val="2"/>
    </font>
    <font>
      <sz val="9"/>
      <color indexed="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1"/>
      <name val="Times New Roman"/>
      <family val="1"/>
    </font>
    <font>
      <sz val="11"/>
      <name val="Courier New"/>
      <family val="3"/>
    </font>
    <font>
      <sz val="11"/>
      <name val="Arial Cyr"/>
      <family val="0"/>
    </font>
    <font>
      <sz val="9"/>
      <name val="Times New Roman Cyr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 Cyr"/>
      <family val="1"/>
    </font>
    <font>
      <i/>
      <sz val="8"/>
      <name val="Times New Roman Cyr"/>
      <family val="1"/>
    </font>
    <font>
      <b/>
      <sz val="12"/>
      <name val="Times New Roman Cyr"/>
      <family val="0"/>
    </font>
    <font>
      <sz val="10"/>
      <color indexed="10"/>
      <name val="Times New Roman"/>
      <family val="1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i/>
      <sz val="10"/>
      <name val="Times New Roman"/>
      <family val="1"/>
    </font>
    <font>
      <sz val="9"/>
      <name val="Calibri"/>
      <family val="2"/>
    </font>
    <font>
      <b/>
      <sz val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Calibri"/>
      <family val="2"/>
    </font>
    <font>
      <sz val="11"/>
      <name val="Times New Roman Cyr"/>
      <family val="1"/>
    </font>
    <font>
      <b/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theme="1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7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</fills>
  <borders count="1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/>
      <top style="thin"/>
      <bottom/>
    </border>
    <border>
      <left style="thin"/>
      <right/>
      <top/>
      <bottom/>
    </border>
    <border>
      <left>
        <color indexed="63"/>
      </left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>
        <color indexed="63"/>
      </left>
      <right style="thin"/>
      <top style="thin">
        <color indexed="60"/>
      </top>
      <bottom style="thin"/>
    </border>
    <border>
      <left style="thin"/>
      <right style="thin"/>
      <top style="thin">
        <color indexed="60"/>
      </top>
      <bottom style="thin"/>
    </border>
    <border>
      <left style="thin"/>
      <right style="thick"/>
      <top style="thin">
        <color indexed="60"/>
      </top>
      <bottom style="thin"/>
    </border>
    <border>
      <left style="thin"/>
      <right style="thick"/>
      <top/>
      <bottom style="thin"/>
    </border>
    <border>
      <left style="thick"/>
      <right style="thin"/>
      <top/>
      <bottom style="thin"/>
    </border>
    <border>
      <left style="thick"/>
      <right style="thin"/>
      <top style="thin"/>
      <bottom style="thin">
        <color indexed="60"/>
      </bottom>
    </border>
    <border>
      <left style="thin"/>
      <right style="thin"/>
      <top style="thin"/>
      <bottom style="thin">
        <color indexed="60"/>
      </bottom>
    </border>
    <border>
      <left style="thick"/>
      <right style="thin"/>
      <top style="thin">
        <color indexed="60"/>
      </top>
      <bottom style="thin"/>
    </border>
    <border>
      <left style="thin"/>
      <right style="thick"/>
      <top style="thin"/>
      <bottom style="thin">
        <color indexed="60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/>
      <right style="medium"/>
      <top style="medium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/>
    </border>
    <border>
      <left style="medium">
        <color indexed="8"/>
      </left>
      <right style="medium"/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/>
      <right/>
      <top style="medium">
        <color indexed="8"/>
      </top>
      <bottom/>
    </border>
    <border>
      <left style="medium"/>
      <right/>
      <top/>
      <bottom style="medium">
        <color indexed="8"/>
      </bottom>
    </border>
    <border>
      <left style="thin">
        <color indexed="8"/>
      </left>
      <right/>
      <top style="medium"/>
      <bottom/>
    </border>
    <border>
      <left/>
      <right style="medium">
        <color indexed="8"/>
      </right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>
        <color indexed="8"/>
      </left>
      <right/>
      <top style="medium">
        <color indexed="8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/>
      <right/>
      <top/>
      <bottom style="mediumDashed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</borders>
  <cellStyleXfs count="18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12" borderId="0" applyNumberFormat="0" applyBorder="0" applyAlignment="0" applyProtection="0"/>
    <xf numFmtId="0" fontId="82" fillId="20" borderId="0" applyNumberFormat="0" applyBorder="0" applyAlignment="0" applyProtection="0"/>
    <xf numFmtId="0" fontId="82" fillId="25" borderId="0" applyNumberFormat="0" applyBorder="0" applyAlignment="0" applyProtection="0"/>
    <xf numFmtId="0" fontId="82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9" borderId="0" applyNumberFormat="0" applyBorder="0" applyAlignment="0" applyProtection="0"/>
    <xf numFmtId="0" fontId="20" fillId="3" borderId="0" applyNumberFormat="0" applyBorder="0" applyAlignment="0" applyProtection="0"/>
    <xf numFmtId="0" fontId="21" fillId="30" borderId="1" applyNumberFormat="0" applyAlignment="0" applyProtection="0"/>
    <xf numFmtId="0" fontId="22" fillId="31" borderId="2" applyNumberFormat="0" applyAlignment="0" applyProtection="0"/>
    <xf numFmtId="171" fontId="1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23" fillId="0" borderId="0" applyFont="0" applyFill="0" applyBorder="0" applyAlignment="0" applyProtection="0"/>
    <xf numFmtId="171" fontId="17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83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183" fontId="1" fillId="0" borderId="0">
      <alignment/>
      <protection/>
    </xf>
    <xf numFmtId="183" fontId="16" fillId="0" borderId="0">
      <alignment/>
      <protection/>
    </xf>
    <xf numFmtId="0" fontId="16" fillId="0" borderId="0">
      <alignment/>
      <protection/>
    </xf>
    <xf numFmtId="184" fontId="0" fillId="0" borderId="0">
      <alignment/>
      <protection/>
    </xf>
    <xf numFmtId="183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183" fontId="83" fillId="0" borderId="0">
      <alignment/>
      <protection/>
    </xf>
    <xf numFmtId="0" fontId="17" fillId="0" borderId="0">
      <alignment/>
      <protection/>
    </xf>
    <xf numFmtId="183" fontId="8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83" fontId="24" fillId="0" borderId="0">
      <alignment/>
      <protection/>
    </xf>
    <xf numFmtId="0" fontId="0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5" fillId="33" borderId="7" applyNumberFormat="0" applyFont="0" applyAlignment="0" applyProtection="0"/>
    <xf numFmtId="0" fontId="34" fillId="30" borderId="8" applyNumberFormat="0" applyAlignment="0" applyProtection="0"/>
    <xf numFmtId="9" fontId="1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82" fillId="34" borderId="0" applyNumberFormat="0" applyBorder="0" applyAlignment="0" applyProtection="0"/>
    <xf numFmtId="0" fontId="82" fillId="35" borderId="0" applyNumberFormat="0" applyBorder="0" applyAlignment="0" applyProtection="0"/>
    <xf numFmtId="0" fontId="82" fillId="36" borderId="0" applyNumberFormat="0" applyBorder="0" applyAlignment="0" applyProtection="0"/>
    <xf numFmtId="0" fontId="82" fillId="37" borderId="0" applyNumberFormat="0" applyBorder="0" applyAlignment="0" applyProtection="0"/>
    <xf numFmtId="0" fontId="82" fillId="38" borderId="0" applyNumberFormat="0" applyBorder="0" applyAlignment="0" applyProtection="0"/>
    <xf numFmtId="0" fontId="82" fillId="39" borderId="0" applyNumberFormat="0" applyBorder="0" applyAlignment="0" applyProtection="0"/>
    <xf numFmtId="0" fontId="84" fillId="40" borderId="10" applyNumberFormat="0" applyAlignment="0" applyProtection="0"/>
    <xf numFmtId="0" fontId="85" fillId="41" borderId="11" applyNumberFormat="0" applyAlignment="0" applyProtection="0"/>
    <xf numFmtId="0" fontId="86" fillId="41" borderId="10" applyNumberFormat="0" applyAlignment="0" applyProtection="0"/>
    <xf numFmtId="0" fontId="7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87" fillId="0" borderId="12" applyNumberFormat="0" applyFill="0" applyAlignment="0" applyProtection="0"/>
    <xf numFmtId="0" fontId="88" fillId="0" borderId="13" applyNumberFormat="0" applyFill="0" applyAlignment="0" applyProtection="0"/>
    <xf numFmtId="0" fontId="89" fillId="0" borderId="14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15" applyNumberFormat="0" applyFill="0" applyAlignment="0" applyProtection="0"/>
    <xf numFmtId="0" fontId="91" fillId="42" borderId="16" applyNumberFormat="0" applyAlignment="0" applyProtection="0"/>
    <xf numFmtId="0" fontId="92" fillId="0" borderId="0" applyNumberFormat="0" applyFill="0" applyBorder="0" applyAlignment="0" applyProtection="0"/>
    <xf numFmtId="0" fontId="93" fillId="43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75" fillId="0" borderId="0" applyNumberFormat="0" applyFill="0" applyBorder="0" applyAlignment="0" applyProtection="0"/>
    <xf numFmtId="0" fontId="94" fillId="44" borderId="0" applyNumberFormat="0" applyBorder="0" applyAlignment="0" applyProtection="0"/>
    <xf numFmtId="0" fontId="95" fillId="0" borderId="0" applyNumberFormat="0" applyFill="0" applyBorder="0" applyAlignment="0" applyProtection="0"/>
    <xf numFmtId="0" fontId="1" fillId="45" borderId="17" applyNumberFormat="0" applyFont="0" applyAlignment="0" applyProtection="0"/>
    <xf numFmtId="0" fontId="1" fillId="45" borderId="17" applyNumberFormat="0" applyFont="0" applyAlignment="0" applyProtection="0"/>
    <xf numFmtId="0" fontId="1" fillId="45" borderId="17" applyNumberFormat="0" applyFont="0" applyAlignment="0" applyProtection="0"/>
    <xf numFmtId="0" fontId="1" fillId="45" borderId="17" applyNumberFormat="0" applyFont="0" applyAlignment="0" applyProtection="0"/>
    <xf numFmtId="0" fontId="1" fillId="45" borderId="17" applyNumberFormat="0" applyFont="0" applyAlignment="0" applyProtection="0"/>
    <xf numFmtId="0" fontId="1" fillId="45" borderId="17" applyNumberFormat="0" applyFont="0" applyAlignment="0" applyProtection="0"/>
    <xf numFmtId="0" fontId="1" fillId="45" borderId="17" applyNumberFormat="0" applyFont="0" applyAlignment="0" applyProtection="0"/>
    <xf numFmtId="0" fontId="1" fillId="45" borderId="17" applyNumberFormat="0" applyFont="0" applyAlignment="0" applyProtection="0"/>
    <xf numFmtId="0" fontId="1" fillId="45" borderId="17" applyNumberFormat="0" applyFont="0" applyAlignment="0" applyProtection="0"/>
    <xf numFmtId="0" fontId="1" fillId="45" borderId="17" applyNumberFormat="0" applyFont="0" applyAlignment="0" applyProtection="0"/>
    <xf numFmtId="0" fontId="1" fillId="45" borderId="17" applyNumberFormat="0" applyFont="0" applyAlignment="0" applyProtection="0"/>
    <xf numFmtId="0" fontId="1" fillId="45" borderId="17" applyNumberFormat="0" applyFont="0" applyAlignment="0" applyProtection="0"/>
    <xf numFmtId="0" fontId="1" fillId="45" borderId="17" applyNumberFormat="0" applyFont="0" applyAlignment="0" applyProtection="0"/>
    <xf numFmtId="0" fontId="1" fillId="45" borderId="17" applyNumberFormat="0" applyFont="0" applyAlignment="0" applyProtection="0"/>
    <xf numFmtId="0" fontId="1" fillId="45" borderId="17" applyNumberFormat="0" applyFont="0" applyAlignment="0" applyProtection="0"/>
    <xf numFmtId="0" fontId="1" fillId="45" borderId="17" applyNumberFormat="0" applyFont="0" applyAlignment="0" applyProtection="0"/>
    <xf numFmtId="9" fontId="1" fillId="0" borderId="0" applyFont="0" applyFill="0" applyBorder="0" applyAlignment="0" applyProtection="0"/>
    <xf numFmtId="0" fontId="96" fillId="0" borderId="18" applyNumberFormat="0" applyFill="0" applyAlignment="0" applyProtection="0"/>
    <xf numFmtId="0" fontId="39" fillId="0" borderId="0">
      <alignment/>
      <protection/>
    </xf>
    <xf numFmtId="0" fontId="9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98" fillId="46" borderId="0" applyNumberFormat="0" applyBorder="0" applyAlignment="0" applyProtection="0"/>
  </cellStyleXfs>
  <cellXfs count="1374">
    <xf numFmtId="0" fontId="0" fillId="0" borderId="0" xfId="0" applyFont="1" applyAlignment="1">
      <alignment/>
    </xf>
    <xf numFmtId="0" fontId="2" fillId="47" borderId="19" xfId="0" applyFont="1" applyFill="1" applyBorder="1" applyAlignment="1" applyProtection="1">
      <alignment horizontal="centerContinuous" vertical="center"/>
      <protection/>
    </xf>
    <xf numFmtId="0" fontId="2" fillId="47" borderId="20" xfId="0" applyFont="1" applyFill="1" applyBorder="1" applyAlignment="1" applyProtection="1">
      <alignment horizontal="centerContinuous" vertical="center"/>
      <protection/>
    </xf>
    <xf numFmtId="0" fontId="2" fillId="47" borderId="21" xfId="0" applyFont="1" applyFill="1" applyBorder="1" applyAlignment="1" applyProtection="1">
      <alignment horizontal="centerContinuous" vertical="center"/>
      <protection/>
    </xf>
    <xf numFmtId="0" fontId="2" fillId="47" borderId="22" xfId="0" applyFont="1" applyFill="1" applyBorder="1" applyAlignment="1" applyProtection="1">
      <alignment horizontal="centerContinuous" vertical="center"/>
      <protection/>
    </xf>
    <xf numFmtId="0" fontId="2" fillId="0" borderId="22" xfId="0" applyFont="1" applyFill="1" applyBorder="1" applyAlignment="1" applyProtection="1">
      <alignment horizontal="centerContinuous" vertical="center"/>
      <protection/>
    </xf>
    <xf numFmtId="0" fontId="4" fillId="21" borderId="23" xfId="0" applyFont="1" applyFill="1" applyBorder="1" applyAlignment="1" applyProtection="1">
      <alignment horizontal="center" vertical="center"/>
      <protection/>
    </xf>
    <xf numFmtId="0" fontId="4" fillId="21" borderId="24" xfId="0" applyFont="1" applyFill="1" applyBorder="1" applyAlignment="1" applyProtection="1">
      <alignment horizontal="center" vertical="center"/>
      <protection/>
    </xf>
    <xf numFmtId="0" fontId="4" fillId="21" borderId="25" xfId="0" applyFont="1" applyFill="1" applyBorder="1" applyAlignment="1" applyProtection="1">
      <alignment horizontal="center" vertical="center"/>
      <protection/>
    </xf>
    <xf numFmtId="0" fontId="4" fillId="21" borderId="25" xfId="0" applyFont="1" applyFill="1" applyBorder="1" applyAlignment="1" applyProtection="1">
      <alignment horizontal="center" vertical="top" wrapText="1"/>
      <protection/>
    </xf>
    <xf numFmtId="0" fontId="4" fillId="21" borderId="26" xfId="0" applyFont="1" applyFill="1" applyBorder="1" applyAlignment="1" applyProtection="1">
      <alignment vertical="top" wrapText="1"/>
      <protection/>
    </xf>
    <xf numFmtId="0" fontId="4" fillId="21" borderId="26" xfId="0" applyFont="1" applyFill="1" applyBorder="1" applyAlignment="1" applyProtection="1">
      <alignment horizontal="center" vertical="top" wrapText="1"/>
      <protection/>
    </xf>
    <xf numFmtId="4" fontId="8" fillId="48" borderId="22" xfId="0" applyNumberFormat="1" applyFont="1" applyFill="1" applyBorder="1" applyAlignment="1" applyProtection="1">
      <alignment horizontal="right" vertical="center"/>
      <protection/>
    </xf>
    <xf numFmtId="180" fontId="8" fillId="48" borderId="22" xfId="0" applyNumberFormat="1" applyFont="1" applyFill="1" applyBorder="1" applyAlignment="1" applyProtection="1">
      <alignment horizontal="right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4" fontId="8" fillId="33" borderId="22" xfId="0" applyNumberFormat="1" applyFont="1" applyFill="1" applyBorder="1" applyAlignment="1" applyProtection="1">
      <alignment horizontal="righ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top" indent="6"/>
      <protection/>
    </xf>
    <xf numFmtId="0" fontId="3" fillId="0" borderId="22" xfId="0" applyNumberFormat="1" applyFont="1" applyFill="1" applyBorder="1" applyAlignment="1" applyProtection="1">
      <alignment horizontal="left" vertical="top" indent="7"/>
      <protection/>
    </xf>
    <xf numFmtId="0" fontId="3" fillId="0" borderId="22" xfId="0" applyNumberFormat="1" applyFont="1" applyFill="1" applyBorder="1" applyAlignment="1" applyProtection="1">
      <alignment horizontal="center" vertical="top"/>
      <protection/>
    </xf>
    <xf numFmtId="0" fontId="3" fillId="0" borderId="22" xfId="0" applyNumberFormat="1" applyFont="1" applyFill="1" applyBorder="1" applyAlignment="1" applyProtection="1">
      <alignment horizontal="left" indent="7"/>
      <protection/>
    </xf>
    <xf numFmtId="0" fontId="3" fillId="0" borderId="22" xfId="0" applyNumberFormat="1" applyFont="1" applyFill="1" applyBorder="1" applyAlignment="1" applyProtection="1">
      <alignment horizontal="left" vertical="center" indent="7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4" fontId="16" fillId="0" borderId="0" xfId="0" applyNumberFormat="1" applyFont="1" applyFill="1" applyBorder="1" applyAlignment="1" applyProtection="1">
      <alignment vertical="top"/>
      <protection/>
    </xf>
    <xf numFmtId="180" fontId="16" fillId="0" borderId="0" xfId="0" applyNumberFormat="1" applyFont="1" applyFill="1" applyBorder="1" applyAlignment="1" applyProtection="1">
      <alignment vertical="top"/>
      <protection/>
    </xf>
    <xf numFmtId="0" fontId="3" fillId="48" borderId="22" xfId="0" applyNumberFormat="1" applyFont="1" applyFill="1" applyBorder="1" applyAlignment="1" applyProtection="1">
      <alignment horizontal="left" vertical="top"/>
      <protection/>
    </xf>
    <xf numFmtId="0" fontId="3" fillId="48" borderId="22" xfId="0" applyNumberFormat="1" applyFont="1" applyFill="1" applyBorder="1" applyAlignment="1" applyProtection="1">
      <alignment horizontal="left" vertical="top" wrapText="1"/>
      <protection/>
    </xf>
    <xf numFmtId="0" fontId="2" fillId="48" borderId="22" xfId="0" applyNumberFormat="1" applyFont="1" applyFill="1" applyBorder="1" applyAlignment="1" applyProtection="1">
      <alignment horizontal="left" vertical="top"/>
      <protection/>
    </xf>
    <xf numFmtId="0" fontId="3" fillId="33" borderId="22" xfId="0" applyNumberFormat="1" applyFont="1" applyFill="1" applyBorder="1" applyAlignment="1" applyProtection="1">
      <alignment horizontal="left" vertical="top"/>
      <protection/>
    </xf>
    <xf numFmtId="0" fontId="18" fillId="0" borderId="22" xfId="0" applyNumberFormat="1" applyFont="1" applyFill="1" applyBorder="1" applyAlignment="1" applyProtection="1">
      <alignment horizontal="left" vertical="top" indent="5"/>
      <protection/>
    </xf>
    <xf numFmtId="0" fontId="37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4" fillId="0" borderId="0" xfId="0" applyNumberFormat="1" applyFont="1" applyAlignment="1" applyProtection="1">
      <alignment/>
      <protection/>
    </xf>
    <xf numFmtId="0" fontId="24" fillId="48" borderId="27" xfId="0" applyFont="1" applyFill="1" applyBorder="1" applyAlignment="1" applyProtection="1">
      <alignment/>
      <protection/>
    </xf>
    <xf numFmtId="0" fontId="14" fillId="0" borderId="22" xfId="0" applyNumberFormat="1" applyFont="1" applyFill="1" applyBorder="1" applyAlignment="1" applyProtection="1">
      <alignment horizontal="center"/>
      <protection/>
    </xf>
    <xf numFmtId="0" fontId="15" fillId="0" borderId="22" xfId="0" applyNumberFormat="1" applyFont="1" applyFill="1" applyBorder="1" applyAlignment="1" applyProtection="1">
      <alignment horizontal="center" vertical="center"/>
      <protection/>
    </xf>
    <xf numFmtId="0" fontId="18" fillId="0" borderId="28" xfId="0" applyNumberFormat="1" applyFont="1" applyFill="1" applyBorder="1" applyAlignment="1" applyProtection="1">
      <alignment horizontal="left" vertical="top" indent="6"/>
      <protection/>
    </xf>
    <xf numFmtId="0" fontId="3" fillId="48" borderId="20" xfId="0" applyNumberFormat="1" applyFont="1" applyFill="1" applyBorder="1" applyAlignment="1" applyProtection="1">
      <alignment horizontal="left" vertical="top"/>
      <protection/>
    </xf>
    <xf numFmtId="0" fontId="2" fillId="21" borderId="29" xfId="0" applyNumberFormat="1" applyFont="1" applyFill="1" applyBorder="1" applyAlignment="1" applyProtection="1">
      <alignment horizontal="center" vertical="center"/>
      <protection/>
    </xf>
    <xf numFmtId="0" fontId="2" fillId="21" borderId="29" xfId="0" applyNumberFormat="1" applyFont="1" applyFill="1" applyBorder="1" applyAlignment="1" applyProtection="1">
      <alignment horizontal="left" vertical="center" indent="2"/>
      <protection/>
    </xf>
    <xf numFmtId="0" fontId="2" fillId="21" borderId="29" xfId="0" applyNumberFormat="1" applyFont="1" applyFill="1" applyBorder="1" applyAlignment="1" applyProtection="1">
      <alignment horizontal="center" vertical="center" wrapText="1"/>
      <protection/>
    </xf>
    <xf numFmtId="180" fontId="2" fillId="21" borderId="3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left" vertical="center"/>
      <protection/>
    </xf>
    <xf numFmtId="0" fontId="43" fillId="10" borderId="31" xfId="0" applyFont="1" applyFill="1" applyBorder="1" applyAlignment="1" applyProtection="1">
      <alignment horizontal="center"/>
      <protection/>
    </xf>
    <xf numFmtId="0" fontId="43" fillId="10" borderId="32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4" fontId="0" fillId="4" borderId="22" xfId="0" applyNumberFormat="1" applyFill="1" applyBorder="1" applyAlignment="1" applyProtection="1">
      <alignment/>
      <protection locked="0"/>
    </xf>
    <xf numFmtId="0" fontId="0" fillId="4" borderId="33" xfId="0" applyFill="1" applyBorder="1" applyAlignment="1" applyProtection="1">
      <alignment/>
      <protection locked="0"/>
    </xf>
    <xf numFmtId="0" fontId="0" fillId="4" borderId="22" xfId="0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left" wrapText="1"/>
      <protection/>
    </xf>
    <xf numFmtId="0" fontId="49" fillId="0" borderId="22" xfId="0" applyFont="1" applyFill="1" applyBorder="1" applyAlignment="1" applyProtection="1">
      <alignment wrapText="1"/>
      <protection/>
    </xf>
    <xf numFmtId="0" fontId="49" fillId="0" borderId="0" xfId="0" applyFont="1" applyFill="1" applyAlignment="1" applyProtection="1">
      <alignment wrapText="1"/>
      <protection/>
    </xf>
    <xf numFmtId="0" fontId="9" fillId="0" borderId="22" xfId="0" applyFont="1" applyFill="1" applyBorder="1" applyAlignment="1" applyProtection="1">
      <alignment horizontal="left" vertical="center" wrapText="1"/>
      <protection/>
    </xf>
    <xf numFmtId="0" fontId="44" fillId="48" borderId="22" xfId="0" applyFont="1" applyFill="1" applyBorder="1" applyAlignment="1" applyProtection="1">
      <alignment horizontal="left" vertical="center" wrapText="1"/>
      <protection/>
    </xf>
    <xf numFmtId="0" fontId="9" fillId="0" borderId="22" xfId="0" applyFont="1" applyBorder="1" applyAlignment="1" applyProtection="1">
      <alignment/>
      <protection/>
    </xf>
    <xf numFmtId="0" fontId="44" fillId="48" borderId="22" xfId="0" applyFont="1" applyFill="1" applyBorder="1" applyAlignment="1" applyProtection="1">
      <alignment vertical="center"/>
      <protection/>
    </xf>
    <xf numFmtId="0" fontId="44" fillId="48" borderId="34" xfId="0" applyFont="1" applyFill="1" applyBorder="1" applyAlignment="1" applyProtection="1">
      <alignment vertical="center"/>
      <protection/>
    </xf>
    <xf numFmtId="0" fontId="24" fillId="0" borderId="0" xfId="0" applyFont="1" applyAlignment="1" applyProtection="1">
      <alignment/>
      <protection/>
    </xf>
    <xf numFmtId="0" fontId="46" fillId="0" borderId="0" xfId="0" applyFont="1" applyFill="1" applyBorder="1" applyAlignment="1" applyProtection="1">
      <alignment vertical="center"/>
      <protection/>
    </xf>
    <xf numFmtId="0" fontId="46" fillId="0" borderId="0" xfId="0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 applyProtection="1">
      <alignment/>
      <protection/>
    </xf>
    <xf numFmtId="0" fontId="42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8" fillId="21" borderId="35" xfId="0" applyFont="1" applyFill="1" applyBorder="1" applyAlignment="1" applyProtection="1">
      <alignment vertical="center"/>
      <protection/>
    </xf>
    <xf numFmtId="0" fontId="8" fillId="21" borderId="31" xfId="0" applyFont="1" applyFill="1" applyBorder="1" applyAlignment="1" applyProtection="1">
      <alignment vertical="center"/>
      <protection/>
    </xf>
    <xf numFmtId="0" fontId="8" fillId="21" borderId="32" xfId="0" applyFont="1" applyFill="1" applyBorder="1" applyAlignment="1" applyProtection="1">
      <alignment vertical="center" wrapText="1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33" xfId="0" applyFont="1" applyBorder="1" applyAlignment="1" applyProtection="1">
      <alignment horizontal="center" vertical="center" wrapText="1"/>
      <protection/>
    </xf>
    <xf numFmtId="0" fontId="9" fillId="0" borderId="36" xfId="0" applyFont="1" applyBorder="1" applyAlignment="1" applyProtection="1">
      <alignment vertical="center"/>
      <protection/>
    </xf>
    <xf numFmtId="0" fontId="9" fillId="0" borderId="36" xfId="0" applyFont="1" applyBorder="1" applyAlignment="1" applyProtection="1">
      <alignment vertical="center" wrapText="1"/>
      <protection/>
    </xf>
    <xf numFmtId="0" fontId="8" fillId="48" borderId="37" xfId="0" applyFont="1" applyFill="1" applyBorder="1" applyAlignment="1" applyProtection="1">
      <alignment vertical="center" wrapText="1"/>
      <protection/>
    </xf>
    <xf numFmtId="0" fontId="9" fillId="4" borderId="22" xfId="0" applyFont="1" applyFill="1" applyBorder="1" applyAlignment="1" applyProtection="1">
      <alignment horizontal="right" vertical="center" wrapText="1"/>
      <protection locked="0"/>
    </xf>
    <xf numFmtId="0" fontId="9" fillId="4" borderId="33" xfId="0" applyFont="1" applyFill="1" applyBorder="1" applyAlignment="1" applyProtection="1">
      <alignment horizontal="right" vertical="center"/>
      <protection locked="0"/>
    </xf>
    <xf numFmtId="0" fontId="46" fillId="4" borderId="22" xfId="0" applyFont="1" applyFill="1" applyBorder="1" applyAlignment="1" applyProtection="1">
      <alignment horizontal="right" vertical="center"/>
      <protection locked="0"/>
    </xf>
    <xf numFmtId="0" fontId="46" fillId="4" borderId="22" xfId="0" applyFont="1" applyFill="1" applyBorder="1" applyAlignment="1" applyProtection="1">
      <alignment vertical="center"/>
      <protection locked="0"/>
    </xf>
    <xf numFmtId="0" fontId="46" fillId="21" borderId="38" xfId="0" applyFont="1" applyFill="1" applyBorder="1" applyAlignment="1" applyProtection="1">
      <alignment/>
      <protection/>
    </xf>
    <xf numFmtId="0" fontId="46" fillId="21" borderId="39" xfId="0" applyFont="1" applyFill="1" applyBorder="1" applyAlignment="1" applyProtection="1">
      <alignment horizontal="center" vertical="center" wrapText="1"/>
      <protection/>
    </xf>
    <xf numFmtId="0" fontId="46" fillId="21" borderId="39" xfId="0" applyNumberFormat="1" applyFont="1" applyFill="1" applyBorder="1" applyAlignment="1" applyProtection="1">
      <alignment horizontal="center" vertical="center" wrapText="1"/>
      <protection/>
    </xf>
    <xf numFmtId="0" fontId="24" fillId="0" borderId="40" xfId="0" applyFon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10" fontId="46" fillId="4" borderId="22" xfId="176" applyNumberFormat="1" applyFont="1" applyFill="1" applyBorder="1" applyAlignment="1" applyProtection="1">
      <alignment horizontal="right" vertical="center"/>
      <protection locked="0"/>
    </xf>
    <xf numFmtId="0" fontId="46" fillId="0" borderId="0" xfId="0" applyNumberFormat="1" applyFont="1" applyFill="1" applyBorder="1" applyAlignment="1" applyProtection="1">
      <alignment horizontal="right" vertical="center"/>
      <protection/>
    </xf>
    <xf numFmtId="0" fontId="42" fillId="0" borderId="0" xfId="0" applyFont="1" applyFill="1" applyBorder="1" applyAlignment="1" applyProtection="1">
      <alignment horizontal="right" vertical="center"/>
      <protection/>
    </xf>
    <xf numFmtId="0" fontId="42" fillId="0" borderId="0" xfId="0" applyNumberFormat="1" applyFont="1" applyFill="1" applyBorder="1" applyAlignment="1" applyProtection="1">
      <alignment horizontal="right" vertical="center"/>
      <protection/>
    </xf>
    <xf numFmtId="0" fontId="48" fillId="0" borderId="0" xfId="0" applyFont="1" applyAlignment="1" applyProtection="1">
      <alignment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2" fillId="48" borderId="22" xfId="0" applyFont="1" applyFill="1" applyBorder="1" applyAlignment="1" applyProtection="1">
      <alignment horizontal="center" vertical="center"/>
      <protection/>
    </xf>
    <xf numFmtId="4" fontId="9" fillId="4" borderId="22" xfId="0" applyNumberFormat="1" applyFont="1" applyFill="1" applyBorder="1" applyAlignment="1" applyProtection="1">
      <alignment horizontal="right" vertical="center"/>
      <protection locked="0"/>
    </xf>
    <xf numFmtId="0" fontId="48" fillId="0" borderId="0" xfId="0" applyFont="1" applyAlignment="1" applyProtection="1">
      <alignment horizontal="left" vertical="center"/>
      <protection/>
    </xf>
    <xf numFmtId="0" fontId="10" fillId="21" borderId="23" xfId="0" applyFont="1" applyFill="1" applyBorder="1" applyAlignment="1" applyProtection="1">
      <alignment horizontal="center" vertical="center" wrapText="1"/>
      <protection/>
    </xf>
    <xf numFmtId="1" fontId="12" fillId="6" borderId="26" xfId="0" applyNumberFormat="1" applyFont="1" applyFill="1" applyBorder="1" applyAlignment="1" applyProtection="1">
      <alignment horizontal="center"/>
      <protection/>
    </xf>
    <xf numFmtId="0" fontId="12" fillId="6" borderId="41" xfId="0" applyFont="1" applyFill="1" applyBorder="1" applyAlignment="1" applyProtection="1" quotePrefix="1">
      <alignment horizontal="center"/>
      <protection/>
    </xf>
    <xf numFmtId="0" fontId="12" fillId="6" borderId="42" xfId="0" applyFont="1" applyFill="1" applyBorder="1" applyAlignment="1" applyProtection="1" quotePrefix="1">
      <alignment horizontal="center"/>
      <protection/>
    </xf>
    <xf numFmtId="0" fontId="12" fillId="48" borderId="41" xfId="0" applyFont="1" applyFill="1" applyBorder="1" applyAlignment="1" applyProtection="1">
      <alignment/>
      <protection/>
    </xf>
    <xf numFmtId="0" fontId="10" fillId="48" borderId="29" xfId="0" applyFont="1" applyFill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vertical="center"/>
      <protection/>
    </xf>
    <xf numFmtId="0" fontId="10" fillId="21" borderId="26" xfId="0" applyFont="1" applyFill="1" applyBorder="1" applyAlignment="1" applyProtection="1">
      <alignment horizontal="center" vertical="center" wrapText="1"/>
      <protection/>
    </xf>
    <xf numFmtId="1" fontId="12" fillId="0" borderId="26" xfId="0" applyNumberFormat="1" applyFont="1" applyBorder="1" applyAlignment="1" applyProtection="1">
      <alignment horizontal="center" wrapText="1"/>
      <protection/>
    </xf>
    <xf numFmtId="0" fontId="12" fillId="0" borderId="24" xfId="0" applyFont="1" applyFill="1" applyBorder="1" applyAlignment="1" applyProtection="1">
      <alignment horizontal="left" wrapText="1"/>
      <protection/>
    </xf>
    <xf numFmtId="171" fontId="12" fillId="4" borderId="26" xfId="180" applyFont="1" applyFill="1" applyBorder="1" applyAlignment="1" applyProtection="1" quotePrefix="1">
      <alignment horizontal="center" wrapText="1"/>
      <protection locked="0"/>
    </xf>
    <xf numFmtId="182" fontId="12" fillId="4" borderId="26" xfId="180" applyNumberFormat="1" applyFont="1" applyFill="1" applyBorder="1" applyAlignment="1" applyProtection="1" quotePrefix="1">
      <alignment horizontal="center" wrapText="1"/>
      <protection locked="0"/>
    </xf>
    <xf numFmtId="0" fontId="0" fillId="0" borderId="42" xfId="0" applyBorder="1" applyAlignment="1" applyProtection="1">
      <alignment/>
      <protection/>
    </xf>
    <xf numFmtId="0" fontId="17" fillId="0" borderId="0" xfId="146" applyProtection="1">
      <alignment/>
      <protection/>
    </xf>
    <xf numFmtId="0" fontId="2" fillId="0" borderId="0" xfId="146" applyFont="1" applyAlignment="1" applyProtection="1">
      <alignment horizontal="left"/>
      <protection/>
    </xf>
    <xf numFmtId="0" fontId="2" fillId="0" borderId="0" xfId="146" applyFont="1" applyProtection="1">
      <alignment/>
      <protection/>
    </xf>
    <xf numFmtId="0" fontId="41" fillId="0" borderId="0" xfId="146" applyFont="1" applyAlignment="1" applyProtection="1">
      <alignment horizontal="center"/>
      <protection/>
    </xf>
    <xf numFmtId="2" fontId="4" fillId="4" borderId="22" xfId="146" applyNumberFormat="1" applyFont="1" applyFill="1" applyBorder="1" applyAlignment="1" applyProtection="1">
      <alignment horizontal="center" vertical="center" wrapText="1"/>
      <protection locked="0"/>
    </xf>
    <xf numFmtId="1" fontId="4" fillId="4" borderId="22" xfId="146" applyNumberFormat="1" applyFont="1" applyFill="1" applyBorder="1" applyAlignment="1" applyProtection="1">
      <alignment horizontal="center" vertical="center" wrapText="1"/>
      <protection locked="0"/>
    </xf>
    <xf numFmtId="0" fontId="7" fillId="4" borderId="22" xfId="146" applyFont="1" applyFill="1" applyBorder="1" applyAlignment="1" applyProtection="1">
      <alignment horizontal="right" vertical="center" wrapText="1"/>
      <protection locked="0"/>
    </xf>
    <xf numFmtId="0" fontId="7" fillId="4" borderId="22" xfId="146" applyFont="1" applyFill="1" applyBorder="1" applyAlignment="1" applyProtection="1">
      <alignment horizontal="right"/>
      <protection locked="0"/>
    </xf>
    <xf numFmtId="0" fontId="7" fillId="0" borderId="0" xfId="146" applyFont="1" applyProtection="1">
      <alignment/>
      <protection/>
    </xf>
    <xf numFmtId="0" fontId="4" fillId="0" borderId="0" xfId="146" applyFont="1" applyAlignment="1" applyProtection="1">
      <alignment horizontal="left"/>
      <protection/>
    </xf>
    <xf numFmtId="0" fontId="4" fillId="0" borderId="0" xfId="146" applyFont="1" applyProtection="1">
      <alignment/>
      <protection/>
    </xf>
    <xf numFmtId="0" fontId="4" fillId="0" borderId="0" xfId="146" applyFont="1" applyAlignment="1" applyProtection="1">
      <alignment horizontal="center"/>
      <protection/>
    </xf>
    <xf numFmtId="0" fontId="4" fillId="21" borderId="22" xfId="146" applyFont="1" applyFill="1" applyBorder="1" applyAlignment="1" applyProtection="1">
      <alignment horizontal="center" vertical="center" wrapText="1"/>
      <protection/>
    </xf>
    <xf numFmtId="0" fontId="4" fillId="0" borderId="22" xfId="146" applyFont="1" applyBorder="1" applyAlignment="1" applyProtection="1">
      <alignment horizontal="center"/>
      <protection/>
    </xf>
    <xf numFmtId="0" fontId="4" fillId="0" borderId="22" xfId="146" applyFont="1" applyFill="1" applyBorder="1" applyAlignment="1" applyProtection="1">
      <alignment horizontal="center" vertical="center" wrapText="1"/>
      <protection/>
    </xf>
    <xf numFmtId="0" fontId="4" fillId="0" borderId="22" xfId="146" applyFont="1" applyBorder="1" applyProtection="1">
      <alignment/>
      <protection/>
    </xf>
    <xf numFmtId="0" fontId="4" fillId="0" borderId="22" xfId="146" applyFont="1" applyBorder="1" applyAlignment="1" applyProtection="1">
      <alignment horizontal="right"/>
      <protection/>
    </xf>
    <xf numFmtId="0" fontId="4" fillId="0" borderId="22" xfId="146" applyFont="1" applyFill="1" applyBorder="1" applyAlignment="1" applyProtection="1">
      <alignment vertical="center" wrapText="1"/>
      <protection/>
    </xf>
    <xf numFmtId="0" fontId="4" fillId="47" borderId="22" xfId="146" applyFont="1" applyFill="1" applyBorder="1" applyAlignment="1" applyProtection="1">
      <alignment vertical="center" wrapText="1"/>
      <protection/>
    </xf>
    <xf numFmtId="0" fontId="4" fillId="0" borderId="0" xfId="146" applyFont="1" applyAlignment="1" applyProtection="1">
      <alignment wrapText="1"/>
      <protection/>
    </xf>
    <xf numFmtId="0" fontId="4" fillId="0" borderId="22" xfId="146" applyFont="1" applyBorder="1" applyAlignment="1" applyProtection="1">
      <alignment wrapText="1"/>
      <protection/>
    </xf>
    <xf numFmtId="2" fontId="4" fillId="48" borderId="22" xfId="146" applyNumberFormat="1" applyFont="1" applyFill="1" applyBorder="1" applyProtection="1">
      <alignment/>
      <protection/>
    </xf>
    <xf numFmtId="1" fontId="4" fillId="48" borderId="22" xfId="146" applyNumberFormat="1" applyFont="1" applyFill="1" applyBorder="1" applyProtection="1">
      <alignment/>
      <protection/>
    </xf>
    <xf numFmtId="0" fontId="4" fillId="48" borderId="22" xfId="146" applyFont="1" applyFill="1" applyBorder="1" applyProtection="1">
      <alignment/>
      <protection/>
    </xf>
    <xf numFmtId="0" fontId="4" fillId="21" borderId="43" xfId="146" applyFont="1" applyFill="1" applyBorder="1" applyAlignment="1" applyProtection="1">
      <alignment horizontal="center" vertical="center" wrapText="1"/>
      <protection/>
    </xf>
    <xf numFmtId="1" fontId="4" fillId="0" borderId="22" xfId="146" applyNumberFormat="1" applyFont="1" applyFill="1" applyBorder="1" applyAlignment="1" applyProtection="1">
      <alignment horizontal="center" vertical="center" wrapText="1"/>
      <protection/>
    </xf>
    <xf numFmtId="0" fontId="7" fillId="0" borderId="0" xfId="146" applyFont="1" applyAlignment="1" applyProtection="1">
      <alignment horizontal="center"/>
      <protection/>
    </xf>
    <xf numFmtId="4" fontId="47" fillId="48" borderId="22" xfId="146" applyNumberFormat="1" applyFont="1" applyFill="1" applyBorder="1" applyProtection="1">
      <alignment/>
      <protection/>
    </xf>
    <xf numFmtId="1" fontId="47" fillId="48" borderId="21" xfId="146" applyNumberFormat="1" applyFont="1" applyFill="1" applyBorder="1" applyAlignment="1" applyProtection="1">
      <alignment/>
      <protection/>
    </xf>
    <xf numFmtId="1" fontId="47" fillId="48" borderId="44" xfId="146" applyNumberFormat="1" applyFont="1" applyFill="1" applyBorder="1" applyAlignment="1" applyProtection="1">
      <alignment/>
      <protection/>
    </xf>
    <xf numFmtId="4" fontId="47" fillId="48" borderId="44" xfId="146" applyNumberFormat="1" applyFont="1" applyFill="1" applyBorder="1" applyAlignment="1" applyProtection="1">
      <alignment/>
      <protection/>
    </xf>
    <xf numFmtId="4" fontId="47" fillId="48" borderId="43" xfId="146" applyNumberFormat="1" applyFont="1" applyFill="1" applyBorder="1" applyAlignment="1" applyProtection="1">
      <alignment/>
      <protection/>
    </xf>
    <xf numFmtId="0" fontId="51" fillId="0" borderId="0" xfId="146" applyFont="1" applyProtection="1">
      <alignment/>
      <protection/>
    </xf>
    <xf numFmtId="4" fontId="47" fillId="4" borderId="22" xfId="182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146" applyFont="1" applyBorder="1" applyAlignment="1" applyProtection="1">
      <alignment vertical="center"/>
      <protection/>
    </xf>
    <xf numFmtId="0" fontId="6" fillId="0" borderId="0" xfId="146" applyFont="1" applyBorder="1" applyAlignment="1" applyProtection="1">
      <alignment horizontal="center" vertical="center"/>
      <protection/>
    </xf>
    <xf numFmtId="0" fontId="40" fillId="0" borderId="0" xfId="146" applyFont="1" applyBorder="1" applyAlignment="1" applyProtection="1">
      <alignment horizontal="center" vertical="center"/>
      <protection/>
    </xf>
    <xf numFmtId="0" fontId="5" fillId="21" borderId="22" xfId="146" applyFont="1" applyFill="1" applyBorder="1" applyAlignment="1" applyProtection="1">
      <alignment vertical="center" wrapText="1"/>
      <protection/>
    </xf>
    <xf numFmtId="0" fontId="2" fillId="0" borderId="22" xfId="146" applyFont="1" applyBorder="1" applyAlignment="1" applyProtection="1">
      <alignment vertical="center" wrapText="1"/>
      <protection/>
    </xf>
    <xf numFmtId="0" fontId="2" fillId="0" borderId="22" xfId="146" applyFont="1" applyFill="1" applyBorder="1" applyAlignment="1" applyProtection="1">
      <alignment vertical="center" wrapText="1"/>
      <protection/>
    </xf>
    <xf numFmtId="0" fontId="17" fillId="0" borderId="0" xfId="146" applyFill="1" applyProtection="1">
      <alignment/>
      <protection/>
    </xf>
    <xf numFmtId="0" fontId="2" fillId="0" borderId="0" xfId="146" applyFont="1" applyFill="1" applyBorder="1" applyAlignment="1" applyProtection="1">
      <alignment vertical="center" wrapText="1"/>
      <protection/>
    </xf>
    <xf numFmtId="0" fontId="9" fillId="0" borderId="0" xfId="146" applyFont="1" applyFill="1" applyBorder="1" applyAlignment="1" applyProtection="1">
      <alignment horizontal="center" vertical="center"/>
      <protection/>
    </xf>
    <xf numFmtId="0" fontId="6" fillId="0" borderId="0" xfId="146" applyFont="1" applyFill="1" applyBorder="1" applyAlignment="1" applyProtection="1">
      <alignment vertical="center"/>
      <protection/>
    </xf>
    <xf numFmtId="0" fontId="6" fillId="0" borderId="0" xfId="146" applyFont="1" applyFill="1" applyBorder="1" applyAlignment="1" applyProtection="1">
      <alignment horizontal="center" vertical="center"/>
      <protection/>
    </xf>
    <xf numFmtId="0" fontId="40" fillId="0" borderId="0" xfId="146" applyFont="1" applyFill="1" applyBorder="1" applyAlignment="1" applyProtection="1">
      <alignment horizontal="center" vertical="center"/>
      <protection/>
    </xf>
    <xf numFmtId="0" fontId="2" fillId="21" borderId="22" xfId="146" applyFont="1" applyFill="1" applyBorder="1" applyAlignment="1" applyProtection="1">
      <alignment vertical="center" wrapText="1"/>
      <protection/>
    </xf>
    <xf numFmtId="182" fontId="9" fillId="0" borderId="0" xfId="182" applyNumberFormat="1" applyFont="1" applyFill="1" applyBorder="1" applyAlignment="1" applyProtection="1">
      <alignment horizontal="center" vertical="center"/>
      <protection/>
    </xf>
    <xf numFmtId="182" fontId="17" fillId="0" borderId="0" xfId="146" applyNumberFormat="1" applyFill="1" applyProtection="1">
      <alignment/>
      <protection/>
    </xf>
    <xf numFmtId="0" fontId="2" fillId="0" borderId="0" xfId="146" applyFont="1" applyFill="1" applyProtection="1">
      <alignment/>
      <protection/>
    </xf>
    <xf numFmtId="0" fontId="6" fillId="0" borderId="0" xfId="146" applyFont="1" applyFill="1" applyProtection="1">
      <alignment/>
      <protection/>
    </xf>
    <xf numFmtId="0" fontId="2" fillId="0" borderId="45" xfId="146" applyFont="1" applyFill="1" applyBorder="1" applyAlignment="1" applyProtection="1">
      <alignment horizontal="center"/>
      <protection/>
    </xf>
    <xf numFmtId="0" fontId="2" fillId="0" borderId="22" xfId="146" applyFont="1" applyFill="1" applyBorder="1" applyAlignment="1" applyProtection="1">
      <alignment horizontal="center" vertical="top"/>
      <protection/>
    </xf>
    <xf numFmtId="0" fontId="2" fillId="0" borderId="21" xfId="146" applyFont="1" applyFill="1" applyBorder="1" applyAlignment="1" applyProtection="1">
      <alignment horizontal="center"/>
      <protection/>
    </xf>
    <xf numFmtId="0" fontId="2" fillId="0" borderId="22" xfId="146" applyFont="1" applyFill="1" applyBorder="1" applyAlignment="1" applyProtection="1">
      <alignment horizontal="center"/>
      <protection/>
    </xf>
    <xf numFmtId="0" fontId="6" fillId="0" borderId="22" xfId="146" applyFont="1" applyFill="1" applyBorder="1" applyProtection="1">
      <alignment/>
      <protection/>
    </xf>
    <xf numFmtId="0" fontId="0" fillId="0" borderId="22" xfId="0" applyBorder="1" applyAlignment="1" applyProtection="1">
      <alignment/>
      <protection/>
    </xf>
    <xf numFmtId="0" fontId="6" fillId="4" borderId="22" xfId="146" applyFont="1" applyFill="1" applyBorder="1" applyAlignment="1" applyProtection="1">
      <alignment horizontal="left"/>
      <protection locked="0"/>
    </xf>
    <xf numFmtId="0" fontId="6" fillId="4" borderId="22" xfId="146" applyFont="1" applyFill="1" applyBorder="1" applyAlignment="1" applyProtection="1">
      <alignment horizontal="right"/>
      <protection locked="0"/>
    </xf>
    <xf numFmtId="0" fontId="0" fillId="4" borderId="22" xfId="0" applyFill="1" applyBorder="1" applyAlignment="1" applyProtection="1">
      <alignment horizontal="left"/>
      <protection locked="0"/>
    </xf>
    <xf numFmtId="0" fontId="0" fillId="4" borderId="22" xfId="0" applyFill="1" applyBorder="1" applyAlignment="1" applyProtection="1">
      <alignment horizontal="right"/>
      <protection locked="0"/>
    </xf>
    <xf numFmtId="0" fontId="2" fillId="0" borderId="0" xfId="146" applyFont="1" applyFill="1" applyProtection="1">
      <alignment/>
      <protection/>
    </xf>
    <xf numFmtId="0" fontId="2" fillId="47" borderId="45" xfId="146" applyFont="1" applyFill="1" applyBorder="1" applyAlignment="1" applyProtection="1">
      <alignment horizontal="center"/>
      <protection/>
    </xf>
    <xf numFmtId="0" fontId="2" fillId="47" borderId="20" xfId="146" applyFont="1" applyFill="1" applyBorder="1" applyAlignment="1" applyProtection="1">
      <alignment horizontal="center" vertical="top"/>
      <protection/>
    </xf>
    <xf numFmtId="0" fontId="2" fillId="47" borderId="22" xfId="146" applyFont="1" applyFill="1" applyBorder="1" applyAlignment="1" applyProtection="1">
      <alignment horizontal="center"/>
      <protection/>
    </xf>
    <xf numFmtId="0" fontId="4" fillId="21" borderId="22" xfId="146" applyFont="1" applyFill="1" applyBorder="1" applyAlignment="1" applyProtection="1">
      <alignment horizontal="center" vertical="center" wrapText="1"/>
      <protection/>
    </xf>
    <xf numFmtId="0" fontId="4" fillId="21" borderId="21" xfId="146" applyFont="1" applyFill="1" applyBorder="1" applyAlignment="1" applyProtection="1">
      <alignment horizontal="center" vertical="center" wrapText="1"/>
      <protection/>
    </xf>
    <xf numFmtId="186" fontId="9" fillId="4" borderId="22" xfId="182" applyNumberFormat="1" applyFont="1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left" wrapText="1"/>
      <protection/>
    </xf>
    <xf numFmtId="4" fontId="43" fillId="48" borderId="22" xfId="0" applyNumberFormat="1" applyFont="1" applyFill="1" applyBorder="1" applyAlignment="1" applyProtection="1">
      <alignment/>
      <protection/>
    </xf>
    <xf numFmtId="49" fontId="0" fillId="0" borderId="0" xfId="0" applyNumberFormat="1" applyAlignment="1" applyProtection="1">
      <alignment horizontal="left"/>
      <protection/>
    </xf>
    <xf numFmtId="49" fontId="0" fillId="0" borderId="0" xfId="0" applyNumberFormat="1" applyBorder="1" applyAlignment="1" applyProtection="1">
      <alignment horizontal="left"/>
      <protection/>
    </xf>
    <xf numFmtId="49" fontId="43" fillId="10" borderId="35" xfId="0" applyNumberFormat="1" applyFont="1" applyFill="1" applyBorder="1" applyAlignment="1" applyProtection="1">
      <alignment horizontal="left"/>
      <protection/>
    </xf>
    <xf numFmtId="49" fontId="0" fillId="0" borderId="36" xfId="0" applyNumberFormat="1" applyBorder="1" applyAlignment="1" applyProtection="1">
      <alignment horizontal="left"/>
      <protection/>
    </xf>
    <xf numFmtId="49" fontId="43" fillId="48" borderId="36" xfId="0" applyNumberFormat="1" applyFont="1" applyFill="1" applyBorder="1" applyAlignment="1" applyProtection="1">
      <alignment horizontal="left"/>
      <protection/>
    </xf>
    <xf numFmtId="49" fontId="45" fillId="48" borderId="36" xfId="0" applyNumberFormat="1" applyFont="1" applyFill="1" applyBorder="1" applyAlignment="1" applyProtection="1">
      <alignment horizontal="left"/>
      <protection/>
    </xf>
    <xf numFmtId="49" fontId="45" fillId="48" borderId="37" xfId="0" applyNumberFormat="1" applyFont="1" applyFill="1" applyBorder="1" applyAlignment="1" applyProtection="1">
      <alignment horizontal="left"/>
      <protection/>
    </xf>
    <xf numFmtId="0" fontId="6" fillId="47" borderId="0" xfId="0" applyFont="1" applyFill="1" applyAlignment="1" applyProtection="1">
      <alignment vertical="center"/>
      <protection/>
    </xf>
    <xf numFmtId="0" fontId="65" fillId="0" borderId="20" xfId="0" applyFont="1" applyBorder="1" applyAlignment="1" applyProtection="1">
      <alignment horizontal="left" vertical="center" wrapText="1"/>
      <protection/>
    </xf>
    <xf numFmtId="49" fontId="38" fillId="0" borderId="36" xfId="0" applyNumberFormat="1" applyFont="1" applyBorder="1" applyAlignment="1" applyProtection="1">
      <alignment horizontal="left"/>
      <protection/>
    </xf>
    <xf numFmtId="0" fontId="24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41" fillId="0" borderId="0" xfId="156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6" borderId="22" xfId="0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0" fontId="66" fillId="0" borderId="0" xfId="0" applyFont="1" applyAlignment="1" applyProtection="1">
      <alignment/>
      <protection/>
    </xf>
    <xf numFmtId="0" fontId="6" fillId="47" borderId="0" xfId="0" applyFont="1" applyFill="1" applyAlignment="1" applyProtection="1">
      <alignment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horizontal="center" vertical="center"/>
      <protection/>
    </xf>
    <xf numFmtId="0" fontId="3" fillId="48" borderId="43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indent="6"/>
      <protection/>
    </xf>
    <xf numFmtId="0" fontId="3" fillId="0" borderId="43" xfId="0" applyNumberFormat="1" applyFont="1" applyFill="1" applyBorder="1" applyAlignment="1" applyProtection="1">
      <alignment horizontal="left" vertical="top" indent="7"/>
      <protection/>
    </xf>
    <xf numFmtId="0" fontId="2" fillId="6" borderId="48" xfId="0" applyFont="1" applyFill="1" applyBorder="1" applyAlignment="1" applyProtection="1">
      <alignment horizontal="center" vertical="center"/>
      <protection/>
    </xf>
    <xf numFmtId="0" fontId="2" fillId="47" borderId="49" xfId="0" applyFont="1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>
      <alignment horizontal="left" wrapText="1"/>
    </xf>
    <xf numFmtId="0" fontId="52" fillId="0" borderId="0" xfId="0" applyFont="1" applyFill="1" applyBorder="1" applyAlignment="1">
      <alignment wrapText="1"/>
    </xf>
    <xf numFmtId="0" fontId="52" fillId="0" borderId="22" xfId="0" applyFont="1" applyFill="1" applyBorder="1" applyAlignment="1">
      <alignment wrapText="1"/>
    </xf>
    <xf numFmtId="0" fontId="52" fillId="0" borderId="22" xfId="0" applyFont="1" applyFill="1" applyBorder="1" applyAlignment="1">
      <alignment vertical="top" wrapText="1"/>
    </xf>
    <xf numFmtId="0" fontId="52" fillId="0" borderId="22" xfId="0" applyFont="1" applyFill="1" applyBorder="1" applyAlignment="1">
      <alignment horizontal="left" wrapText="1"/>
    </xf>
    <xf numFmtId="0" fontId="52" fillId="0" borderId="0" xfId="0" applyFont="1" applyFill="1" applyBorder="1" applyAlignment="1">
      <alignment horizontal="left"/>
    </xf>
    <xf numFmtId="0" fontId="58" fillId="0" borderId="0" xfId="0" applyFont="1" applyFill="1" applyBorder="1" applyAlignment="1">
      <alignment horizontal="left" wrapText="1"/>
    </xf>
    <xf numFmtId="0" fontId="58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/>
    </xf>
    <xf numFmtId="0" fontId="2" fillId="0" borderId="0" xfId="146" applyFont="1">
      <alignment/>
      <protection/>
    </xf>
    <xf numFmtId="0" fontId="13" fillId="0" borderId="0" xfId="146" applyFont="1">
      <alignment/>
      <protection/>
    </xf>
    <xf numFmtId="0" fontId="59" fillId="0" borderId="0" xfId="146" applyFont="1">
      <alignment/>
      <protection/>
    </xf>
    <xf numFmtId="0" fontId="10" fillId="0" borderId="0" xfId="146" applyFont="1">
      <alignment/>
      <protection/>
    </xf>
    <xf numFmtId="0" fontId="59" fillId="0" borderId="0" xfId="146" applyFont="1" applyBorder="1">
      <alignment/>
      <protection/>
    </xf>
    <xf numFmtId="0" fontId="17" fillId="0" borderId="0" xfId="146">
      <alignment/>
      <protection/>
    </xf>
    <xf numFmtId="0" fontId="17" fillId="49" borderId="0" xfId="146" applyFill="1">
      <alignment/>
      <protection/>
    </xf>
    <xf numFmtId="0" fontId="6" fillId="0" borderId="0" xfId="146" applyFont="1">
      <alignment/>
      <protection/>
    </xf>
    <xf numFmtId="0" fontId="7" fillId="0" borderId="0" xfId="146" applyFont="1">
      <alignment/>
      <protection/>
    </xf>
    <xf numFmtId="0" fontId="60" fillId="0" borderId="0" xfId="146" applyFont="1" applyBorder="1" applyAlignment="1">
      <alignment horizontal="center"/>
      <protection/>
    </xf>
    <xf numFmtId="0" fontId="18" fillId="0" borderId="50" xfId="146" applyFont="1" applyBorder="1" applyAlignment="1">
      <alignment horizontal="center" vertical="top" wrapText="1"/>
      <protection/>
    </xf>
    <xf numFmtId="0" fontId="3" fillId="0" borderId="0" xfId="146" applyFont="1" applyBorder="1" applyAlignment="1">
      <alignment horizontal="center" vertical="top" wrapText="1"/>
      <protection/>
    </xf>
    <xf numFmtId="0" fontId="3" fillId="0" borderId="51" xfId="146" applyFont="1" applyBorder="1" applyAlignment="1">
      <alignment horizontal="center" vertical="top" wrapText="1"/>
      <protection/>
    </xf>
    <xf numFmtId="0" fontId="7" fillId="0" borderId="0" xfId="146" applyFont="1" applyBorder="1" applyAlignment="1">
      <alignment horizontal="center"/>
      <protection/>
    </xf>
    <xf numFmtId="0" fontId="3" fillId="0" borderId="45" xfId="146" applyFont="1" applyBorder="1" applyAlignment="1">
      <alignment horizontal="center" vertical="top" wrapText="1"/>
      <protection/>
    </xf>
    <xf numFmtId="0" fontId="3" fillId="0" borderId="52" xfId="146" applyFont="1" applyBorder="1" applyAlignment="1">
      <alignment horizontal="center" vertical="top" wrapText="1"/>
      <protection/>
    </xf>
    <xf numFmtId="0" fontId="7" fillId="0" borderId="0" xfId="146" applyFont="1" applyBorder="1" applyAlignment="1">
      <alignment horizontal="center" vertical="top" wrapText="1"/>
      <protection/>
    </xf>
    <xf numFmtId="0" fontId="7" fillId="0" borderId="21" xfId="146" applyFont="1" applyBorder="1" applyAlignment="1">
      <alignment horizontal="center"/>
      <protection/>
    </xf>
    <xf numFmtId="0" fontId="7" fillId="0" borderId="0" xfId="146" applyFont="1" applyBorder="1" applyAlignment="1">
      <alignment horizontal="left"/>
      <protection/>
    </xf>
    <xf numFmtId="0" fontId="6" fillId="0" borderId="0" xfId="146" applyFont="1">
      <alignment/>
      <protection/>
    </xf>
    <xf numFmtId="0" fontId="3" fillId="0" borderId="0" xfId="146" applyFont="1" applyBorder="1" applyAlignment="1">
      <alignment horizontal="center"/>
      <protection/>
    </xf>
    <xf numFmtId="0" fontId="7" fillId="0" borderId="0" xfId="146" applyFont="1" applyBorder="1">
      <alignment/>
      <protection/>
    </xf>
    <xf numFmtId="0" fontId="60" fillId="0" borderId="0" xfId="146" applyFont="1" applyBorder="1" applyAlignment="1">
      <alignment wrapText="1"/>
      <protection/>
    </xf>
    <xf numFmtId="0" fontId="7" fillId="0" borderId="0" xfId="146" applyFont="1" applyAlignment="1">
      <alignment vertical="top"/>
      <protection/>
    </xf>
    <xf numFmtId="0" fontId="7" fillId="0" borderId="0" xfId="146" applyFont="1" applyFill="1">
      <alignment/>
      <protection/>
    </xf>
    <xf numFmtId="0" fontId="54" fillId="0" borderId="0" xfId="146" applyFont="1">
      <alignment/>
      <protection/>
    </xf>
    <xf numFmtId="0" fontId="54" fillId="0" borderId="0" xfId="146" applyFont="1" applyBorder="1">
      <alignment/>
      <protection/>
    </xf>
    <xf numFmtId="0" fontId="55" fillId="0" borderId="0" xfId="146" applyFont="1" applyBorder="1" applyAlignment="1">
      <alignment horizontal="left" wrapText="1"/>
      <protection/>
    </xf>
    <xf numFmtId="0" fontId="55" fillId="0" borderId="51" xfId="146" applyFont="1" applyBorder="1" applyAlignment="1">
      <alignment horizontal="left" wrapText="1"/>
      <protection/>
    </xf>
    <xf numFmtId="0" fontId="7" fillId="0" borderId="21" xfId="146" applyFont="1" applyBorder="1">
      <alignment/>
      <protection/>
    </xf>
    <xf numFmtId="0" fontId="4" fillId="0" borderId="21" xfId="146" applyFont="1" applyBorder="1" applyAlignment="1">
      <alignment vertical="top"/>
      <protection/>
    </xf>
    <xf numFmtId="0" fontId="4" fillId="0" borderId="44" xfId="146" applyFont="1" applyBorder="1" applyAlignment="1">
      <alignment horizontal="left" vertical="top" wrapText="1"/>
      <protection/>
    </xf>
    <xf numFmtId="0" fontId="4" fillId="0" borderId="44" xfId="146" applyFont="1" applyFill="1" applyBorder="1" applyAlignment="1">
      <alignment horizontal="left" vertical="top" wrapText="1"/>
      <protection/>
    </xf>
    <xf numFmtId="0" fontId="4" fillId="0" borderId="44" xfId="146" applyFont="1" applyFill="1" applyBorder="1" applyAlignment="1">
      <alignment horizontal="left" vertical="top"/>
      <protection/>
    </xf>
    <xf numFmtId="0" fontId="4" fillId="0" borderId="44" xfId="146" applyFont="1" applyBorder="1" applyAlignment="1">
      <alignment horizontal="left" wrapText="1"/>
      <protection/>
    </xf>
    <xf numFmtId="0" fontId="4" fillId="0" borderId="44" xfId="146" applyFont="1" applyBorder="1" applyAlignment="1">
      <alignment vertical="top"/>
      <protection/>
    </xf>
    <xf numFmtId="0" fontId="7" fillId="0" borderId="44" xfId="146" applyFont="1" applyBorder="1">
      <alignment/>
      <protection/>
    </xf>
    <xf numFmtId="0" fontId="4" fillId="0" borderId="44" xfId="146" applyFont="1" applyBorder="1" applyAlignment="1">
      <alignment vertical="justify"/>
      <protection/>
    </xf>
    <xf numFmtId="0" fontId="40" fillId="0" borderId="44" xfId="146" applyFont="1" applyBorder="1" applyAlignment="1">
      <alignment vertical="top"/>
      <protection/>
    </xf>
    <xf numFmtId="0" fontId="7" fillId="0" borderId="43" xfId="146" applyFont="1" applyBorder="1">
      <alignment/>
      <protection/>
    </xf>
    <xf numFmtId="0" fontId="7" fillId="0" borderId="49" xfId="146" applyFont="1" applyBorder="1">
      <alignment/>
      <protection/>
    </xf>
    <xf numFmtId="0" fontId="4" fillId="0" borderId="0" xfId="146" applyFont="1" applyBorder="1" applyAlignment="1">
      <alignment vertical="top"/>
      <protection/>
    </xf>
    <xf numFmtId="0" fontId="4" fillId="0" borderId="0" xfId="146" applyFont="1" applyBorder="1" applyAlignment="1">
      <alignment vertical="justify"/>
      <protection/>
    </xf>
    <xf numFmtId="0" fontId="4" fillId="0" borderId="0" xfId="146" applyFont="1" applyFill="1" applyBorder="1" applyAlignment="1">
      <alignment vertical="justify"/>
      <protection/>
    </xf>
    <xf numFmtId="0" fontId="7" fillId="0" borderId="53" xfId="146" applyFont="1" applyFill="1" applyBorder="1" applyAlignment="1">
      <alignment horizontal="left" vertical="top" wrapText="1"/>
      <protection/>
    </xf>
    <xf numFmtId="0" fontId="7" fillId="0" borderId="51" xfId="146" applyFont="1" applyFill="1" applyBorder="1" applyAlignment="1">
      <alignment horizontal="left" vertical="top" wrapText="1"/>
      <protection/>
    </xf>
    <xf numFmtId="0" fontId="4" fillId="0" borderId="0" xfId="146" applyFont="1" applyBorder="1">
      <alignment/>
      <protection/>
    </xf>
    <xf numFmtId="0" fontId="7" fillId="0" borderId="0" xfId="146" applyFont="1" applyBorder="1" applyAlignment="1">
      <alignment vertical="justify"/>
      <protection/>
    </xf>
    <xf numFmtId="0" fontId="7" fillId="0" borderId="53" xfId="146" applyFont="1" applyBorder="1">
      <alignment/>
      <protection/>
    </xf>
    <xf numFmtId="0" fontId="7" fillId="0" borderId="51" xfId="146" applyFont="1" applyBorder="1">
      <alignment/>
      <protection/>
    </xf>
    <xf numFmtId="0" fontId="7" fillId="0" borderId="0" xfId="146" applyFont="1" applyBorder="1" applyAlignment="1">
      <alignment vertical="top"/>
      <protection/>
    </xf>
    <xf numFmtId="0" fontId="7" fillId="0" borderId="0" xfId="146" applyFont="1" applyBorder="1" applyAlignment="1">
      <alignment horizontal="left" vertical="top"/>
      <protection/>
    </xf>
    <xf numFmtId="0" fontId="7" fillId="0" borderId="0" xfId="146" applyFont="1" applyFill="1" applyBorder="1" applyAlignment="1">
      <alignment horizontal="left" vertical="top" wrapText="1"/>
      <protection/>
    </xf>
    <xf numFmtId="0" fontId="4" fillId="0" borderId="53" xfId="146" applyFont="1" applyBorder="1" applyAlignment="1">
      <alignment horizontal="left" vertical="top" indent="1"/>
      <protection/>
    </xf>
    <xf numFmtId="0" fontId="4" fillId="0" borderId="51" xfId="146" applyFont="1" applyBorder="1" applyAlignment="1">
      <alignment horizontal="left" vertical="top" indent="1"/>
      <protection/>
    </xf>
    <xf numFmtId="0" fontId="7" fillId="0" borderId="0" xfId="146" applyFont="1" applyFill="1" applyBorder="1" applyAlignment="1">
      <alignment horizontal="left" wrapText="1"/>
      <protection/>
    </xf>
    <xf numFmtId="0" fontId="7" fillId="0" borderId="53" xfId="146" applyFont="1" applyBorder="1" applyAlignment="1">
      <alignment/>
      <protection/>
    </xf>
    <xf numFmtId="0" fontId="7" fillId="0" borderId="0" xfId="146" applyFont="1" applyBorder="1" applyAlignment="1">
      <alignment horizontal="left" vertical="top" indent="1"/>
      <protection/>
    </xf>
    <xf numFmtId="0" fontId="7" fillId="0" borderId="0" xfId="146" applyFont="1" applyBorder="1" applyAlignment="1">
      <alignment/>
      <protection/>
    </xf>
    <xf numFmtId="0" fontId="7" fillId="0" borderId="0" xfId="146" applyFont="1" applyFill="1" applyBorder="1">
      <alignment/>
      <protection/>
    </xf>
    <xf numFmtId="0" fontId="7" fillId="0" borderId="45" xfId="146" applyFont="1" applyBorder="1">
      <alignment/>
      <protection/>
    </xf>
    <xf numFmtId="0" fontId="7" fillId="0" borderId="52" xfId="146" applyFont="1" applyBorder="1">
      <alignment/>
      <protection/>
    </xf>
    <xf numFmtId="0" fontId="7" fillId="0" borderId="52" xfId="146" applyFont="1" applyFill="1" applyBorder="1">
      <alignment/>
      <protection/>
    </xf>
    <xf numFmtId="0" fontId="7" fillId="0" borderId="19" xfId="146" applyFont="1" applyBorder="1">
      <alignment/>
      <protection/>
    </xf>
    <xf numFmtId="0" fontId="4" fillId="0" borderId="52" xfId="146" applyFont="1" applyBorder="1" applyAlignment="1">
      <alignment vertical="top"/>
      <protection/>
    </xf>
    <xf numFmtId="0" fontId="7" fillId="0" borderId="52" xfId="146" applyFont="1" applyBorder="1" applyAlignment="1">
      <alignment vertical="justify"/>
      <protection/>
    </xf>
    <xf numFmtId="0" fontId="4" fillId="0" borderId="50" xfId="146" applyFont="1" applyBorder="1" applyAlignment="1">
      <alignment vertical="top"/>
      <protection/>
    </xf>
    <xf numFmtId="0" fontId="7" fillId="0" borderId="50" xfId="146" applyFont="1" applyBorder="1" applyAlignment="1">
      <alignment vertical="top"/>
      <protection/>
    </xf>
    <xf numFmtId="0" fontId="7" fillId="0" borderId="50" xfId="146" applyFont="1" applyBorder="1">
      <alignment/>
      <protection/>
    </xf>
    <xf numFmtId="0" fontId="7" fillId="0" borderId="50" xfId="146" applyFont="1" applyFill="1" applyBorder="1" applyAlignment="1">
      <alignment horizontal="left" vertical="top" wrapText="1"/>
      <protection/>
    </xf>
    <xf numFmtId="0" fontId="7" fillId="0" borderId="54" xfId="146" applyFont="1" applyBorder="1">
      <alignment/>
      <protection/>
    </xf>
    <xf numFmtId="0" fontId="7" fillId="0" borderId="0" xfId="146" applyFont="1" applyBorder="1" applyAlignment="1">
      <alignment horizontal="center" vertical="top"/>
      <protection/>
    </xf>
    <xf numFmtId="0" fontId="4" fillId="0" borderId="0" xfId="146" applyFont="1" applyBorder="1" applyAlignment="1">
      <alignment horizontal="left"/>
      <protection/>
    </xf>
    <xf numFmtId="0" fontId="7" fillId="0" borderId="0" xfId="146" applyFont="1" applyFill="1" applyBorder="1" applyAlignment="1">
      <alignment horizontal="left" vertical="top" wrapText="1" indent="4"/>
      <protection/>
    </xf>
    <xf numFmtId="0" fontId="7" fillId="0" borderId="0" xfId="146" applyFont="1" applyFill="1" applyBorder="1" applyAlignment="1">
      <alignment horizontal="left" vertical="top"/>
      <protection/>
    </xf>
    <xf numFmtId="0" fontId="7" fillId="0" borderId="0" xfId="146" applyFont="1" applyBorder="1" applyAlignment="1">
      <alignment vertical="top" wrapText="1"/>
      <protection/>
    </xf>
    <xf numFmtId="0" fontId="7" fillId="0" borderId="0" xfId="146" applyFont="1" applyBorder="1" applyAlignment="1">
      <alignment horizontal="left" vertical="top" wrapText="1"/>
      <protection/>
    </xf>
    <xf numFmtId="0" fontId="4" fillId="0" borderId="53" xfId="146" applyFont="1" applyBorder="1" applyAlignment="1">
      <alignment horizontal="left" indent="1"/>
      <protection/>
    </xf>
    <xf numFmtId="0" fontId="4" fillId="0" borderId="51" xfId="146" applyFont="1" applyBorder="1" applyAlignment="1">
      <alignment horizontal="left" indent="1"/>
      <protection/>
    </xf>
    <xf numFmtId="0" fontId="4" fillId="0" borderId="51" xfId="146" applyFont="1" applyBorder="1" applyAlignment="1">
      <alignment horizontal="left" vertical="top" indent="2"/>
      <protection/>
    </xf>
    <xf numFmtId="0" fontId="4" fillId="0" borderId="0" xfId="146" applyFont="1" applyBorder="1" applyAlignment="1">
      <alignment vertical="center"/>
      <protection/>
    </xf>
    <xf numFmtId="0" fontId="7" fillId="0" borderId="0" xfId="146" applyFont="1" applyFill="1" applyBorder="1" applyAlignment="1">
      <alignment horizontal="right" vertical="center"/>
      <protection/>
    </xf>
    <xf numFmtId="0" fontId="7" fillId="0" borderId="0" xfId="146" applyFont="1" applyBorder="1" applyAlignment="1">
      <alignment vertical="center"/>
      <protection/>
    </xf>
    <xf numFmtId="0" fontId="4" fillId="0" borderId="0" xfId="146" applyFont="1" applyBorder="1" applyAlignment="1">
      <alignment/>
      <protection/>
    </xf>
    <xf numFmtId="0" fontId="7" fillId="0" borderId="52" xfId="146" applyFont="1" applyFill="1" applyBorder="1" applyAlignment="1">
      <alignment horizontal="left" vertical="top" wrapText="1"/>
      <protection/>
    </xf>
    <xf numFmtId="0" fontId="7" fillId="0" borderId="0" xfId="146" applyFont="1" applyFill="1" applyBorder="1" applyAlignment="1">
      <alignment horizontal="left" vertical="top" wrapText="1" indent="5"/>
      <protection/>
    </xf>
    <xf numFmtId="0" fontId="7" fillId="0" borderId="51" xfId="146" applyFont="1" applyFill="1" applyBorder="1" applyAlignment="1">
      <alignment horizontal="left" vertical="top" wrapText="1" indent="5"/>
      <protection/>
    </xf>
    <xf numFmtId="0" fontId="3" fillId="0" borderId="0" xfId="146" applyFont="1" applyBorder="1" applyAlignment="1">
      <alignment horizontal="left" indent="2"/>
      <protection/>
    </xf>
    <xf numFmtId="0" fontId="7" fillId="0" borderId="52" xfId="146" applyFont="1" applyBorder="1" applyAlignment="1">
      <alignment horizontal="left" vertical="top" indent="1"/>
      <protection/>
    </xf>
    <xf numFmtId="0" fontId="7" fillId="0" borderId="52" xfId="146" applyFont="1" applyFill="1" applyBorder="1" applyAlignment="1">
      <alignment horizontal="left" vertical="top" wrapText="1" indent="1"/>
      <protection/>
    </xf>
    <xf numFmtId="0" fontId="7" fillId="0" borderId="45" xfId="146" applyFont="1" applyFill="1" applyBorder="1" applyAlignment="1">
      <alignment horizontal="left" vertical="top" wrapText="1" indent="1"/>
      <protection/>
    </xf>
    <xf numFmtId="0" fontId="7" fillId="0" borderId="50" xfId="146" applyFont="1" applyFill="1" applyBorder="1">
      <alignment/>
      <protection/>
    </xf>
    <xf numFmtId="0" fontId="4" fillId="0" borderId="51" xfId="146" applyFont="1" applyFill="1" applyBorder="1" applyAlignment="1">
      <alignment horizontal="left" vertical="top" indent="1"/>
      <protection/>
    </xf>
    <xf numFmtId="0" fontId="4" fillId="0" borderId="0" xfId="146" applyFont="1" applyFill="1" applyBorder="1" applyAlignment="1">
      <alignment vertical="top"/>
      <protection/>
    </xf>
    <xf numFmtId="0" fontId="7" fillId="0" borderId="0" xfId="146" applyFont="1" applyFill="1" applyBorder="1" applyAlignment="1">
      <alignment horizontal="left" vertical="top" indent="1"/>
      <protection/>
    </xf>
    <xf numFmtId="0" fontId="7" fillId="0" borderId="0" xfId="146" applyFont="1" applyFill="1" applyBorder="1" applyAlignment="1" quotePrefix="1">
      <alignment horizontal="left" vertical="top" indent="2"/>
      <protection/>
    </xf>
    <xf numFmtId="0" fontId="7" fillId="0" borderId="52" xfId="146" applyFont="1" applyBorder="1" applyAlignment="1">
      <alignment vertical="top"/>
      <protection/>
    </xf>
    <xf numFmtId="0" fontId="4" fillId="0" borderId="0" xfId="146" applyFont="1" applyFill="1" applyBorder="1" applyAlignment="1">
      <alignment horizontal="left" vertical="center"/>
      <protection/>
    </xf>
    <xf numFmtId="0" fontId="7" fillId="0" borderId="0" xfId="146" applyFont="1" applyFill="1" applyBorder="1" applyAlignment="1">
      <alignment vertical="center"/>
      <protection/>
    </xf>
    <xf numFmtId="0" fontId="7" fillId="0" borderId="0" xfId="146" applyFont="1" applyFill="1" applyBorder="1" applyAlignment="1">
      <alignment horizontal="left" vertical="center"/>
      <protection/>
    </xf>
    <xf numFmtId="0" fontId="7" fillId="0" borderId="53" xfId="146" applyFont="1" applyBorder="1" applyAlignment="1">
      <alignment vertical="center"/>
      <protection/>
    </xf>
    <xf numFmtId="0" fontId="7" fillId="0" borderId="51" xfId="146" applyFont="1" applyBorder="1" applyAlignment="1">
      <alignment vertical="center"/>
      <protection/>
    </xf>
    <xf numFmtId="0" fontId="4" fillId="0" borderId="0" xfId="146" applyFont="1" applyFill="1" applyBorder="1" applyAlignment="1">
      <alignment vertical="center"/>
      <protection/>
    </xf>
    <xf numFmtId="0" fontId="7" fillId="0" borderId="0" xfId="146" applyFont="1" applyBorder="1" applyAlignment="1">
      <alignment horizontal="left" indent="1"/>
      <protection/>
    </xf>
    <xf numFmtId="0" fontId="7" fillId="0" borderId="0" xfId="146" applyFont="1" applyFill="1" applyBorder="1" applyAlignment="1">
      <alignment horizontal="left"/>
      <protection/>
    </xf>
    <xf numFmtId="0" fontId="7" fillId="0" borderId="0" xfId="146" applyFont="1" applyFill="1" applyBorder="1" applyAlignment="1">
      <alignment horizontal="left" indent="1"/>
      <protection/>
    </xf>
    <xf numFmtId="0" fontId="7" fillId="0" borderId="53" xfId="146" applyFont="1" applyFill="1" applyBorder="1" applyAlignment="1">
      <alignment horizontal="left" vertical="top" wrapText="1" indent="5"/>
      <protection/>
    </xf>
    <xf numFmtId="0" fontId="7" fillId="0" borderId="0" xfId="146" applyFont="1" applyFill="1" applyBorder="1" applyAlignment="1">
      <alignment horizontal="left" vertical="top" indent="2"/>
      <protection/>
    </xf>
    <xf numFmtId="0" fontId="7" fillId="0" borderId="52" xfId="146" applyFont="1" applyBorder="1" applyAlignment="1">
      <alignment horizontal="left" indent="1"/>
      <protection/>
    </xf>
    <xf numFmtId="0" fontId="7" fillId="0" borderId="52" xfId="146" applyFont="1" applyFill="1" applyBorder="1" applyAlignment="1">
      <alignment horizontal="left" indent="1"/>
      <protection/>
    </xf>
    <xf numFmtId="0" fontId="4" fillId="0" borderId="49" xfId="146" applyFont="1" applyFill="1" applyBorder="1" applyAlignment="1">
      <alignment horizontal="left" vertical="top" indent="1"/>
      <protection/>
    </xf>
    <xf numFmtId="0" fontId="7" fillId="0" borderId="52" xfId="146" applyFont="1" applyBorder="1" applyAlignment="1">
      <alignment horizontal="left" vertical="top"/>
      <protection/>
    </xf>
    <xf numFmtId="0" fontId="4" fillId="0" borderId="19" xfId="146" applyFont="1" applyFill="1" applyBorder="1" applyAlignment="1">
      <alignment horizontal="left" vertical="top" indent="1"/>
      <protection/>
    </xf>
    <xf numFmtId="0" fontId="4" fillId="0" borderId="45" xfId="146" applyFont="1" applyFill="1" applyBorder="1" applyAlignment="1">
      <alignment horizontal="left" vertical="top" indent="1"/>
      <protection/>
    </xf>
    <xf numFmtId="0" fontId="4" fillId="0" borderId="52" xfId="146" applyFont="1" applyFill="1" applyBorder="1" applyAlignment="1">
      <alignment vertical="top"/>
      <protection/>
    </xf>
    <xf numFmtId="0" fontId="7" fillId="0" borderId="50" xfId="146" applyFont="1" applyBorder="1" applyAlignment="1">
      <alignment horizontal="left" vertical="top" indent="1"/>
      <protection/>
    </xf>
    <xf numFmtId="0" fontId="7" fillId="0" borderId="50" xfId="146" applyFont="1" applyBorder="1" applyAlignment="1">
      <alignment horizontal="left" vertical="top"/>
      <protection/>
    </xf>
    <xf numFmtId="0" fontId="7" fillId="0" borderId="50" xfId="146" applyFont="1" applyBorder="1" applyAlignment="1">
      <alignment horizontal="left" indent="1"/>
      <protection/>
    </xf>
    <xf numFmtId="0" fontId="7" fillId="0" borderId="50" xfId="146" applyFont="1" applyFill="1" applyBorder="1" applyAlignment="1">
      <alignment horizontal="left" indent="1"/>
      <protection/>
    </xf>
    <xf numFmtId="0" fontId="7" fillId="0" borderId="50" xfId="146" applyFont="1" applyFill="1" applyBorder="1" applyAlignment="1">
      <alignment horizontal="left" indent="2"/>
      <protection/>
    </xf>
    <xf numFmtId="0" fontId="4" fillId="0" borderId="0" xfId="146" applyFont="1" applyBorder="1" applyAlignment="1">
      <alignment horizontal="left" vertical="top" indent="1"/>
      <protection/>
    </xf>
    <xf numFmtId="0" fontId="7" fillId="0" borderId="0" xfId="146" applyFont="1" applyBorder="1" applyAlignment="1">
      <alignment horizontal="left" indent="2"/>
      <protection/>
    </xf>
    <xf numFmtId="0" fontId="7" fillId="0" borderId="0" xfId="146" applyFont="1" applyFill="1" applyBorder="1" applyAlignment="1">
      <alignment horizontal="left" indent="2"/>
      <protection/>
    </xf>
    <xf numFmtId="0" fontId="4" fillId="0" borderId="0" xfId="146" applyFont="1" applyFill="1" applyBorder="1" applyAlignment="1">
      <alignment horizontal="left" vertical="top" indent="1"/>
      <protection/>
    </xf>
    <xf numFmtId="0" fontId="7" fillId="0" borderId="52" xfId="146" applyFont="1" applyBorder="1" applyAlignment="1">
      <alignment horizontal="left" indent="2"/>
      <protection/>
    </xf>
    <xf numFmtId="0" fontId="7" fillId="0" borderId="52" xfId="146" applyFont="1" applyFill="1" applyBorder="1" applyAlignment="1">
      <alignment horizontal="left" indent="2"/>
      <protection/>
    </xf>
    <xf numFmtId="0" fontId="7" fillId="0" borderId="0" xfId="146" applyFont="1" applyBorder="1" applyAlignment="1">
      <alignment horizontal="left" vertical="top" indent="2"/>
      <protection/>
    </xf>
    <xf numFmtId="0" fontId="3" fillId="0" borderId="0" xfId="146" applyFont="1">
      <alignment/>
      <protection/>
    </xf>
    <xf numFmtId="0" fontId="3" fillId="0" borderId="51" xfId="146" applyFont="1" applyBorder="1">
      <alignment/>
      <protection/>
    </xf>
    <xf numFmtId="0" fontId="3" fillId="0" borderId="0" xfId="146" applyFont="1" applyBorder="1" applyAlignment="1">
      <alignment horizontal="left" vertical="top" indent="1"/>
      <protection/>
    </xf>
    <xf numFmtId="0" fontId="3" fillId="0" borderId="0" xfId="146" applyFont="1" applyBorder="1" applyAlignment="1">
      <alignment horizontal="left" vertical="top"/>
      <protection/>
    </xf>
    <xf numFmtId="0" fontId="3" fillId="0" borderId="0" xfId="146" applyFont="1" applyFill="1" applyBorder="1" applyAlignment="1">
      <alignment horizontal="left" indent="2"/>
      <protection/>
    </xf>
    <xf numFmtId="0" fontId="3" fillId="0" borderId="53" xfId="146" applyFont="1" applyFill="1" applyBorder="1" applyAlignment="1">
      <alignment horizontal="left" vertical="top" wrapText="1"/>
      <protection/>
    </xf>
    <xf numFmtId="0" fontId="3" fillId="0" borderId="0" xfId="146" applyFont="1" applyFill="1" applyBorder="1" applyAlignment="1">
      <alignment horizontal="left" vertical="top" wrapText="1"/>
      <protection/>
    </xf>
    <xf numFmtId="0" fontId="3" fillId="0" borderId="0" xfId="146" applyFont="1" applyBorder="1" applyAlignment="1">
      <alignment horizontal="left" vertical="top" indent="2"/>
      <protection/>
    </xf>
    <xf numFmtId="0" fontId="3" fillId="0" borderId="0" xfId="146" applyFont="1" applyBorder="1" applyAlignment="1">
      <alignment horizontal="left" indent="14"/>
      <protection/>
    </xf>
    <xf numFmtId="0" fontId="3" fillId="0" borderId="0" xfId="146" applyFont="1" applyBorder="1">
      <alignment/>
      <protection/>
    </xf>
    <xf numFmtId="0" fontId="3" fillId="0" borderId="53" xfId="146" applyFont="1" applyBorder="1">
      <alignment/>
      <protection/>
    </xf>
    <xf numFmtId="0" fontId="7" fillId="0" borderId="0" xfId="146" applyFont="1" applyFill="1" applyBorder="1" applyAlignment="1">
      <alignment horizontal="left" indent="14"/>
      <protection/>
    </xf>
    <xf numFmtId="0" fontId="7" fillId="0" borderId="52" xfId="146" applyFont="1" applyBorder="1" applyAlignment="1">
      <alignment horizontal="left" indent="14"/>
      <protection/>
    </xf>
    <xf numFmtId="0" fontId="7" fillId="0" borderId="52" xfId="146" applyFont="1" applyFill="1" applyBorder="1" applyAlignment="1">
      <alignment horizontal="left" indent="14"/>
      <protection/>
    </xf>
    <xf numFmtId="0" fontId="7" fillId="0" borderId="0" xfId="146" applyFont="1" applyBorder="1" applyAlignment="1">
      <alignment horizontal="left" indent="14"/>
      <protection/>
    </xf>
    <xf numFmtId="0" fontId="3" fillId="0" borderId="53" xfId="146" applyFont="1" applyBorder="1" applyAlignment="1">
      <alignment horizontal="left" indent="2"/>
      <protection/>
    </xf>
    <xf numFmtId="0" fontId="3" fillId="0" borderId="52" xfId="146" applyFont="1" applyBorder="1" applyAlignment="1">
      <alignment horizontal="left" indent="2"/>
      <protection/>
    </xf>
    <xf numFmtId="0" fontId="3" fillId="0" borderId="52" xfId="146" applyFont="1" applyBorder="1" applyAlignment="1">
      <alignment horizontal="left" indent="3"/>
      <protection/>
    </xf>
    <xf numFmtId="0" fontId="3" fillId="0" borderId="52" xfId="146" applyFont="1" applyBorder="1">
      <alignment/>
      <protection/>
    </xf>
    <xf numFmtId="0" fontId="3" fillId="0" borderId="19" xfId="146" applyFont="1" applyBorder="1">
      <alignment/>
      <protection/>
    </xf>
    <xf numFmtId="0" fontId="4" fillId="0" borderId="50" xfId="146" applyFont="1" applyFill="1" applyBorder="1" applyAlignment="1">
      <alignment vertical="top"/>
      <protection/>
    </xf>
    <xf numFmtId="0" fontId="7" fillId="0" borderId="52" xfId="146" applyFont="1" applyBorder="1" applyAlignment="1">
      <alignment horizontal="right" vertical="top" indent="1"/>
      <protection/>
    </xf>
    <xf numFmtId="0" fontId="7" fillId="0" borderId="19" xfId="146" applyFont="1" applyBorder="1" applyAlignment="1">
      <alignment horizontal="left" indent="2"/>
      <protection/>
    </xf>
    <xf numFmtId="0" fontId="7" fillId="0" borderId="45" xfId="146" applyFont="1" applyBorder="1" applyAlignment="1">
      <alignment horizontal="left" indent="2"/>
      <protection/>
    </xf>
    <xf numFmtId="0" fontId="7" fillId="0" borderId="52" xfId="146" applyFont="1" applyBorder="1" applyAlignment="1">
      <alignment horizontal="left" indent="3"/>
      <protection/>
    </xf>
    <xf numFmtId="0" fontId="4" fillId="0" borderId="49" xfId="146" applyFont="1" applyBorder="1">
      <alignment/>
      <protection/>
    </xf>
    <xf numFmtId="0" fontId="7" fillId="0" borderId="50" xfId="146" applyFont="1" applyBorder="1" applyAlignment="1">
      <alignment horizontal="left" indent="2"/>
      <protection/>
    </xf>
    <xf numFmtId="0" fontId="7" fillId="0" borderId="50" xfId="146" applyFont="1" applyBorder="1" applyAlignment="1">
      <alignment horizontal="left" indent="3"/>
      <protection/>
    </xf>
    <xf numFmtId="0" fontId="4" fillId="0" borderId="51" xfId="146" applyFont="1" applyBorder="1">
      <alignment/>
      <protection/>
    </xf>
    <xf numFmtId="0" fontId="7" fillId="0" borderId="43" xfId="146" applyFont="1" applyBorder="1" applyAlignment="1">
      <alignment/>
      <protection/>
    </xf>
    <xf numFmtId="0" fontId="7" fillId="0" borderId="47" xfId="146" applyFont="1" applyBorder="1">
      <alignment/>
      <protection/>
    </xf>
    <xf numFmtId="0" fontId="7" fillId="0" borderId="50" xfId="146" applyFont="1" applyBorder="1" applyAlignment="1">
      <alignment horizontal="left" vertical="center"/>
      <protection/>
    </xf>
    <xf numFmtId="0" fontId="7" fillId="0" borderId="50" xfId="146" applyFont="1" applyBorder="1" applyAlignment="1">
      <alignment horizontal="center"/>
      <protection/>
    </xf>
    <xf numFmtId="0" fontId="13" fillId="0" borderId="0" xfId="146" applyFont="1" applyBorder="1">
      <alignment/>
      <protection/>
    </xf>
    <xf numFmtId="0" fontId="62" fillId="0" borderId="0" xfId="146" applyFont="1" applyBorder="1">
      <alignment/>
      <protection/>
    </xf>
    <xf numFmtId="0" fontId="62" fillId="0" borderId="0" xfId="146" applyFont="1">
      <alignment/>
      <protection/>
    </xf>
    <xf numFmtId="0" fontId="7" fillId="49" borderId="0" xfId="146" applyFont="1" applyFill="1" applyBorder="1">
      <alignment/>
      <protection/>
    </xf>
    <xf numFmtId="0" fontId="7" fillId="49" borderId="0" xfId="146" applyFont="1" applyFill="1" applyBorder="1" applyAlignment="1">
      <alignment vertical="top"/>
      <protection/>
    </xf>
    <xf numFmtId="0" fontId="7" fillId="49" borderId="0" xfId="146" applyFont="1" applyFill="1">
      <alignment/>
      <protection/>
    </xf>
    <xf numFmtId="0" fontId="59" fillId="49" borderId="0" xfId="146" applyFont="1" applyFill="1">
      <alignment/>
      <protection/>
    </xf>
    <xf numFmtId="0" fontId="13" fillId="49" borderId="0" xfId="146" applyFont="1" applyFill="1">
      <alignment/>
      <protection/>
    </xf>
    <xf numFmtId="0" fontId="59" fillId="49" borderId="0" xfId="146" applyFont="1" applyFill="1" applyBorder="1">
      <alignment/>
      <protection/>
    </xf>
    <xf numFmtId="0" fontId="7" fillId="49" borderId="0" xfId="146" applyFont="1" applyFill="1" applyAlignment="1">
      <alignment vertical="top"/>
      <protection/>
    </xf>
    <xf numFmtId="0" fontId="60" fillId="0" borderId="0" xfId="146" applyFont="1" applyAlignment="1">
      <alignment/>
      <protection/>
    </xf>
    <xf numFmtId="0" fontId="18" fillId="0" borderId="50" xfId="146" applyFont="1" applyBorder="1" applyAlignment="1">
      <alignment vertical="top" wrapText="1"/>
      <protection/>
    </xf>
    <xf numFmtId="0" fontId="7" fillId="0" borderId="0" xfId="146" applyFont="1" applyFill="1" applyBorder="1" applyAlignment="1">
      <alignment/>
      <protection/>
    </xf>
    <xf numFmtId="0" fontId="7" fillId="0" borderId="53" xfId="146" applyFont="1" applyBorder="1" applyAlignment="1">
      <alignment horizontal="left" vertical="top" wrapText="1"/>
      <protection/>
    </xf>
    <xf numFmtId="0" fontId="7" fillId="0" borderId="53" xfId="146" applyFont="1" applyBorder="1" applyAlignment="1">
      <alignment horizontal="left" indent="1"/>
      <protection/>
    </xf>
    <xf numFmtId="0" fontId="7" fillId="0" borderId="51" xfId="146" applyFont="1" applyBorder="1" applyAlignment="1">
      <alignment wrapText="1"/>
      <protection/>
    </xf>
    <xf numFmtId="0" fontId="7" fillId="0" borderId="0" xfId="146" applyFont="1" applyBorder="1" applyAlignment="1">
      <alignment wrapText="1"/>
      <protection/>
    </xf>
    <xf numFmtId="0" fontId="7" fillId="0" borderId="52" xfId="146" applyFont="1" applyBorder="1" applyAlignment="1">
      <alignment wrapText="1"/>
      <protection/>
    </xf>
    <xf numFmtId="0" fontId="3" fillId="0" borderId="55" xfId="146" applyFont="1" applyBorder="1" applyAlignment="1">
      <alignment horizontal="center"/>
      <protection/>
    </xf>
    <xf numFmtId="0" fontId="3" fillId="0" borderId="56" xfId="146" applyFont="1" applyBorder="1" applyAlignment="1">
      <alignment horizontal="center"/>
      <protection/>
    </xf>
    <xf numFmtId="0" fontId="7" fillId="0" borderId="56" xfId="146" applyFont="1" applyBorder="1" applyAlignment="1">
      <alignment horizontal="left"/>
      <protection/>
    </xf>
    <xf numFmtId="0" fontId="3" fillId="0" borderId="56" xfId="146" applyFont="1" applyFill="1" applyBorder="1" applyAlignment="1">
      <alignment horizontal="center"/>
      <protection/>
    </xf>
    <xf numFmtId="0" fontId="7" fillId="0" borderId="56" xfId="146" applyFont="1" applyBorder="1" applyAlignment="1">
      <alignment horizontal="left" indent="1"/>
      <protection/>
    </xf>
    <xf numFmtId="0" fontId="7" fillId="0" borderId="57" xfId="146" applyFont="1" applyBorder="1">
      <alignment/>
      <protection/>
    </xf>
    <xf numFmtId="0" fontId="3" fillId="0" borderId="22" xfId="146" applyFont="1" applyBorder="1" applyAlignment="1">
      <alignment horizontal="center"/>
      <protection/>
    </xf>
    <xf numFmtId="0" fontId="3" fillId="0" borderId="0" xfId="146" applyFont="1" applyFill="1" applyBorder="1" applyAlignment="1">
      <alignment horizontal="center"/>
      <protection/>
    </xf>
    <xf numFmtId="0" fontId="3" fillId="0" borderId="0" xfId="146" applyFont="1" applyBorder="1" applyAlignment="1">
      <alignment horizontal="center" vertical="top"/>
      <protection/>
    </xf>
    <xf numFmtId="0" fontId="56" fillId="0" borderId="0" xfId="146" applyFont="1" applyBorder="1" applyAlignment="1">
      <alignment horizontal="left" vertical="center"/>
      <protection/>
    </xf>
    <xf numFmtId="0" fontId="12" fillId="0" borderId="0" xfId="146" applyFont="1" applyBorder="1" applyAlignment="1">
      <alignment horizontal="left"/>
      <protection/>
    </xf>
    <xf numFmtId="0" fontId="3" fillId="0" borderId="0" xfId="146" applyFont="1" applyFill="1">
      <alignment/>
      <protection/>
    </xf>
    <xf numFmtId="0" fontId="59" fillId="0" borderId="0" xfId="146" applyFont="1" applyBorder="1" applyAlignment="1">
      <alignment vertical="justify"/>
      <protection/>
    </xf>
    <xf numFmtId="0" fontId="63" fillId="0" borderId="0" xfId="146" applyFont="1" applyBorder="1" applyAlignment="1">
      <alignment horizontal="left" vertical="top" indent="1"/>
      <protection/>
    </xf>
    <xf numFmtId="0" fontId="11" fillId="0" borderId="0" xfId="146" applyFont="1">
      <alignment/>
      <protection/>
    </xf>
    <xf numFmtId="0" fontId="13" fillId="0" borderId="52" xfId="146" applyFont="1" applyBorder="1">
      <alignment/>
      <protection/>
    </xf>
    <xf numFmtId="0" fontId="62" fillId="0" borderId="52" xfId="146" applyFont="1" applyBorder="1">
      <alignment/>
      <protection/>
    </xf>
    <xf numFmtId="0" fontId="59" fillId="0" borderId="52" xfId="146" applyFont="1" applyBorder="1">
      <alignment/>
      <protection/>
    </xf>
    <xf numFmtId="0" fontId="59" fillId="0" borderId="52" xfId="146" applyFont="1" applyBorder="1" applyAlignment="1">
      <alignment horizontal="center"/>
      <protection/>
    </xf>
    <xf numFmtId="0" fontId="63" fillId="0" borderId="52" xfId="146" applyFont="1" applyBorder="1" applyAlignment="1">
      <alignment horizontal="center" vertical="top"/>
      <protection/>
    </xf>
    <xf numFmtId="0" fontId="59" fillId="0" borderId="46" xfId="146" applyFont="1" applyBorder="1">
      <alignment/>
      <protection/>
    </xf>
    <xf numFmtId="185" fontId="59" fillId="0" borderId="21" xfId="178" applyNumberFormat="1" applyFont="1" applyBorder="1" applyAlignment="1">
      <alignment horizontal="center"/>
      <protection/>
    </xf>
    <xf numFmtId="0" fontId="59" fillId="0" borderId="47" xfId="146" applyFont="1" applyBorder="1" applyAlignment="1">
      <alignment vertical="center"/>
      <protection/>
    </xf>
    <xf numFmtId="0" fontId="59" fillId="0" borderId="0" xfId="146" applyFont="1" applyAlignment="1">
      <alignment horizontal="center"/>
      <protection/>
    </xf>
    <xf numFmtId="0" fontId="62" fillId="0" borderId="20" xfId="146" applyFont="1" applyBorder="1" applyAlignment="1">
      <alignment horizontal="center"/>
      <protection/>
    </xf>
    <xf numFmtId="0" fontId="11" fillId="0" borderId="22" xfId="146" applyFont="1" applyBorder="1" applyAlignment="1">
      <alignment horizontal="center"/>
      <protection/>
    </xf>
    <xf numFmtId="1" fontId="62" fillId="0" borderId="22" xfId="178" applyNumberFormat="1" applyFont="1" applyBorder="1" applyAlignment="1">
      <alignment horizontal="center"/>
      <protection/>
    </xf>
    <xf numFmtId="0" fontId="59" fillId="0" borderId="22" xfId="146" applyFont="1" applyBorder="1" applyAlignment="1">
      <alignment horizontal="left"/>
      <protection/>
    </xf>
    <xf numFmtId="0" fontId="13" fillId="0" borderId="22" xfId="146" applyFont="1" applyBorder="1" applyAlignment="1">
      <alignment horizontal="left"/>
      <protection/>
    </xf>
    <xf numFmtId="185" fontId="59" fillId="0" borderId="22" xfId="178" applyNumberFormat="1" applyFont="1" applyBorder="1" applyAlignment="1">
      <alignment horizontal="center"/>
      <protection/>
    </xf>
    <xf numFmtId="0" fontId="59" fillId="0" borderId="47" xfId="146" applyFont="1" applyBorder="1">
      <alignment/>
      <protection/>
    </xf>
    <xf numFmtId="185" fontId="59" fillId="0" borderId="47" xfId="178" applyNumberFormat="1" applyFont="1" applyBorder="1" applyAlignment="1">
      <alignment horizontal="center"/>
      <protection/>
    </xf>
    <xf numFmtId="185" fontId="59" fillId="0" borderId="46" xfId="178" applyNumberFormat="1" applyFont="1" applyBorder="1" applyAlignment="1">
      <alignment horizontal="center"/>
      <protection/>
    </xf>
    <xf numFmtId="0" fontId="59" fillId="0" borderId="20" xfId="146" applyFont="1" applyBorder="1">
      <alignment/>
      <protection/>
    </xf>
    <xf numFmtId="185" fontId="59" fillId="0" borderId="19" xfId="178" applyNumberFormat="1" applyFont="1" applyBorder="1" applyAlignment="1">
      <alignment horizontal="center"/>
      <protection/>
    </xf>
    <xf numFmtId="185" fontId="59" fillId="0" borderId="20" xfId="178" applyNumberFormat="1" applyFont="1" applyBorder="1" applyAlignment="1">
      <alignment horizontal="center"/>
      <protection/>
    </xf>
    <xf numFmtId="185" fontId="59" fillId="0" borderId="52" xfId="178" applyNumberFormat="1" applyFont="1" applyBorder="1" applyAlignment="1">
      <alignment horizontal="center"/>
      <protection/>
    </xf>
    <xf numFmtId="0" fontId="62" fillId="0" borderId="22" xfId="146" applyFont="1" applyBorder="1" applyAlignment="1">
      <alignment horizontal="center"/>
      <protection/>
    </xf>
    <xf numFmtId="0" fontId="59" fillId="0" borderId="0" xfId="146" applyFont="1" applyBorder="1" applyAlignment="1">
      <alignment horizontal="left"/>
      <protection/>
    </xf>
    <xf numFmtId="0" fontId="13" fillId="0" borderId="0" xfId="146" applyFont="1" applyBorder="1" applyAlignment="1">
      <alignment horizontal="left"/>
      <protection/>
    </xf>
    <xf numFmtId="0" fontId="59" fillId="0" borderId="0" xfId="146" applyFont="1" applyBorder="1" applyAlignment="1">
      <alignment wrapText="1"/>
      <protection/>
    </xf>
    <xf numFmtId="0" fontId="59" fillId="0" borderId="50" xfId="146" applyFont="1" applyBorder="1">
      <alignment/>
      <protection/>
    </xf>
    <xf numFmtId="0" fontId="66" fillId="0" borderId="0" xfId="0" applyFont="1" applyAlignment="1">
      <alignment/>
    </xf>
    <xf numFmtId="0" fontId="60" fillId="0" borderId="0" xfId="0" applyFont="1" applyAlignment="1" applyProtection="1">
      <alignment horizontal="left" vertical="center"/>
      <protection/>
    </xf>
    <xf numFmtId="0" fontId="67" fillId="10" borderId="35" xfId="0" applyFont="1" applyFill="1" applyBorder="1" applyAlignment="1" applyProtection="1">
      <alignment horizontal="center"/>
      <protection/>
    </xf>
    <xf numFmtId="0" fontId="67" fillId="10" borderId="31" xfId="0" applyFont="1" applyFill="1" applyBorder="1" applyAlignment="1" applyProtection="1">
      <alignment horizontal="center"/>
      <protection/>
    </xf>
    <xf numFmtId="0" fontId="67" fillId="10" borderId="32" xfId="0" applyFont="1" applyFill="1" applyBorder="1" applyAlignment="1" applyProtection="1">
      <alignment horizontal="center"/>
      <protection/>
    </xf>
    <xf numFmtId="0" fontId="66" fillId="0" borderId="36" xfId="0" applyFont="1" applyBorder="1" applyAlignment="1" applyProtection="1">
      <alignment/>
      <protection/>
    </xf>
    <xf numFmtId="0" fontId="6" fillId="0" borderId="22" xfId="0" applyFont="1" applyBorder="1" applyAlignment="1" applyProtection="1">
      <alignment horizontal="left" vertical="center" wrapText="1"/>
      <protection/>
    </xf>
    <xf numFmtId="4" fontId="66" fillId="4" borderId="22" xfId="0" applyNumberFormat="1" applyFont="1" applyFill="1" applyBorder="1" applyAlignment="1" applyProtection="1">
      <alignment/>
      <protection locked="0"/>
    </xf>
    <xf numFmtId="0" fontId="66" fillId="4" borderId="33" xfId="0" applyFont="1" applyFill="1" applyBorder="1" applyAlignment="1" applyProtection="1">
      <alignment/>
      <protection locked="0"/>
    </xf>
    <xf numFmtId="0" fontId="66" fillId="4" borderId="22" xfId="0" applyFont="1" applyFill="1" applyBorder="1" applyAlignment="1" applyProtection="1">
      <alignment/>
      <protection locked="0"/>
    </xf>
    <xf numFmtId="0" fontId="66" fillId="0" borderId="58" xfId="0" applyFont="1" applyBorder="1" applyAlignment="1" applyProtection="1">
      <alignment/>
      <protection/>
    </xf>
    <xf numFmtId="0" fontId="6" fillId="0" borderId="46" xfId="0" applyFont="1" applyBorder="1" applyAlignment="1" applyProtection="1">
      <alignment horizontal="left" vertical="center" wrapText="1"/>
      <protection/>
    </xf>
    <xf numFmtId="0" fontId="66" fillId="4" borderId="46" xfId="0" applyFont="1" applyFill="1" applyBorder="1" applyAlignment="1" applyProtection="1">
      <alignment/>
      <protection locked="0"/>
    </xf>
    <xf numFmtId="0" fontId="66" fillId="4" borderId="59" xfId="0" applyFont="1" applyFill="1" applyBorder="1" applyAlignment="1" applyProtection="1">
      <alignment/>
      <protection locked="0"/>
    </xf>
    <xf numFmtId="0" fontId="6" fillId="0" borderId="60" xfId="0" applyFont="1" applyBorder="1" applyAlignment="1" applyProtection="1">
      <alignment horizontal="left" vertical="center" wrapText="1"/>
      <protection/>
    </xf>
    <xf numFmtId="0" fontId="66" fillId="4" borderId="61" xfId="0" applyFont="1" applyFill="1" applyBorder="1" applyAlignment="1" applyProtection="1">
      <alignment/>
      <protection locked="0"/>
    </xf>
    <xf numFmtId="0" fontId="66" fillId="4" borderId="62" xfId="0" applyFont="1" applyFill="1" applyBorder="1" applyAlignment="1" applyProtection="1">
      <alignment/>
      <protection locked="0"/>
    </xf>
    <xf numFmtId="0" fontId="6" fillId="0" borderId="19" xfId="0" applyFont="1" applyBorder="1" applyAlignment="1" applyProtection="1">
      <alignment horizontal="left" vertical="center" wrapText="1"/>
      <protection/>
    </xf>
    <xf numFmtId="0" fontId="66" fillId="4" borderId="20" xfId="0" applyFont="1" applyFill="1" applyBorder="1" applyAlignment="1" applyProtection="1">
      <alignment/>
      <protection locked="0"/>
    </xf>
    <xf numFmtId="0" fontId="66" fillId="4" borderId="63" xfId="0" applyFont="1" applyFill="1" applyBorder="1" applyAlignment="1" applyProtection="1">
      <alignment/>
      <protection locked="0"/>
    </xf>
    <xf numFmtId="0" fontId="6" fillId="0" borderId="43" xfId="0" applyFont="1" applyBorder="1" applyAlignment="1" applyProtection="1">
      <alignment horizontal="left" vertical="center" wrapText="1"/>
      <protection/>
    </xf>
    <xf numFmtId="0" fontId="66" fillId="0" borderId="64" xfId="0" applyFont="1" applyBorder="1" applyAlignment="1" applyProtection="1">
      <alignment/>
      <protection/>
    </xf>
    <xf numFmtId="0" fontId="66" fillId="48" borderId="65" xfId="0" applyFont="1" applyFill="1" applyBorder="1" applyAlignment="1" applyProtection="1">
      <alignment/>
      <protection/>
    </xf>
    <xf numFmtId="0" fontId="2" fillId="48" borderId="66" xfId="0" applyFont="1" applyFill="1" applyBorder="1" applyAlignment="1" applyProtection="1">
      <alignment horizontal="left" vertical="center" wrapText="1"/>
      <protection/>
    </xf>
    <xf numFmtId="0" fontId="6" fillId="0" borderId="20" xfId="0" applyFont="1" applyBorder="1" applyAlignment="1" applyProtection="1">
      <alignment horizontal="left" vertical="center" wrapText="1"/>
      <protection/>
    </xf>
    <xf numFmtId="4" fontId="66" fillId="4" borderId="46" xfId="0" applyNumberFormat="1" applyFont="1" applyFill="1" applyBorder="1" applyAlignment="1" applyProtection="1">
      <alignment/>
      <protection locked="0"/>
    </xf>
    <xf numFmtId="0" fontId="66" fillId="33" borderId="67" xfId="0" applyFont="1" applyFill="1" applyBorder="1" applyAlignment="1" applyProtection="1">
      <alignment/>
      <protection/>
    </xf>
    <xf numFmtId="0" fontId="2" fillId="33" borderId="61" xfId="0" applyFont="1" applyFill="1" applyBorder="1" applyAlignment="1" applyProtection="1">
      <alignment horizontal="left" vertical="center" wrapText="1"/>
      <protection/>
    </xf>
    <xf numFmtId="0" fontId="66" fillId="0" borderId="36" xfId="0" applyFont="1" applyBorder="1" applyAlignment="1" applyProtection="1">
      <alignment horizontal="right"/>
      <protection/>
    </xf>
    <xf numFmtId="0" fontId="53" fillId="0" borderId="22" xfId="0" applyFont="1" applyBorder="1" applyAlignment="1" applyProtection="1">
      <alignment horizontal="left" vertical="center" wrapText="1"/>
      <protection/>
    </xf>
    <xf numFmtId="0" fontId="66" fillId="0" borderId="65" xfId="0" applyFont="1" applyBorder="1" applyAlignment="1" applyProtection="1">
      <alignment horizontal="right"/>
      <protection/>
    </xf>
    <xf numFmtId="0" fontId="66" fillId="4" borderId="66" xfId="0" applyFont="1" applyFill="1" applyBorder="1" applyAlignment="1" applyProtection="1">
      <alignment/>
      <protection locked="0"/>
    </xf>
    <xf numFmtId="0" fontId="66" fillId="4" borderId="68" xfId="0" applyFont="1" applyFill="1" applyBorder="1" applyAlignment="1" applyProtection="1">
      <alignment/>
      <protection locked="0"/>
    </xf>
    <xf numFmtId="4" fontId="66" fillId="4" borderId="20" xfId="0" applyNumberFormat="1" applyFont="1" applyFill="1" applyBorder="1" applyAlignment="1" applyProtection="1">
      <alignment/>
      <protection locked="0"/>
    </xf>
    <xf numFmtId="0" fontId="69" fillId="48" borderId="37" xfId="0" applyFont="1" applyFill="1" applyBorder="1" applyAlignment="1" applyProtection="1">
      <alignment/>
      <protection/>
    </xf>
    <xf numFmtId="0" fontId="60" fillId="48" borderId="34" xfId="0" applyFont="1" applyFill="1" applyBorder="1" applyAlignment="1" applyProtection="1">
      <alignment horizontal="left" vertical="center" wrapText="1"/>
      <protection/>
    </xf>
    <xf numFmtId="0" fontId="6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66" fillId="0" borderId="22" xfId="0" applyFont="1" applyBorder="1" applyAlignment="1" applyProtection="1">
      <alignment/>
      <protection/>
    </xf>
    <xf numFmtId="4" fontId="68" fillId="48" borderId="66" xfId="0" applyNumberFormat="1" applyFont="1" applyFill="1" applyBorder="1" applyAlignment="1" applyProtection="1">
      <alignment/>
      <protection/>
    </xf>
    <xf numFmtId="49" fontId="52" fillId="0" borderId="0" xfId="0" applyNumberFormat="1" applyFont="1" applyAlignment="1" applyProtection="1">
      <alignment horizontal="left"/>
      <protection/>
    </xf>
    <xf numFmtId="0" fontId="52" fillId="0" borderId="0" xfId="0" applyFont="1" applyAlignment="1" applyProtection="1">
      <alignment/>
      <protection/>
    </xf>
    <xf numFmtId="49" fontId="52" fillId="0" borderId="0" xfId="0" applyNumberFormat="1" applyFont="1" applyBorder="1" applyAlignment="1" applyProtection="1">
      <alignment horizontal="left"/>
      <protection/>
    </xf>
    <xf numFmtId="0" fontId="5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6" fillId="47" borderId="22" xfId="0" applyFont="1" applyFill="1" applyBorder="1" applyAlignment="1" applyProtection="1">
      <alignment/>
      <protection/>
    </xf>
    <xf numFmtId="2" fontId="52" fillId="4" borderId="22" xfId="0" applyNumberFormat="1" applyFont="1" applyFill="1" applyBorder="1" applyAlignment="1" applyProtection="1">
      <alignment/>
      <protection locked="0"/>
    </xf>
    <xf numFmtId="0" fontId="6" fillId="0" borderId="22" xfId="0" applyFont="1" applyFill="1" applyBorder="1" applyAlignment="1" applyProtection="1">
      <alignment wrapText="1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6" fillId="0" borderId="22" xfId="0" applyFont="1" applyFill="1" applyBorder="1" applyAlignment="1" applyProtection="1">
      <alignment horizontal="left" vertical="center" wrapText="1"/>
      <protection/>
    </xf>
    <xf numFmtId="0" fontId="52" fillId="47" borderId="0" xfId="0" applyFont="1" applyFill="1" applyAlignment="1" applyProtection="1">
      <alignment/>
      <protection/>
    </xf>
    <xf numFmtId="0" fontId="6" fillId="0" borderId="22" xfId="0" applyFont="1" applyBorder="1" applyAlignment="1" applyProtection="1">
      <alignment/>
      <protection/>
    </xf>
    <xf numFmtId="0" fontId="66" fillId="0" borderId="0" xfId="0" applyFont="1" applyAlignment="1" applyProtection="1">
      <alignment horizontal="right"/>
      <protection/>
    </xf>
    <xf numFmtId="0" fontId="60" fillId="0" borderId="0" xfId="0" applyFont="1" applyAlignment="1" applyProtection="1">
      <alignment horizontal="center" vertical="center" wrapText="1"/>
      <protection/>
    </xf>
    <xf numFmtId="0" fontId="66" fillId="0" borderId="0" xfId="0" applyFont="1" applyAlignment="1" applyProtection="1">
      <alignment wrapText="1"/>
      <protection/>
    </xf>
    <xf numFmtId="0" fontId="67" fillId="10" borderId="35" xfId="0" applyFont="1" applyFill="1" applyBorder="1" applyAlignment="1" applyProtection="1">
      <alignment horizontal="right"/>
      <protection/>
    </xf>
    <xf numFmtId="0" fontId="67" fillId="10" borderId="31" xfId="0" applyFont="1" applyFill="1" applyBorder="1" applyAlignment="1" applyProtection="1">
      <alignment horizontal="center" wrapText="1"/>
      <protection/>
    </xf>
    <xf numFmtId="0" fontId="67" fillId="10" borderId="32" xfId="0" applyFont="1" applyFill="1" applyBorder="1" applyAlignment="1" applyProtection="1">
      <alignment horizontal="center" wrapText="1"/>
      <protection/>
    </xf>
    <xf numFmtId="0" fontId="6" fillId="0" borderId="22" xfId="0" applyFont="1" applyBorder="1" applyAlignment="1" applyProtection="1">
      <alignment wrapText="1"/>
      <protection/>
    </xf>
    <xf numFmtId="4" fontId="66" fillId="0" borderId="0" xfId="0" applyNumberFormat="1" applyFont="1" applyAlignment="1" applyProtection="1">
      <alignment/>
      <protection/>
    </xf>
    <xf numFmtId="0" fontId="68" fillId="48" borderId="36" xfId="0" applyFont="1" applyFill="1" applyBorder="1" applyAlignment="1" applyProtection="1">
      <alignment horizontal="right"/>
      <protection/>
    </xf>
    <xf numFmtId="0" fontId="2" fillId="48" borderId="22" xfId="0" applyFont="1" applyFill="1" applyBorder="1" applyAlignment="1" applyProtection="1">
      <alignment wrapText="1"/>
      <protection/>
    </xf>
    <xf numFmtId="0" fontId="66" fillId="33" borderId="36" xfId="0" applyFont="1" applyFill="1" applyBorder="1" applyAlignment="1" applyProtection="1">
      <alignment horizontal="right"/>
      <protection/>
    </xf>
    <xf numFmtId="0" fontId="6" fillId="33" borderId="22" xfId="0" applyFont="1" applyFill="1" applyBorder="1" applyAlignment="1" applyProtection="1">
      <alignment wrapText="1"/>
      <protection/>
    </xf>
    <xf numFmtId="0" fontId="2" fillId="48" borderId="22" xfId="0" applyFont="1" applyFill="1" applyBorder="1" applyAlignment="1" applyProtection="1">
      <alignment/>
      <protection/>
    </xf>
    <xf numFmtId="49" fontId="66" fillId="0" borderId="36" xfId="0" applyNumberFormat="1" applyFont="1" applyBorder="1" applyAlignment="1" applyProtection="1">
      <alignment horizontal="right"/>
      <protection/>
    </xf>
    <xf numFmtId="0" fontId="6" fillId="0" borderId="22" xfId="0" applyFont="1" applyBorder="1" applyAlignment="1" applyProtection="1">
      <alignment vertical="center"/>
      <protection/>
    </xf>
    <xf numFmtId="0" fontId="6" fillId="0" borderId="22" xfId="0" applyFont="1" applyBorder="1" applyAlignment="1" applyProtection="1">
      <alignment vertical="center" wrapText="1"/>
      <protection/>
    </xf>
    <xf numFmtId="0" fontId="2" fillId="48" borderId="22" xfId="0" applyFont="1" applyFill="1" applyBorder="1" applyAlignment="1" applyProtection="1">
      <alignment vertical="center"/>
      <protection/>
    </xf>
    <xf numFmtId="0" fontId="67" fillId="48" borderId="37" xfId="0" applyFont="1" applyFill="1" applyBorder="1" applyAlignment="1" applyProtection="1">
      <alignment horizontal="right"/>
      <protection/>
    </xf>
    <xf numFmtId="0" fontId="60" fillId="48" borderId="34" xfId="0" applyFont="1" applyFill="1" applyBorder="1" applyAlignment="1" applyProtection="1">
      <alignment vertical="center"/>
      <protection/>
    </xf>
    <xf numFmtId="0" fontId="3" fillId="4" borderId="22" xfId="0" applyFont="1" applyFill="1" applyBorder="1" applyAlignment="1" applyProtection="1">
      <alignment horizontal="right" vertical="center" wrapText="1"/>
      <protection locked="0"/>
    </xf>
    <xf numFmtId="0" fontId="56" fillId="0" borderId="0" xfId="0" applyFont="1" applyAlignment="1" applyProtection="1">
      <alignment horizontal="center" vertical="center"/>
      <protection/>
    </xf>
    <xf numFmtId="0" fontId="52" fillId="0" borderId="0" xfId="0" applyFont="1" applyAlignment="1">
      <alignment/>
    </xf>
    <xf numFmtId="0" fontId="60" fillId="0" borderId="0" xfId="0" applyFont="1" applyAlignment="1" applyProtection="1">
      <alignment/>
      <protection/>
    </xf>
    <xf numFmtId="0" fontId="52" fillId="47" borderId="22" xfId="0" applyFont="1" applyFill="1" applyBorder="1" applyAlignment="1" applyProtection="1">
      <alignment/>
      <protection locked="0"/>
    </xf>
    <xf numFmtId="0" fontId="52" fillId="0" borderId="0" xfId="0" applyNumberFormat="1" applyFont="1" applyAlignment="1" applyProtection="1">
      <alignment/>
      <protection/>
    </xf>
    <xf numFmtId="0" fontId="3" fillId="21" borderId="38" xfId="0" applyFont="1" applyFill="1" applyBorder="1" applyAlignment="1" applyProtection="1">
      <alignment/>
      <protection/>
    </xf>
    <xf numFmtId="0" fontId="3" fillId="21" borderId="39" xfId="0" applyFont="1" applyFill="1" applyBorder="1" applyAlignment="1" applyProtection="1">
      <alignment horizontal="center" vertical="center" wrapText="1"/>
      <protection/>
    </xf>
    <xf numFmtId="0" fontId="3" fillId="21" borderId="39" xfId="0" applyNumberFormat="1" applyFont="1" applyFill="1" applyBorder="1" applyAlignment="1" applyProtection="1">
      <alignment horizontal="center" vertical="center" wrapText="1"/>
      <protection/>
    </xf>
    <xf numFmtId="0" fontId="52" fillId="0" borderId="40" xfId="0" applyFont="1" applyBorder="1" applyAlignment="1" applyProtection="1">
      <alignment/>
      <protection/>
    </xf>
    <xf numFmtId="0" fontId="52" fillId="48" borderId="27" xfId="0" applyFont="1" applyFill="1" applyBorder="1" applyAlignment="1" applyProtection="1">
      <alignment/>
      <protection/>
    </xf>
    <xf numFmtId="10" fontId="18" fillId="48" borderId="28" xfId="176" applyNumberFormat="1" applyFont="1" applyFill="1" applyBorder="1" applyAlignment="1" applyProtection="1">
      <alignment horizontal="right" vertical="center"/>
      <protection/>
    </xf>
    <xf numFmtId="0" fontId="66" fillId="0" borderId="0" xfId="0" applyNumberFormat="1" applyFont="1" applyAlignment="1" applyProtection="1">
      <alignment/>
      <protection/>
    </xf>
    <xf numFmtId="0" fontId="5" fillId="0" borderId="40" xfId="0" applyFont="1" applyBorder="1" applyAlignment="1">
      <alignment/>
    </xf>
    <xf numFmtId="0" fontId="46" fillId="21" borderId="69" xfId="0" applyNumberFormat="1" applyFont="1" applyFill="1" applyBorder="1" applyAlignment="1" applyProtection="1">
      <alignment horizontal="center" vertical="center" wrapText="1"/>
      <protection/>
    </xf>
    <xf numFmtId="2" fontId="42" fillId="48" borderId="70" xfId="0" applyNumberFormat="1" applyFont="1" applyFill="1" applyBorder="1" applyAlignment="1" applyProtection="1">
      <alignment horizontal="right" vertical="center"/>
      <protection/>
    </xf>
    <xf numFmtId="0" fontId="46" fillId="21" borderId="71" xfId="0" applyFont="1" applyFill="1" applyBorder="1" applyAlignment="1" applyProtection="1">
      <alignment horizontal="center" vertical="center" wrapText="1"/>
      <protection/>
    </xf>
    <xf numFmtId="2" fontId="42" fillId="48" borderId="72" xfId="0" applyNumberFormat="1" applyFont="1" applyFill="1" applyBorder="1" applyAlignment="1" applyProtection="1">
      <alignment horizontal="right" vertical="center"/>
      <protection/>
    </xf>
    <xf numFmtId="0" fontId="3" fillId="21" borderId="69" xfId="0" applyNumberFormat="1" applyFont="1" applyFill="1" applyBorder="1" applyAlignment="1" applyProtection="1">
      <alignment horizontal="center" vertical="center" wrapText="1"/>
      <protection/>
    </xf>
    <xf numFmtId="0" fontId="3" fillId="21" borderId="71" xfId="0" applyFont="1" applyFill="1" applyBorder="1" applyAlignment="1" applyProtection="1">
      <alignment horizontal="center" vertical="center" wrapText="1"/>
      <protection/>
    </xf>
    <xf numFmtId="4" fontId="68" fillId="48" borderId="22" xfId="0" applyNumberFormat="1" applyFont="1" applyFill="1" applyBorder="1" applyAlignment="1" applyProtection="1">
      <alignment/>
      <protection/>
    </xf>
    <xf numFmtId="4" fontId="67" fillId="48" borderId="34" xfId="0" applyNumberFormat="1" applyFont="1" applyFill="1" applyBorder="1" applyAlignment="1" applyProtection="1">
      <alignment/>
      <protection/>
    </xf>
    <xf numFmtId="0" fontId="6" fillId="0" borderId="43" xfId="0" applyFont="1" applyBorder="1" applyAlignment="1" applyProtection="1">
      <alignment wrapText="1"/>
      <protection/>
    </xf>
    <xf numFmtId="0" fontId="6" fillId="0" borderId="19" xfId="0" applyFont="1" applyBorder="1" applyAlignment="1" applyProtection="1">
      <alignment wrapText="1"/>
      <protection/>
    </xf>
    <xf numFmtId="0" fontId="4" fillId="48" borderId="43" xfId="0" applyFont="1" applyFill="1" applyBorder="1" applyAlignment="1" applyProtection="1">
      <alignment vertical="center" wrapText="1"/>
      <protection/>
    </xf>
    <xf numFmtId="0" fontId="68" fillId="0" borderId="0" xfId="0" applyFont="1" applyAlignment="1" applyProtection="1">
      <alignment vertical="center"/>
      <protection/>
    </xf>
    <xf numFmtId="0" fontId="66" fillId="0" borderId="42" xfId="0" applyFont="1" applyBorder="1" applyAlignment="1" applyProtection="1">
      <alignment/>
      <protection/>
    </xf>
    <xf numFmtId="4" fontId="6" fillId="48" borderId="20" xfId="0" applyNumberFormat="1" applyFont="1" applyFill="1" applyBorder="1" applyAlignment="1" applyProtection="1">
      <alignment horizontal="right" vertical="center"/>
      <protection/>
    </xf>
    <xf numFmtId="180" fontId="6" fillId="48" borderId="73" xfId="0" applyNumberFormat="1" applyFont="1" applyFill="1" applyBorder="1" applyAlignment="1" applyProtection="1">
      <alignment horizontal="right" vertical="center"/>
      <protection/>
    </xf>
    <xf numFmtId="4" fontId="6" fillId="4" borderId="22" xfId="0" applyNumberFormat="1" applyFont="1" applyFill="1" applyBorder="1" applyAlignment="1" applyProtection="1">
      <alignment horizontal="right" vertical="center"/>
      <protection locked="0"/>
    </xf>
    <xf numFmtId="180" fontId="6" fillId="4" borderId="74" xfId="0" applyNumberFormat="1" applyFont="1" applyFill="1" applyBorder="1" applyAlignment="1" applyProtection="1">
      <alignment horizontal="right" vertical="center"/>
      <protection locked="0"/>
    </xf>
    <xf numFmtId="4" fontId="6" fillId="48" borderId="22" xfId="0" applyNumberFormat="1" applyFont="1" applyFill="1" applyBorder="1" applyAlignment="1" applyProtection="1">
      <alignment horizontal="right" vertical="center"/>
      <protection/>
    </xf>
    <xf numFmtId="180" fontId="6" fillId="48" borderId="74" xfId="0" applyNumberFormat="1" applyFont="1" applyFill="1" applyBorder="1" applyAlignment="1" applyProtection="1">
      <alignment horizontal="right" vertical="center"/>
      <protection/>
    </xf>
    <xf numFmtId="4" fontId="6" fillId="33" borderId="22" xfId="0" applyNumberFormat="1" applyFont="1" applyFill="1" applyBorder="1" applyAlignment="1" applyProtection="1">
      <alignment horizontal="right" vertical="center"/>
      <protection/>
    </xf>
    <xf numFmtId="180" fontId="6" fillId="33" borderId="74" xfId="0" applyNumberFormat="1" applyFont="1" applyFill="1" applyBorder="1" applyAlignment="1" applyProtection="1">
      <alignment horizontal="right" vertical="center"/>
      <protection/>
    </xf>
    <xf numFmtId="0" fontId="3" fillId="48" borderId="43" xfId="0" applyNumberFormat="1" applyFont="1" applyFill="1" applyBorder="1" applyAlignment="1" applyProtection="1">
      <alignment horizontal="left" vertical="top"/>
      <protection/>
    </xf>
    <xf numFmtId="4" fontId="2" fillId="48" borderId="22" xfId="0" applyNumberFormat="1" applyFont="1" applyFill="1" applyBorder="1" applyAlignment="1" applyProtection="1">
      <alignment horizontal="right" vertical="center"/>
      <protection/>
    </xf>
    <xf numFmtId="180" fontId="2" fillId="48" borderId="74" xfId="0" applyNumberFormat="1" applyFont="1" applyFill="1" applyBorder="1" applyAlignment="1" applyProtection="1">
      <alignment horizontal="right" vertical="center"/>
      <protection/>
    </xf>
    <xf numFmtId="180" fontId="2" fillId="32" borderId="74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/>
      <protection/>
    </xf>
    <xf numFmtId="4" fontId="2" fillId="32" borderId="22" xfId="0" applyNumberFormat="1" applyFont="1" applyFill="1" applyBorder="1" applyAlignment="1" applyProtection="1">
      <alignment horizontal="right" vertical="center"/>
      <protection/>
    </xf>
    <xf numFmtId="0" fontId="70" fillId="0" borderId="0" xfId="0" applyFont="1" applyAlignment="1">
      <alignment/>
    </xf>
    <xf numFmtId="0" fontId="2" fillId="0" borderId="0" xfId="0" applyFont="1" applyAlignment="1" applyProtection="1">
      <alignment vertical="center"/>
      <protection/>
    </xf>
    <xf numFmtId="0" fontId="6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0" fontId="2" fillId="10" borderId="21" xfId="0" applyFont="1" applyFill="1" applyBorder="1" applyAlignment="1" applyProtection="1">
      <alignment horizontal="center" vertical="center"/>
      <protection/>
    </xf>
    <xf numFmtId="0" fontId="2" fillId="10" borderId="22" xfId="0" applyFont="1" applyFill="1" applyBorder="1" applyAlignment="1" applyProtection="1">
      <alignment horizontal="center" vertical="center"/>
      <protection/>
    </xf>
    <xf numFmtId="0" fontId="2" fillId="6" borderId="20" xfId="0" applyFont="1" applyFill="1" applyBorder="1" applyAlignment="1" applyProtection="1">
      <alignment horizontal="center"/>
      <protection/>
    </xf>
    <xf numFmtId="0" fontId="2" fillId="47" borderId="43" xfId="0" applyFont="1" applyFill="1" applyBorder="1" applyAlignment="1" applyProtection="1">
      <alignment horizontal="center"/>
      <protection/>
    </xf>
    <xf numFmtId="0" fontId="2" fillId="47" borderId="22" xfId="0" applyFont="1" applyFill="1" applyBorder="1" applyAlignment="1" applyProtection="1">
      <alignment horizontal="center"/>
      <protection/>
    </xf>
    <xf numFmtId="0" fontId="6" fillId="0" borderId="46" xfId="0" applyFont="1" applyBorder="1" applyAlignment="1" applyProtection="1">
      <alignment horizontal="center"/>
      <protection/>
    </xf>
    <xf numFmtId="0" fontId="6" fillId="0" borderId="43" xfId="0" applyFont="1" applyFill="1" applyBorder="1" applyAlignment="1" applyProtection="1">
      <alignment/>
      <protection/>
    </xf>
    <xf numFmtId="4" fontId="6" fillId="4" borderId="22" xfId="0" applyNumberFormat="1" applyFont="1" applyFill="1" applyBorder="1" applyAlignment="1" applyProtection="1">
      <alignment horizontal="right"/>
      <protection locked="0"/>
    </xf>
    <xf numFmtId="4" fontId="2" fillId="48" borderId="22" xfId="0" applyNumberFormat="1" applyFont="1" applyFill="1" applyBorder="1" applyAlignment="1" applyProtection="1">
      <alignment horizontal="right"/>
      <protection/>
    </xf>
    <xf numFmtId="0" fontId="6" fillId="0" borderId="47" xfId="0" applyFont="1" applyBorder="1" applyAlignment="1" applyProtection="1">
      <alignment horizontal="center"/>
      <protection/>
    </xf>
    <xf numFmtId="0" fontId="53" fillId="0" borderId="43" xfId="0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/>
      <protection/>
    </xf>
    <xf numFmtId="0" fontId="2" fillId="48" borderId="46" xfId="0" applyFont="1" applyFill="1" applyBorder="1" applyAlignment="1" applyProtection="1">
      <alignment horizontal="center"/>
      <protection/>
    </xf>
    <xf numFmtId="0" fontId="2" fillId="48" borderId="43" xfId="0" applyFont="1" applyFill="1" applyBorder="1" applyAlignment="1" applyProtection="1">
      <alignment/>
      <protection/>
    </xf>
    <xf numFmtId="0" fontId="53" fillId="48" borderId="20" xfId="0" applyFont="1" applyFill="1" applyBorder="1" applyAlignment="1" applyProtection="1">
      <alignment horizontal="center"/>
      <protection/>
    </xf>
    <xf numFmtId="0" fontId="53" fillId="48" borderId="43" xfId="0" applyFont="1" applyFill="1" applyBorder="1" applyAlignment="1" applyProtection="1">
      <alignment/>
      <protection/>
    </xf>
    <xf numFmtId="4" fontId="71" fillId="48" borderId="22" xfId="0" applyNumberFormat="1" applyFont="1" applyFill="1" applyBorder="1" applyAlignment="1" applyProtection="1">
      <alignment horizontal="right"/>
      <protection/>
    </xf>
    <xf numFmtId="3" fontId="6" fillId="0" borderId="0" xfId="0" applyNumberFormat="1" applyFont="1" applyFill="1" applyBorder="1" applyAlignment="1" applyProtection="1">
      <alignment horizontal="right"/>
      <protection/>
    </xf>
    <xf numFmtId="0" fontId="2" fillId="6" borderId="46" xfId="0" applyFont="1" applyFill="1" applyBorder="1" applyAlignment="1" applyProtection="1">
      <alignment horizontal="center"/>
      <protection/>
    </xf>
    <xf numFmtId="0" fontId="2" fillId="6" borderId="73" xfId="0" applyFont="1" applyFill="1" applyBorder="1" applyAlignment="1" applyProtection="1">
      <alignment horizontal="center"/>
      <protection/>
    </xf>
    <xf numFmtId="0" fontId="2" fillId="47" borderId="74" xfId="0" applyFont="1" applyFill="1" applyBorder="1" applyAlignment="1" applyProtection="1">
      <alignment horizontal="center"/>
      <protection/>
    </xf>
    <xf numFmtId="0" fontId="6" fillId="47" borderId="46" xfId="0" applyFont="1" applyFill="1" applyBorder="1" applyAlignment="1" applyProtection="1">
      <alignment horizontal="center"/>
      <protection/>
    </xf>
    <xf numFmtId="0" fontId="53" fillId="47" borderId="20" xfId="0" applyFont="1" applyFill="1" applyBorder="1" applyAlignment="1" applyProtection="1">
      <alignment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6" fillId="0" borderId="43" xfId="0" applyFont="1" applyFill="1" applyBorder="1" applyAlignment="1" applyProtection="1">
      <alignment horizontal="left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2" fillId="47" borderId="46" xfId="0" applyFont="1" applyFill="1" applyBorder="1" applyAlignment="1" applyProtection="1">
      <alignment horizontal="center" vertical="center"/>
      <protection/>
    </xf>
    <xf numFmtId="0" fontId="6" fillId="47" borderId="2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4" fillId="21" borderId="22" xfId="146" applyFont="1" applyFill="1" applyBorder="1" applyAlignment="1" applyProtection="1">
      <alignment horizontal="center" vertical="top" wrapText="1"/>
      <protection/>
    </xf>
    <xf numFmtId="49" fontId="4" fillId="0" borderId="22" xfId="146" applyNumberFormat="1" applyFont="1" applyBorder="1" applyAlignment="1" applyProtection="1">
      <alignment horizontal="right"/>
      <protection/>
    </xf>
    <xf numFmtId="0" fontId="17" fillId="0" borderId="0" xfId="146" applyFont="1" applyProtection="1">
      <alignment/>
      <protection/>
    </xf>
    <xf numFmtId="1" fontId="6" fillId="4" borderId="22" xfId="182" applyNumberFormat="1" applyFont="1" applyFill="1" applyBorder="1" applyAlignment="1" applyProtection="1">
      <alignment horizontal="center" vertical="center"/>
      <protection locked="0"/>
    </xf>
    <xf numFmtId="1" fontId="6" fillId="4" borderId="22" xfId="146" applyNumberFormat="1" applyFont="1" applyFill="1" applyBorder="1" applyAlignment="1" applyProtection="1">
      <alignment horizontal="center" vertical="center"/>
      <protection locked="0"/>
    </xf>
    <xf numFmtId="0" fontId="17" fillId="0" borderId="0" xfId="146" applyFont="1" applyFill="1" applyProtection="1">
      <alignment/>
      <protection/>
    </xf>
    <xf numFmtId="0" fontId="10" fillId="0" borderId="52" xfId="146" applyFont="1" applyFill="1" applyBorder="1" applyAlignment="1" applyProtection="1">
      <alignment vertical="top" wrapText="1"/>
      <protection/>
    </xf>
    <xf numFmtId="0" fontId="6" fillId="0" borderId="0" xfId="146" applyFont="1" applyAlignment="1" applyProtection="1">
      <alignment horizontal="left"/>
      <protection/>
    </xf>
    <xf numFmtId="49" fontId="2" fillId="47" borderId="0" xfId="146" applyNumberFormat="1" applyFont="1" applyFill="1" applyBorder="1" applyProtection="1">
      <alignment/>
      <protection/>
    </xf>
    <xf numFmtId="0" fontId="66" fillId="0" borderId="22" xfId="0" applyFont="1" applyBorder="1" applyAlignment="1">
      <alignment/>
    </xf>
    <xf numFmtId="0" fontId="52" fillId="2" borderId="22" xfId="0" applyFont="1" applyFill="1" applyBorder="1" applyAlignment="1">
      <alignment vertical="top"/>
    </xf>
    <xf numFmtId="0" fontId="5" fillId="2" borderId="43" xfId="0" applyFont="1" applyFill="1" applyBorder="1" applyAlignment="1">
      <alignment horizontal="justify" vertical="top" wrapText="1"/>
    </xf>
    <xf numFmtId="0" fontId="5" fillId="2" borderId="22" xfId="0" applyFont="1" applyFill="1" applyBorder="1" applyAlignment="1">
      <alignment horizontal="justify" vertical="top" wrapText="1"/>
    </xf>
    <xf numFmtId="0" fontId="5" fillId="2" borderId="74" xfId="0" applyFont="1" applyFill="1" applyBorder="1" applyAlignment="1">
      <alignment horizontal="justify" vertical="top" wrapText="1"/>
    </xf>
    <xf numFmtId="0" fontId="66" fillId="0" borderId="0" xfId="0" applyFont="1" applyAlignment="1" applyProtection="1">
      <alignment/>
      <protection/>
    </xf>
    <xf numFmtId="0" fontId="6" fillId="2" borderId="38" xfId="0" applyFont="1" applyFill="1" applyBorder="1" applyAlignment="1">
      <alignment vertical="top" wrapText="1"/>
    </xf>
    <xf numFmtId="0" fontId="2" fillId="6" borderId="74" xfId="0" applyFont="1" applyFill="1" applyBorder="1" applyAlignment="1" applyProtection="1">
      <alignment horizontal="center"/>
      <protection/>
    </xf>
    <xf numFmtId="49" fontId="60" fillId="10" borderId="38" xfId="0" applyNumberFormat="1" applyFont="1" applyFill="1" applyBorder="1" applyAlignment="1" applyProtection="1">
      <alignment horizontal="left"/>
      <protection/>
    </xf>
    <xf numFmtId="0" fontId="60" fillId="10" borderId="39" xfId="0" applyFont="1" applyFill="1" applyBorder="1" applyAlignment="1" applyProtection="1">
      <alignment horizontal="center"/>
      <protection/>
    </xf>
    <xf numFmtId="0" fontId="60" fillId="10" borderId="75" xfId="0" applyFont="1" applyFill="1" applyBorder="1" applyAlignment="1" applyProtection="1">
      <alignment horizontal="center"/>
      <protection/>
    </xf>
    <xf numFmtId="0" fontId="6" fillId="47" borderId="40" xfId="0" applyNumberFormat="1" applyFont="1" applyFill="1" applyBorder="1" applyAlignment="1" applyProtection="1">
      <alignment horizontal="left"/>
      <protection/>
    </xf>
    <xf numFmtId="2" fontId="52" fillId="4" borderId="74" xfId="0" applyNumberFormat="1" applyFont="1" applyFill="1" applyBorder="1" applyAlignment="1" applyProtection="1">
      <alignment/>
      <protection locked="0"/>
    </xf>
    <xf numFmtId="0" fontId="52" fillId="0" borderId="40" xfId="0" applyNumberFormat="1" applyFont="1" applyBorder="1" applyAlignment="1" applyProtection="1">
      <alignment horizontal="left"/>
      <protection/>
    </xf>
    <xf numFmtId="2" fontId="52" fillId="4" borderId="28" xfId="0" applyNumberFormat="1" applyFont="1" applyFill="1" applyBorder="1" applyAlignment="1" applyProtection="1">
      <alignment/>
      <protection locked="0"/>
    </xf>
    <xf numFmtId="2" fontId="52" fillId="4" borderId="76" xfId="0" applyNumberFormat="1" applyFont="1" applyFill="1" applyBorder="1" applyAlignment="1" applyProtection="1">
      <alignment/>
      <protection locked="0"/>
    </xf>
    <xf numFmtId="49" fontId="52" fillId="0" borderId="40" xfId="0" applyNumberFormat="1" applyFont="1" applyBorder="1" applyAlignment="1" applyProtection="1">
      <alignment horizontal="left"/>
      <protection/>
    </xf>
    <xf numFmtId="49" fontId="52" fillId="0" borderId="27" xfId="0" applyNumberFormat="1" applyFont="1" applyBorder="1" applyAlignment="1" applyProtection="1">
      <alignment horizontal="left"/>
      <protection/>
    </xf>
    <xf numFmtId="0" fontId="6" fillId="0" borderId="28" xfId="0" applyFont="1" applyBorder="1" applyAlignment="1" applyProtection="1">
      <alignment/>
      <protection/>
    </xf>
    <xf numFmtId="0" fontId="52" fillId="32" borderId="27" xfId="0" applyNumberFormat="1" applyFont="1" applyFill="1" applyBorder="1" applyAlignment="1" applyProtection="1">
      <alignment horizontal="left"/>
      <protection/>
    </xf>
    <xf numFmtId="0" fontId="6" fillId="32" borderId="28" xfId="0" applyFont="1" applyFill="1" applyBorder="1" applyAlignment="1" applyProtection="1">
      <alignment horizontal="left" wrapText="1"/>
      <protection/>
    </xf>
    <xf numFmtId="0" fontId="6" fillId="2" borderId="39" xfId="0" applyFont="1" applyFill="1" applyBorder="1" applyAlignment="1">
      <alignment horizontal="center" vertical="top" wrapText="1"/>
    </xf>
    <xf numFmtId="0" fontId="6" fillId="2" borderId="75" xfId="0" applyFont="1" applyFill="1" applyBorder="1" applyAlignment="1">
      <alignment horizontal="center" vertical="top" wrapText="1"/>
    </xf>
    <xf numFmtId="49" fontId="0" fillId="0" borderId="36" xfId="0" applyNumberFormat="1" applyFill="1" applyBorder="1" applyAlignment="1" applyProtection="1">
      <alignment horizontal="left"/>
      <protection/>
    </xf>
    <xf numFmtId="0" fontId="9" fillId="0" borderId="22" xfId="0" applyFont="1" applyFill="1" applyBorder="1" applyAlignment="1" applyProtection="1">
      <alignment horizontal="left" vertical="center" wrapText="1"/>
      <protection/>
    </xf>
    <xf numFmtId="49" fontId="52" fillId="32" borderId="40" xfId="0" applyNumberFormat="1" applyFont="1" applyFill="1" applyBorder="1" applyAlignment="1" applyProtection="1">
      <alignment horizontal="left"/>
      <protection/>
    </xf>
    <xf numFmtId="0" fontId="6" fillId="32" borderId="22" xfId="0" applyFont="1" applyFill="1" applyBorder="1" applyAlignment="1" applyProtection="1">
      <alignment horizontal="left" vertical="center" wrapText="1"/>
      <protection/>
    </xf>
    <xf numFmtId="0" fontId="6" fillId="32" borderId="22" xfId="0" applyFont="1" applyFill="1" applyBorder="1" applyAlignment="1" applyProtection="1">
      <alignment horizontal="left" wrapText="1"/>
      <protection/>
    </xf>
    <xf numFmtId="0" fontId="6" fillId="32" borderId="20" xfId="0" applyFont="1" applyFill="1" applyBorder="1" applyAlignment="1" applyProtection="1">
      <alignment horizontal="left" vertical="center" wrapText="1"/>
      <protection/>
    </xf>
    <xf numFmtId="2" fontId="52" fillId="32" borderId="28" xfId="0" applyNumberFormat="1" applyFont="1" applyFill="1" applyBorder="1" applyAlignment="1" applyProtection="1">
      <alignment/>
      <protection/>
    </xf>
    <xf numFmtId="2" fontId="52" fillId="47" borderId="0" xfId="0" applyNumberFormat="1" applyFont="1" applyFill="1" applyBorder="1" applyAlignment="1" applyProtection="1">
      <alignment/>
      <protection/>
    </xf>
    <xf numFmtId="2" fontId="52" fillId="32" borderId="22" xfId="0" applyNumberFormat="1" applyFont="1" applyFill="1" applyBorder="1" applyAlignment="1" applyProtection="1">
      <alignment/>
      <protection/>
    </xf>
    <xf numFmtId="4" fontId="68" fillId="33" borderId="22" xfId="0" applyNumberFormat="1" applyFont="1" applyFill="1" applyBorder="1" applyAlignment="1" applyProtection="1">
      <alignment/>
      <protection/>
    </xf>
    <xf numFmtId="0" fontId="7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6" fillId="2" borderId="22" xfId="0" applyFont="1" applyFill="1" applyBorder="1" applyAlignment="1" applyProtection="1">
      <alignment horizontal="center" vertical="top" wrapText="1"/>
      <protection/>
    </xf>
    <xf numFmtId="0" fontId="6" fillId="2" borderId="74" xfId="0" applyFont="1" applyFill="1" applyBorder="1" applyAlignment="1" applyProtection="1">
      <alignment horizontal="center" vertical="top" wrapText="1"/>
      <protection/>
    </xf>
    <xf numFmtId="0" fontId="6" fillId="0" borderId="40" xfId="0" applyFont="1" applyBorder="1" applyAlignment="1" applyProtection="1">
      <alignment horizontal="justify" vertical="top" wrapText="1"/>
      <protection/>
    </xf>
    <xf numFmtId="0" fontId="6" fillId="0" borderId="27" xfId="0" applyFont="1" applyBorder="1" applyAlignment="1" applyProtection="1">
      <alignment horizontal="justify" vertical="top" wrapText="1"/>
      <protection/>
    </xf>
    <xf numFmtId="0" fontId="6" fillId="0" borderId="22" xfId="0" applyFont="1" applyBorder="1" applyAlignment="1" applyProtection="1">
      <alignment horizontal="justify" vertical="top" wrapText="1"/>
      <protection locked="0"/>
    </xf>
    <xf numFmtId="0" fontId="6" fillId="0" borderId="74" xfId="0" applyFont="1" applyBorder="1" applyAlignment="1" applyProtection="1">
      <alignment horizontal="justify" vertical="top" wrapText="1"/>
      <protection locked="0"/>
    </xf>
    <xf numFmtId="0" fontId="6" fillId="0" borderId="28" xfId="0" applyFont="1" applyBorder="1" applyAlignment="1" applyProtection="1">
      <alignment horizontal="justify" vertical="top" wrapText="1"/>
      <protection locked="0"/>
    </xf>
    <xf numFmtId="0" fontId="6" fillId="0" borderId="76" xfId="0" applyFont="1" applyBorder="1" applyAlignment="1" applyProtection="1">
      <alignment horizontal="justify" vertical="top" wrapText="1"/>
      <protection locked="0"/>
    </xf>
    <xf numFmtId="0" fontId="6" fillId="32" borderId="19" xfId="0" applyFont="1" applyFill="1" applyBorder="1" applyAlignment="1" applyProtection="1">
      <alignment/>
      <protection/>
    </xf>
    <xf numFmtId="4" fontId="2" fillId="32" borderId="22" xfId="0" applyNumberFormat="1" applyFont="1" applyFill="1" applyBorder="1" applyAlignment="1" applyProtection="1">
      <alignment horizontal="right"/>
      <protection/>
    </xf>
    <xf numFmtId="0" fontId="53" fillId="32" borderId="43" xfId="0" applyFont="1" applyFill="1" applyBorder="1" applyAlignment="1" applyProtection="1">
      <alignment/>
      <protection/>
    </xf>
    <xf numFmtId="0" fontId="2" fillId="32" borderId="43" xfId="0" applyFont="1" applyFill="1" applyBorder="1" applyAlignment="1" applyProtection="1">
      <alignment/>
      <protection/>
    </xf>
    <xf numFmtId="0" fontId="53" fillId="32" borderId="77" xfId="0" applyFont="1" applyFill="1" applyBorder="1" applyAlignment="1" applyProtection="1">
      <alignment/>
      <protection/>
    </xf>
    <xf numFmtId="4" fontId="2" fillId="32" borderId="74" xfId="0" applyNumberFormat="1" applyFont="1" applyFill="1" applyBorder="1" applyAlignment="1" applyProtection="1">
      <alignment horizontal="right"/>
      <protection/>
    </xf>
    <xf numFmtId="2" fontId="4" fillId="4" borderId="22" xfId="146" applyNumberFormat="1" applyFont="1" applyFill="1" applyBorder="1" applyAlignment="1" applyProtection="1">
      <alignment horizontal="center" vertical="center" wrapText="1"/>
      <protection/>
    </xf>
    <xf numFmtId="0" fontId="5" fillId="4" borderId="43" xfId="0" applyFont="1" applyFill="1" applyBorder="1" applyAlignment="1" applyProtection="1">
      <alignment horizontal="justify" vertical="top" wrapText="1"/>
      <protection locked="0"/>
    </xf>
    <xf numFmtId="0" fontId="5" fillId="4" borderId="22" xfId="0" applyFont="1" applyFill="1" applyBorder="1" applyAlignment="1" applyProtection="1">
      <alignment horizontal="justify" vertical="top" wrapText="1"/>
      <protection locked="0"/>
    </xf>
    <xf numFmtId="0" fontId="5" fillId="4" borderId="74" xfId="0" applyFont="1" applyFill="1" applyBorder="1" applyAlignment="1" applyProtection="1">
      <alignment horizontal="justify" vertical="top" wrapText="1"/>
      <protection locked="0"/>
    </xf>
    <xf numFmtId="0" fontId="6" fillId="4" borderId="22" xfId="0" applyFont="1" applyFill="1" applyBorder="1" applyAlignment="1" applyProtection="1">
      <alignment vertical="top" wrapText="1"/>
      <protection locked="0"/>
    </xf>
    <xf numFmtId="0" fontId="6" fillId="4" borderId="74" xfId="0" applyFont="1" applyFill="1" applyBorder="1" applyAlignment="1" applyProtection="1">
      <alignment vertical="top" wrapText="1"/>
      <protection locked="0"/>
    </xf>
    <xf numFmtId="2" fontId="46" fillId="4" borderId="22" xfId="0" applyNumberFormat="1" applyFont="1" applyFill="1" applyBorder="1" applyAlignment="1" applyProtection="1">
      <alignment horizontal="right" vertical="center"/>
      <protection locked="0"/>
    </xf>
    <xf numFmtId="0" fontId="46" fillId="21" borderId="75" xfId="0" applyFont="1" applyFill="1" applyBorder="1" applyAlignment="1" applyProtection="1">
      <alignment horizontal="center" vertical="center" wrapText="1"/>
      <protection/>
    </xf>
    <xf numFmtId="2" fontId="46" fillId="4" borderId="74" xfId="0" applyNumberFormat="1" applyFont="1" applyFill="1" applyBorder="1" applyAlignment="1" applyProtection="1">
      <alignment horizontal="right" vertical="center"/>
      <protection locked="0"/>
    </xf>
    <xf numFmtId="0" fontId="46" fillId="4" borderId="74" xfId="0" applyFont="1" applyFill="1" applyBorder="1" applyAlignment="1" applyProtection="1">
      <alignment horizontal="right" vertical="center"/>
      <protection locked="0"/>
    </xf>
    <xf numFmtId="2" fontId="42" fillId="48" borderId="28" xfId="0" applyNumberFormat="1" applyFont="1" applyFill="1" applyBorder="1" applyAlignment="1" applyProtection="1">
      <alignment horizontal="right" vertical="center"/>
      <protection/>
    </xf>
    <xf numFmtId="2" fontId="42" fillId="48" borderId="76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wrapText="1"/>
    </xf>
    <xf numFmtId="0" fontId="0" fillId="0" borderId="38" xfId="0" applyBorder="1" applyAlignment="1">
      <alignment/>
    </xf>
    <xf numFmtId="0" fontId="0" fillId="0" borderId="39" xfId="0" applyBorder="1" applyAlignment="1">
      <alignment wrapText="1"/>
    </xf>
    <xf numFmtId="0" fontId="0" fillId="0" borderId="39" xfId="0" applyBorder="1" applyAlignment="1">
      <alignment/>
    </xf>
    <xf numFmtId="0" fontId="0" fillId="0" borderId="75" xfId="0" applyBorder="1" applyAlignment="1">
      <alignment/>
    </xf>
    <xf numFmtId="0" fontId="0" fillId="0" borderId="40" xfId="0" applyBorder="1" applyAlignment="1">
      <alignment/>
    </xf>
    <xf numFmtId="0" fontId="0" fillId="0" borderId="22" xfId="0" applyBorder="1" applyAlignment="1">
      <alignment wrapText="1"/>
    </xf>
    <xf numFmtId="4" fontId="0" fillId="0" borderId="22" xfId="0" applyNumberFormat="1" applyBorder="1" applyAlignment="1">
      <alignment/>
    </xf>
    <xf numFmtId="4" fontId="0" fillId="0" borderId="74" xfId="0" applyNumberFormat="1" applyBorder="1" applyAlignment="1">
      <alignment/>
    </xf>
    <xf numFmtId="0" fontId="0" fillId="0" borderId="22" xfId="0" applyBorder="1" applyAlignment="1">
      <alignment/>
    </xf>
    <xf numFmtId="2" fontId="0" fillId="0" borderId="22" xfId="0" applyNumberFormat="1" applyBorder="1" applyAlignment="1">
      <alignment/>
    </xf>
    <xf numFmtId="0" fontId="65" fillId="0" borderId="0" xfId="0" applyFont="1" applyAlignment="1" applyProtection="1">
      <alignment/>
      <protection/>
    </xf>
    <xf numFmtId="0" fontId="65" fillId="0" borderId="0" xfId="0" applyFont="1" applyAlignment="1">
      <alignment horizontal="justify"/>
    </xf>
    <xf numFmtId="0" fontId="65" fillId="0" borderId="0" xfId="0" applyFont="1" applyAlignment="1">
      <alignment/>
    </xf>
    <xf numFmtId="0" fontId="5" fillId="0" borderId="0" xfId="0" applyFont="1" applyAlignment="1">
      <alignment/>
    </xf>
    <xf numFmtId="14" fontId="6" fillId="47" borderId="78" xfId="0" applyNumberFormat="1" applyFont="1" applyFill="1" applyBorder="1" applyAlignment="1" applyProtection="1">
      <alignment vertical="center"/>
      <protection/>
    </xf>
    <xf numFmtId="0" fontId="6" fillId="47" borderId="79" xfId="0" applyFont="1" applyFill="1" applyBorder="1" applyAlignment="1" applyProtection="1">
      <alignment vertical="center"/>
      <protection/>
    </xf>
    <xf numFmtId="0" fontId="6" fillId="0" borderId="79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 wrapText="1"/>
      <protection/>
    </xf>
    <xf numFmtId="0" fontId="66" fillId="0" borderId="0" xfId="0" applyFont="1" applyAlignment="1" applyProtection="1">
      <alignment/>
      <protection/>
    </xf>
    <xf numFmtId="0" fontId="6" fillId="47" borderId="78" xfId="0" applyFont="1" applyFill="1" applyBorder="1" applyAlignment="1" applyProtection="1">
      <alignment vertical="center"/>
      <protection/>
    </xf>
    <xf numFmtId="0" fontId="6" fillId="47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80" xfId="0" applyFont="1" applyBorder="1" applyAlignment="1" applyProtection="1">
      <alignment vertical="center"/>
      <protection/>
    </xf>
    <xf numFmtId="0" fontId="6" fillId="47" borderId="81" xfId="0" applyFont="1" applyFill="1" applyBorder="1" applyAlignment="1" applyProtection="1">
      <alignment vertical="center"/>
      <protection/>
    </xf>
    <xf numFmtId="0" fontId="2" fillId="47" borderId="81" xfId="0" applyFont="1" applyFill="1" applyBorder="1" applyAlignment="1" applyProtection="1">
      <alignment horizontal="center" vertical="center"/>
      <protection/>
    </xf>
    <xf numFmtId="0" fontId="6" fillId="47" borderId="80" xfId="0" applyFont="1" applyFill="1" applyBorder="1" applyAlignment="1" applyProtection="1">
      <alignment vertical="center"/>
      <protection/>
    </xf>
    <xf numFmtId="0" fontId="6" fillId="47" borderId="0" xfId="0" applyFont="1" applyFill="1" applyBorder="1" applyAlignment="1" applyProtection="1">
      <alignment horizontal="center" vertical="center"/>
      <protection/>
    </xf>
    <xf numFmtId="0" fontId="6" fillId="47" borderId="0" xfId="0" applyFont="1" applyFill="1" applyBorder="1" applyAlignment="1" applyProtection="1">
      <alignment horizontal="right" vertical="center"/>
      <protection/>
    </xf>
    <xf numFmtId="0" fontId="6" fillId="47" borderId="56" xfId="0" applyFont="1" applyFill="1" applyBorder="1" applyAlignment="1" applyProtection="1">
      <alignment vertical="center"/>
      <protection/>
    </xf>
    <xf numFmtId="0" fontId="6" fillId="0" borderId="81" xfId="0" applyFont="1" applyBorder="1" applyAlignment="1" applyProtection="1">
      <alignment vertical="center"/>
      <protection/>
    </xf>
    <xf numFmtId="0" fontId="6" fillId="0" borderId="52" xfId="0" applyFont="1" applyBorder="1" applyAlignment="1" applyProtection="1">
      <alignment vertical="center"/>
      <protection/>
    </xf>
    <xf numFmtId="0" fontId="2" fillId="47" borderId="0" xfId="0" applyFont="1" applyFill="1" applyBorder="1" applyAlignment="1" applyProtection="1">
      <alignment vertical="center"/>
      <protection/>
    </xf>
    <xf numFmtId="0" fontId="6" fillId="47" borderId="56" xfId="0" applyFont="1" applyFill="1" applyBorder="1" applyAlignment="1" applyProtection="1">
      <alignment horizontal="center" vertical="center"/>
      <protection/>
    </xf>
    <xf numFmtId="0" fontId="6" fillId="47" borderId="82" xfId="0" applyFont="1" applyFill="1" applyBorder="1" applyAlignment="1" applyProtection="1">
      <alignment vertical="center"/>
      <protection/>
    </xf>
    <xf numFmtId="0" fontId="6" fillId="47" borderId="83" xfId="0" applyFont="1" applyFill="1" applyBorder="1" applyAlignment="1" applyProtection="1">
      <alignment vertical="center"/>
      <protection/>
    </xf>
    <xf numFmtId="0" fontId="6" fillId="47" borderId="84" xfId="0" applyFont="1" applyFill="1" applyBorder="1" applyAlignment="1" applyProtection="1">
      <alignment vertical="center"/>
      <protection/>
    </xf>
    <xf numFmtId="0" fontId="6" fillId="47" borderId="85" xfId="0" applyFont="1" applyFill="1" applyBorder="1" applyAlignment="1" applyProtection="1">
      <alignment vertical="center"/>
      <protection/>
    </xf>
    <xf numFmtId="0" fontId="6" fillId="47" borderId="86" xfId="0" applyFont="1" applyFill="1" applyBorder="1" applyAlignment="1" applyProtection="1">
      <alignment vertical="center"/>
      <protection/>
    </xf>
    <xf numFmtId="0" fontId="6" fillId="47" borderId="87" xfId="0" applyFont="1" applyFill="1" applyBorder="1" applyAlignment="1" applyProtection="1">
      <alignment vertical="center"/>
      <protection/>
    </xf>
    <xf numFmtId="0" fontId="6" fillId="47" borderId="88" xfId="0" applyFont="1" applyFill="1" applyBorder="1" applyAlignment="1" applyProtection="1">
      <alignment vertical="center"/>
      <protection/>
    </xf>
    <xf numFmtId="0" fontId="66" fillId="0" borderId="0" xfId="0" applyFont="1" applyAlignment="1">
      <alignment/>
    </xf>
    <xf numFmtId="0" fontId="60" fillId="0" borderId="0" xfId="0" applyFont="1" applyAlignment="1">
      <alignment/>
    </xf>
    <xf numFmtId="0" fontId="6" fillId="0" borderId="22" xfId="0" applyFont="1" applyBorder="1" applyAlignment="1">
      <alignment horizontal="left" vertical="justify" wrapText="1"/>
    </xf>
    <xf numFmtId="0" fontId="6" fillId="0" borderId="0" xfId="0" applyFont="1" applyAlignment="1">
      <alignment horizontal="left" vertical="justify" wrapText="1"/>
    </xf>
    <xf numFmtId="0" fontId="70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40" xfId="0" applyFont="1" applyBorder="1" applyAlignment="1">
      <alignment horizontal="left" vertical="justify" wrapText="1"/>
    </xf>
    <xf numFmtId="0" fontId="6" fillId="0" borderId="28" xfId="0" applyFont="1" applyBorder="1" applyAlignment="1">
      <alignment horizontal="left" vertical="justify" wrapText="1"/>
    </xf>
    <xf numFmtId="0" fontId="60" fillId="10" borderId="38" xfId="0" applyFont="1" applyFill="1" applyBorder="1" applyAlignment="1">
      <alignment horizontal="center" vertical="center" wrapText="1"/>
    </xf>
    <xf numFmtId="0" fontId="60" fillId="10" borderId="39" xfId="0" applyFont="1" applyFill="1" applyBorder="1" applyAlignment="1">
      <alignment horizontal="center" vertical="center" wrapText="1"/>
    </xf>
    <xf numFmtId="0" fontId="60" fillId="10" borderId="75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/>
    </xf>
    <xf numFmtId="49" fontId="66" fillId="0" borderId="0" xfId="0" applyNumberFormat="1" applyFont="1" applyAlignment="1" applyProtection="1">
      <alignment horizontal="center" vertical="center"/>
      <protection/>
    </xf>
    <xf numFmtId="0" fontId="60" fillId="0" borderId="0" xfId="0" applyFont="1" applyAlignment="1">
      <alignment horizontal="center" vertical="center"/>
    </xf>
    <xf numFmtId="0" fontId="2" fillId="48" borderId="40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2" fillId="0" borderId="40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left" wrapText="1"/>
    </xf>
    <xf numFmtId="0" fontId="6" fillId="0" borderId="22" xfId="0" applyFont="1" applyBorder="1" applyAlignment="1">
      <alignment horizontal="left" vertical="center" wrapText="1"/>
    </xf>
    <xf numFmtId="0" fontId="2" fillId="48" borderId="22" xfId="0" applyFont="1" applyFill="1" applyBorder="1" applyAlignment="1">
      <alignment horizontal="left" vertical="center" wrapText="1"/>
    </xf>
    <xf numFmtId="0" fontId="60" fillId="48" borderId="40" xfId="0" applyFont="1" applyFill="1" applyBorder="1" applyAlignment="1">
      <alignment horizontal="center" vertical="center" wrapText="1"/>
    </xf>
    <xf numFmtId="0" fontId="60" fillId="48" borderId="22" xfId="0" applyFont="1" applyFill="1" applyBorder="1" applyAlignment="1">
      <alignment horizontal="left" vertical="justify" wrapText="1"/>
    </xf>
    <xf numFmtId="0" fontId="6" fillId="0" borderId="0" xfId="0" applyFont="1" applyAlignment="1">
      <alignment horizontal="left" vertical="center" wrapText="1"/>
    </xf>
    <xf numFmtId="0" fontId="2" fillId="48" borderId="22" xfId="0" applyFont="1" applyFill="1" applyBorder="1" applyAlignment="1">
      <alignment horizontal="center" wrapText="1"/>
    </xf>
    <xf numFmtId="0" fontId="2" fillId="48" borderId="22" xfId="0" applyFont="1" applyFill="1" applyBorder="1" applyAlignment="1">
      <alignment horizontal="right" vertical="center" wrapText="1"/>
    </xf>
    <xf numFmtId="0" fontId="66" fillId="0" borderId="0" xfId="0" applyFont="1" applyAlignment="1">
      <alignment horizontal="left" vertical="justify" wrapText="1"/>
    </xf>
    <xf numFmtId="0" fontId="6" fillId="0" borderId="0" xfId="0" applyFont="1" applyBorder="1" applyAlignment="1">
      <alignment horizontal="left" vertical="justify" wrapText="1"/>
    </xf>
    <xf numFmtId="0" fontId="6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70" fillId="0" borderId="0" xfId="0" applyFont="1" applyAlignment="1">
      <alignment horizontal="left" vertical="center" wrapText="1"/>
    </xf>
    <xf numFmtId="0" fontId="70" fillId="0" borderId="0" xfId="0" applyFont="1" applyAlignment="1">
      <alignment vertical="center"/>
    </xf>
    <xf numFmtId="0" fontId="70" fillId="0" borderId="0" xfId="0" applyFont="1" applyAlignment="1">
      <alignment vertical="center" wrapText="1"/>
    </xf>
    <xf numFmtId="0" fontId="67" fillId="0" borderId="0" xfId="0" applyFont="1" applyAlignment="1">
      <alignment horizontal="center" vertical="center" wrapText="1"/>
    </xf>
    <xf numFmtId="0" fontId="67" fillId="0" borderId="0" xfId="0" applyFont="1" applyAlignment="1">
      <alignment horizontal="left" vertical="justify" wrapText="1"/>
    </xf>
    <xf numFmtId="0" fontId="68" fillId="0" borderId="0" xfId="0" applyFont="1" applyAlignment="1">
      <alignment horizontal="left" vertical="center" wrapText="1"/>
    </xf>
    <xf numFmtId="0" fontId="60" fillId="0" borderId="22" xfId="0" applyFont="1" applyBorder="1" applyAlignment="1">
      <alignment horizontal="left" vertical="center" wrapText="1"/>
    </xf>
    <xf numFmtId="0" fontId="67" fillId="0" borderId="0" xfId="0" applyFont="1" applyAlignment="1">
      <alignment horizontal="left" vertical="center" wrapText="1"/>
    </xf>
    <xf numFmtId="0" fontId="60" fillId="10" borderId="22" xfId="0" applyFont="1" applyFill="1" applyBorder="1" applyAlignment="1">
      <alignment horizontal="center" vertical="center" wrapText="1"/>
    </xf>
    <xf numFmtId="0" fontId="60" fillId="48" borderId="22" xfId="0" applyFont="1" applyFill="1" applyBorder="1" applyAlignment="1">
      <alignment horizontal="left" vertical="center" wrapText="1"/>
    </xf>
    <xf numFmtId="0" fontId="68" fillId="0" borderId="0" xfId="0" applyFont="1" applyAlignment="1">
      <alignment/>
    </xf>
    <xf numFmtId="0" fontId="6" fillId="21" borderId="22" xfId="0" applyFont="1" applyFill="1" applyBorder="1" applyAlignment="1">
      <alignment horizontal="center" vertical="center" wrapText="1"/>
    </xf>
    <xf numFmtId="0" fontId="3" fillId="21" borderId="22" xfId="0" applyFont="1" applyFill="1" applyBorder="1" applyAlignment="1">
      <alignment horizontal="left" vertical="justify" wrapText="1"/>
    </xf>
    <xf numFmtId="0" fontId="50" fillId="0" borderId="0" xfId="0" applyFont="1" applyAlignment="1">
      <alignment horizontal="left" vertical="justify" wrapText="1"/>
    </xf>
    <xf numFmtId="0" fontId="68" fillId="0" borderId="0" xfId="0" applyFont="1" applyAlignment="1">
      <alignment horizontal="left" vertical="justify" wrapText="1"/>
    </xf>
    <xf numFmtId="0" fontId="3" fillId="21" borderId="38" xfId="0" applyFont="1" applyFill="1" applyBorder="1" applyAlignment="1">
      <alignment horizontal="left" vertical="justify" wrapText="1"/>
    </xf>
    <xf numFmtId="0" fontId="3" fillId="21" borderId="39" xfId="0" applyFont="1" applyFill="1" applyBorder="1" applyAlignment="1">
      <alignment horizontal="center" vertical="center" wrapText="1"/>
    </xf>
    <xf numFmtId="0" fontId="2" fillId="48" borderId="27" xfId="0" applyFont="1" applyFill="1" applyBorder="1" applyAlignment="1">
      <alignment horizontal="left" vertical="justify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justify" wrapText="1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72" fillId="0" borderId="0" xfId="0" applyFont="1" applyAlignment="1">
      <alignment/>
    </xf>
    <xf numFmtId="0" fontId="7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justify" wrapText="1"/>
    </xf>
    <xf numFmtId="0" fontId="7" fillId="0" borderId="40" xfId="0" applyFont="1" applyBorder="1" applyAlignment="1">
      <alignment horizontal="center" vertical="center" wrapText="1"/>
    </xf>
    <xf numFmtId="0" fontId="4" fillId="48" borderId="27" xfId="0" applyFont="1" applyFill="1" applyBorder="1" applyAlignment="1">
      <alignment horizontal="center" vertical="center" wrapText="1"/>
    </xf>
    <xf numFmtId="0" fontId="4" fillId="48" borderId="28" xfId="0" applyFont="1" applyFill="1" applyBorder="1" applyAlignment="1">
      <alignment horizontal="left" vertical="center" wrapText="1"/>
    </xf>
    <xf numFmtId="0" fontId="7" fillId="0" borderId="8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21" borderId="26" xfId="0" applyFont="1" applyFill="1" applyBorder="1" applyAlignment="1">
      <alignment horizontal="center" vertical="center" wrapText="1"/>
    </xf>
    <xf numFmtId="0" fontId="10" fillId="21" borderId="23" xfId="0" applyFont="1" applyFill="1" applyBorder="1" applyAlignment="1" applyProtection="1">
      <alignment horizontal="center" vertical="center" wrapText="1"/>
      <protection/>
    </xf>
    <xf numFmtId="0" fontId="6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3" fillId="0" borderId="2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justify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6" borderId="22" xfId="0" applyFont="1" applyFill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48" borderId="22" xfId="0" applyFont="1" applyFill="1" applyBorder="1" applyAlignment="1">
      <alignment horizontal="left" vertical="center" wrapText="1"/>
    </xf>
    <xf numFmtId="0" fontId="18" fillId="48" borderId="22" xfId="0" applyFont="1" applyFill="1" applyBorder="1" applyAlignment="1">
      <alignment horizontal="left" vertical="justify" wrapText="1"/>
    </xf>
    <xf numFmtId="0" fontId="6" fillId="0" borderId="0" xfId="146" applyFont="1" applyAlignment="1" applyProtection="1">
      <alignment vertical="center"/>
      <protection/>
    </xf>
    <xf numFmtId="0" fontId="6" fillId="0" borderId="0" xfId="146" applyFont="1" applyProtection="1">
      <alignment/>
      <protection/>
    </xf>
    <xf numFmtId="0" fontId="2" fillId="0" borderId="0" xfId="0" applyFont="1" applyAlignment="1">
      <alignment vertical="center"/>
    </xf>
    <xf numFmtId="0" fontId="73" fillId="0" borderId="0" xfId="0" applyFont="1" applyAlignment="1">
      <alignment/>
    </xf>
    <xf numFmtId="0" fontId="6" fillId="0" borderId="22" xfId="0" applyFont="1" applyBorder="1" applyAlignment="1">
      <alignment horizontal="center" wrapText="1"/>
    </xf>
    <xf numFmtId="0" fontId="73" fillId="0" borderId="0" xfId="0" applyFont="1" applyAlignment="1">
      <alignment/>
    </xf>
    <xf numFmtId="0" fontId="2" fillId="32" borderId="40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left" vertical="justify" wrapText="1"/>
    </xf>
    <xf numFmtId="0" fontId="2" fillId="32" borderId="22" xfId="0" applyFont="1" applyFill="1" applyBorder="1" applyAlignment="1">
      <alignment horizontal="left" vertical="center" wrapText="1"/>
    </xf>
    <xf numFmtId="0" fontId="60" fillId="48" borderId="27" xfId="0" applyFont="1" applyFill="1" applyBorder="1" applyAlignment="1">
      <alignment horizontal="center" vertical="center" wrapText="1"/>
    </xf>
    <xf numFmtId="0" fontId="60" fillId="48" borderId="28" xfId="0" applyFont="1" applyFill="1" applyBorder="1" applyAlignment="1">
      <alignment horizontal="left" vertical="justify" wrapText="1"/>
    </xf>
    <xf numFmtId="0" fontId="6" fillId="4" borderId="22" xfId="0" applyFont="1" applyFill="1" applyBorder="1" applyAlignment="1" applyProtection="1">
      <alignment horizontal="right" vertical="justify" wrapText="1"/>
      <protection locked="0"/>
    </xf>
    <xf numFmtId="0" fontId="6" fillId="4" borderId="74" xfId="0" applyFont="1" applyFill="1" applyBorder="1" applyAlignment="1" applyProtection="1">
      <alignment horizontal="right" vertical="justify" wrapText="1"/>
      <protection locked="0"/>
    </xf>
    <xf numFmtId="0" fontId="2" fillId="4" borderId="22" xfId="0" applyFont="1" applyFill="1" applyBorder="1" applyAlignment="1" applyProtection="1">
      <alignment horizontal="right" wrapText="1"/>
      <protection locked="0"/>
    </xf>
    <xf numFmtId="0" fontId="2" fillId="4" borderId="74" xfId="0" applyFont="1" applyFill="1" applyBorder="1" applyAlignment="1" applyProtection="1">
      <alignment horizontal="right" wrapText="1"/>
      <protection locked="0"/>
    </xf>
    <xf numFmtId="0" fontId="6" fillId="4" borderId="28" xfId="0" applyFont="1" applyFill="1" applyBorder="1" applyAlignment="1" applyProtection="1">
      <alignment horizontal="right" vertical="justify" wrapText="1"/>
      <protection locked="0"/>
    </xf>
    <xf numFmtId="0" fontId="6" fillId="4" borderId="76" xfId="0" applyFont="1" applyFill="1" applyBorder="1" applyAlignment="1" applyProtection="1">
      <alignment horizontal="right" vertical="justify" wrapText="1"/>
      <protection locked="0"/>
    </xf>
    <xf numFmtId="0" fontId="6" fillId="32" borderId="40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left" vertical="justify" wrapText="1"/>
    </xf>
    <xf numFmtId="0" fontId="6" fillId="0" borderId="0" xfId="0" applyFont="1" applyAlignment="1">
      <alignment horizontal="right" vertical="center"/>
    </xf>
    <xf numFmtId="0" fontId="6" fillId="32" borderId="22" xfId="0" applyFont="1" applyFill="1" applyBorder="1" applyAlignment="1">
      <alignment horizontal="left" vertical="center" wrapText="1"/>
    </xf>
    <xf numFmtId="0" fontId="6" fillId="4" borderId="22" xfId="0" applyFont="1" applyFill="1" applyBorder="1" applyAlignment="1" applyProtection="1">
      <alignment horizontal="left" vertical="center" wrapText="1"/>
      <protection locked="0"/>
    </xf>
    <xf numFmtId="0" fontId="66" fillId="4" borderId="2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left" vertical="justify" wrapText="1"/>
    </xf>
    <xf numFmtId="0" fontId="66" fillId="0" borderId="0" xfId="0" applyFont="1" applyBorder="1" applyAlignment="1" applyProtection="1">
      <alignment vertical="center" textRotation="90"/>
      <protection/>
    </xf>
    <xf numFmtId="0" fontId="6" fillId="4" borderId="22" xfId="0" applyFont="1" applyFill="1" applyBorder="1" applyAlignment="1" applyProtection="1">
      <alignment horizontal="left" vertical="justify" wrapText="1"/>
      <protection locked="0"/>
    </xf>
    <xf numFmtId="0" fontId="12" fillId="6" borderId="26" xfId="0" applyFont="1" applyFill="1" applyBorder="1" applyAlignment="1" applyProtection="1" quotePrefix="1">
      <alignment horizontal="center"/>
      <protection/>
    </xf>
    <xf numFmtId="0" fontId="7" fillId="4" borderId="22" xfId="0" applyFont="1" applyFill="1" applyBorder="1" applyAlignment="1" applyProtection="1">
      <alignment horizontal="right" vertical="center" wrapText="1"/>
      <protection locked="0"/>
    </xf>
    <xf numFmtId="0" fontId="12" fillId="48" borderId="41" xfId="0" applyFont="1" applyFill="1" applyBorder="1" applyAlignment="1" applyProtection="1" quotePrefix="1">
      <alignment horizontal="left"/>
      <protection locked="0"/>
    </xf>
    <xf numFmtId="2" fontId="12" fillId="48" borderId="41" xfId="0" applyNumberFormat="1" applyFont="1" applyFill="1" applyBorder="1" applyAlignment="1" applyProtection="1" quotePrefix="1">
      <alignment horizontal="left"/>
      <protection locked="0"/>
    </xf>
    <xf numFmtId="0" fontId="12" fillId="48" borderId="42" xfId="0" applyFont="1" applyFill="1" applyBorder="1" applyAlignment="1" applyProtection="1">
      <alignment horizontal="center"/>
      <protection locked="0"/>
    </xf>
    <xf numFmtId="0" fontId="0" fillId="48" borderId="42" xfId="0" applyFill="1" applyBorder="1" applyAlignment="1" applyProtection="1">
      <alignment/>
      <protection locked="0"/>
    </xf>
    <xf numFmtId="0" fontId="0" fillId="48" borderId="26" xfId="0" applyFill="1" applyBorder="1" applyAlignment="1" applyProtection="1">
      <alignment/>
      <protection locked="0"/>
    </xf>
    <xf numFmtId="0" fontId="6" fillId="4" borderId="22" xfId="0" applyFont="1" applyFill="1" applyBorder="1" applyAlignment="1" applyProtection="1">
      <alignment horizontal="right" vertical="center" wrapText="1"/>
      <protection locked="0"/>
    </xf>
    <xf numFmtId="0" fontId="66" fillId="4" borderId="22" xfId="0" applyFont="1" applyFill="1" applyBorder="1" applyAlignment="1" applyProtection="1">
      <alignment horizontal="right" vertical="center" wrapText="1"/>
      <protection locked="0"/>
    </xf>
    <xf numFmtId="3" fontId="0" fillId="0" borderId="22" xfId="0" applyNumberFormat="1" applyBorder="1" applyAlignment="1">
      <alignment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48" borderId="22" xfId="0" applyNumberFormat="1" applyFont="1" applyFill="1" applyBorder="1" applyAlignment="1" applyProtection="1">
      <alignment horizontal="left" vertical="center"/>
      <protection/>
    </xf>
    <xf numFmtId="0" fontId="66" fillId="0" borderId="0" xfId="0" applyFont="1" applyAlignment="1" applyProtection="1">
      <alignment vertical="center"/>
      <protection/>
    </xf>
    <xf numFmtId="0" fontId="3" fillId="48" borderId="20" xfId="0" applyNumberFormat="1" applyFont="1" applyFill="1" applyBorder="1" applyAlignment="1" applyProtection="1">
      <alignment horizontal="left" vertical="center"/>
      <protection/>
    </xf>
    <xf numFmtId="0" fontId="3" fillId="33" borderId="22" xfId="0" applyNumberFormat="1" applyFont="1" applyFill="1" applyBorder="1" applyAlignment="1" applyProtection="1">
      <alignment horizontal="left" vertical="center"/>
      <protection/>
    </xf>
    <xf numFmtId="0" fontId="16" fillId="50" borderId="0" xfId="0" applyFont="1" applyFill="1" applyAlignment="1" applyProtection="1">
      <alignment/>
      <protection/>
    </xf>
    <xf numFmtId="0" fontId="2" fillId="50" borderId="0" xfId="0" applyFont="1" applyFill="1" applyAlignment="1" applyProtection="1">
      <alignment vertical="center"/>
      <protection/>
    </xf>
    <xf numFmtId="0" fontId="41" fillId="50" borderId="0" xfId="156" applyFont="1" applyFill="1" applyProtection="1">
      <alignment/>
      <protection/>
    </xf>
    <xf numFmtId="0" fontId="2" fillId="50" borderId="0" xfId="0" applyFont="1" applyFill="1" applyBorder="1" applyAlignment="1" applyProtection="1">
      <alignment horizontal="left" vertical="center"/>
      <protection/>
    </xf>
    <xf numFmtId="0" fontId="6" fillId="50" borderId="0" xfId="0" applyNumberFormat="1" applyFont="1" applyFill="1" applyAlignment="1" applyProtection="1">
      <alignment horizontal="center" vertical="center"/>
      <protection/>
    </xf>
    <xf numFmtId="0" fontId="6" fillId="50" borderId="0" xfId="0" applyFont="1" applyFill="1" applyAlignment="1" applyProtection="1">
      <alignment/>
      <protection/>
    </xf>
    <xf numFmtId="0" fontId="16" fillId="50" borderId="0" xfId="0" applyNumberFormat="1" applyFont="1" applyFill="1" applyBorder="1" applyAlignment="1" applyProtection="1">
      <alignment vertical="top"/>
      <protection/>
    </xf>
    <xf numFmtId="4" fontId="16" fillId="50" borderId="0" xfId="0" applyNumberFormat="1" applyFont="1" applyFill="1" applyBorder="1" applyAlignment="1" applyProtection="1">
      <alignment vertical="top"/>
      <protection/>
    </xf>
    <xf numFmtId="180" fontId="16" fillId="50" borderId="0" xfId="0" applyNumberFormat="1" applyFont="1" applyFill="1" applyBorder="1" applyAlignment="1" applyProtection="1">
      <alignment vertical="top"/>
      <protection/>
    </xf>
    <xf numFmtId="0" fontId="9" fillId="50" borderId="0" xfId="0" applyFont="1" applyFill="1" applyAlignment="1" applyProtection="1">
      <alignment/>
      <protection/>
    </xf>
    <xf numFmtId="0" fontId="0" fillId="50" borderId="0" xfId="0" applyFill="1" applyAlignment="1" applyProtection="1">
      <alignment/>
      <protection/>
    </xf>
    <xf numFmtId="182" fontId="12" fillId="48" borderId="90" xfId="0" applyNumberFormat="1" applyFont="1" applyFill="1" applyBorder="1" applyAlignment="1" applyProtection="1">
      <alignment/>
      <protection locked="0"/>
    </xf>
    <xf numFmtId="9" fontId="6" fillId="47" borderId="0" xfId="176" applyFont="1" applyFill="1" applyAlignment="1" applyProtection="1">
      <alignment horizontal="center" vertical="center"/>
      <protection/>
    </xf>
    <xf numFmtId="9" fontId="66" fillId="0" borderId="0" xfId="176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3" fontId="0" fillId="4" borderId="22" xfId="0" applyNumberFormat="1" applyFill="1" applyBorder="1" applyAlignment="1" applyProtection="1">
      <alignment/>
      <protection locked="0"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indent="2"/>
      <protection/>
    </xf>
    <xf numFmtId="0" fontId="3" fillId="0" borderId="90" xfId="0" applyFont="1" applyFill="1" applyBorder="1" applyAlignment="1" applyProtection="1">
      <alignment horizontal="justify" vertical="center" wrapText="1"/>
      <protection/>
    </xf>
    <xf numFmtId="0" fontId="3" fillId="0" borderId="23" xfId="0" applyFont="1" applyFill="1" applyBorder="1" applyAlignment="1" applyProtection="1">
      <alignment wrapText="1"/>
      <protection/>
    </xf>
    <xf numFmtId="0" fontId="76" fillId="0" borderId="22" xfId="0" applyNumberFormat="1" applyFont="1" applyFill="1" applyBorder="1" applyAlignment="1" applyProtection="1">
      <alignment horizontal="center" vertical="top"/>
      <protection/>
    </xf>
    <xf numFmtId="0" fontId="76" fillId="0" borderId="22" xfId="0" applyNumberFormat="1" applyFont="1" applyFill="1" applyBorder="1" applyAlignment="1" applyProtection="1">
      <alignment horizontal="left" vertical="top" indent="7"/>
      <protection/>
    </xf>
    <xf numFmtId="3" fontId="76" fillId="0" borderId="22" xfId="0" applyNumberFormat="1" applyFont="1" applyFill="1" applyBorder="1" applyAlignment="1" applyProtection="1">
      <alignment horizontal="center" vertical="top"/>
      <protection/>
    </xf>
    <xf numFmtId="0" fontId="16" fillId="0" borderId="22" xfId="0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left" vertical="top"/>
      <protection/>
    </xf>
    <xf numFmtId="4" fontId="6" fillId="0" borderId="22" xfId="0" applyNumberFormat="1" applyFont="1" applyFill="1" applyBorder="1" applyAlignment="1" applyProtection="1">
      <alignment horizontal="right" vertical="center"/>
      <protection/>
    </xf>
    <xf numFmtId="180" fontId="6" fillId="0" borderId="22" xfId="0" applyNumberFormat="1" applyFont="1" applyFill="1" applyBorder="1" applyAlignment="1" applyProtection="1">
      <alignment horizontal="right" vertical="center"/>
      <protection/>
    </xf>
    <xf numFmtId="4" fontId="6" fillId="0" borderId="22" xfId="0" applyNumberFormat="1" applyFont="1" applyFill="1" applyBorder="1" applyAlignment="1" applyProtection="1">
      <alignment horizontal="right" vertical="center"/>
      <protection locked="0"/>
    </xf>
    <xf numFmtId="180" fontId="6" fillId="0" borderId="22" xfId="0" applyNumberFormat="1" applyFont="1" applyFill="1" applyBorder="1" applyAlignment="1" applyProtection="1">
      <alignment horizontal="right" vertical="center"/>
      <protection locked="0"/>
    </xf>
    <xf numFmtId="0" fontId="16" fillId="0" borderId="22" xfId="0" applyFont="1" applyFill="1" applyBorder="1" applyAlignment="1" applyProtection="1">
      <alignment/>
      <protection locked="0"/>
    </xf>
    <xf numFmtId="0" fontId="14" fillId="0" borderId="19" xfId="0" applyNumberFormat="1" applyFont="1" applyFill="1" applyBorder="1" applyAlignment="1" applyProtection="1">
      <alignment horizontal="center"/>
      <protection/>
    </xf>
    <xf numFmtId="0" fontId="1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49" fontId="3" fillId="0" borderId="22" xfId="0" applyNumberFormat="1" applyFont="1" applyFill="1" applyBorder="1" applyAlignment="1" applyProtection="1">
      <alignment horizontal="center" vertical="top"/>
      <protection/>
    </xf>
    <xf numFmtId="0" fontId="18" fillId="0" borderId="22" xfId="0" applyNumberFormat="1" applyFont="1" applyFill="1" applyBorder="1" applyAlignment="1" applyProtection="1">
      <alignment horizontal="left" vertical="top"/>
      <protection/>
    </xf>
    <xf numFmtId="4" fontId="2" fillId="0" borderId="22" xfId="0" applyNumberFormat="1" applyFont="1" applyFill="1" applyBorder="1" applyAlignment="1" applyProtection="1">
      <alignment horizontal="right" vertical="center"/>
      <protection/>
    </xf>
    <xf numFmtId="0" fontId="18" fillId="0" borderId="22" xfId="0" applyNumberFormat="1" applyFont="1" applyFill="1" applyBorder="1" applyAlignment="1" applyProtection="1">
      <alignment horizontal="left" vertical="top" indent="6"/>
      <protection/>
    </xf>
    <xf numFmtId="0" fontId="99" fillId="0" borderId="25" xfId="0" applyFont="1" applyBorder="1" applyAlignment="1">
      <alignment horizontal="center" vertical="center" wrapText="1"/>
    </xf>
    <xf numFmtId="0" fontId="99" fillId="0" borderId="91" xfId="0" applyFont="1" applyBorder="1" applyAlignment="1">
      <alignment horizontal="center" vertical="center" wrapText="1"/>
    </xf>
    <xf numFmtId="0" fontId="83" fillId="0" borderId="22" xfId="0" applyFont="1" applyBorder="1" applyAlignment="1">
      <alignment/>
    </xf>
    <xf numFmtId="0" fontId="83" fillId="0" borderId="0" xfId="0" applyFont="1" applyBorder="1" applyAlignment="1">
      <alignment/>
    </xf>
    <xf numFmtId="0" fontId="83" fillId="0" borderId="0" xfId="0" applyFont="1" applyAlignment="1">
      <alignment/>
    </xf>
    <xf numFmtId="0" fontId="100" fillId="0" borderId="26" xfId="0" applyFont="1" applyBorder="1" applyAlignment="1">
      <alignment horizontal="center" vertical="center" wrapText="1"/>
    </xf>
    <xf numFmtId="0" fontId="100" fillId="0" borderId="90" xfId="0" applyFont="1" applyBorder="1" applyAlignment="1">
      <alignment horizontal="center" vertical="center" wrapText="1"/>
    </xf>
    <xf numFmtId="0" fontId="2" fillId="47" borderId="38" xfId="0" applyFont="1" applyFill="1" applyBorder="1" applyAlignment="1" applyProtection="1">
      <alignment horizontal="center" vertical="center" wrapText="1"/>
      <protection/>
    </xf>
    <xf numFmtId="0" fontId="2" fillId="47" borderId="39" xfId="0" applyFont="1" applyFill="1" applyBorder="1" applyAlignment="1" applyProtection="1">
      <alignment horizontal="center" vertical="center" wrapText="1"/>
      <protection/>
    </xf>
    <xf numFmtId="9" fontId="2" fillId="47" borderId="39" xfId="176" applyFont="1" applyFill="1" applyBorder="1" applyAlignment="1" applyProtection="1">
      <alignment horizontal="center" vertical="center" wrapText="1"/>
      <protection/>
    </xf>
    <xf numFmtId="0" fontId="2" fillId="47" borderId="75" xfId="0" applyFont="1" applyFill="1" applyBorder="1" applyAlignment="1" applyProtection="1">
      <alignment horizontal="center" vertical="center" wrapText="1"/>
      <protection/>
    </xf>
    <xf numFmtId="49" fontId="0" fillId="45" borderId="36" xfId="0" applyNumberFormat="1" applyFill="1" applyBorder="1" applyAlignment="1" applyProtection="1">
      <alignment horizontal="left"/>
      <protection/>
    </xf>
    <xf numFmtId="0" fontId="9" fillId="45" borderId="22" xfId="0" applyFont="1" applyFill="1" applyBorder="1" applyAlignment="1" applyProtection="1">
      <alignment horizontal="left" vertical="center" wrapText="1"/>
      <protection/>
    </xf>
    <xf numFmtId="49" fontId="66" fillId="45" borderId="36" xfId="0" applyNumberFormat="1" applyFont="1" applyFill="1" applyBorder="1" applyAlignment="1" applyProtection="1">
      <alignment horizontal="left"/>
      <protection/>
    </xf>
    <xf numFmtId="0" fontId="6" fillId="45" borderId="22" xfId="0" applyFont="1" applyFill="1" applyBorder="1" applyAlignment="1" applyProtection="1">
      <alignment horizontal="left" wrapText="1"/>
      <protection/>
    </xf>
    <xf numFmtId="0" fontId="6" fillId="0" borderId="22" xfId="0" applyFont="1" applyFill="1" applyBorder="1" applyAlignment="1">
      <alignment horizontal="left" vertical="center" wrapText="1"/>
    </xf>
    <xf numFmtId="0" fontId="6" fillId="51" borderId="22" xfId="0" applyFont="1" applyFill="1" applyBorder="1" applyAlignment="1" applyProtection="1">
      <alignment horizontal="right" vertical="center" wrapText="1"/>
      <protection locked="0"/>
    </xf>
    <xf numFmtId="171" fontId="18" fillId="48" borderId="28" xfId="180" applyFont="1" applyFill="1" applyBorder="1" applyAlignment="1" applyProtection="1">
      <alignment horizontal="right" vertical="center"/>
      <protection/>
    </xf>
    <xf numFmtId="0" fontId="101" fillId="0" borderId="0" xfId="0" applyFont="1" applyAlignment="1">
      <alignment/>
    </xf>
    <xf numFmtId="2" fontId="0" fillId="4" borderId="22" xfId="0" applyNumberFormat="1" applyFill="1" applyBorder="1" applyAlignment="1" applyProtection="1">
      <alignment/>
      <protection locked="0"/>
    </xf>
    <xf numFmtId="2" fontId="66" fillId="33" borderId="61" xfId="0" applyNumberFormat="1" applyFont="1" applyFill="1" applyBorder="1" applyAlignment="1" applyProtection="1">
      <alignment/>
      <protection/>
    </xf>
    <xf numFmtId="2" fontId="0" fillId="45" borderId="22" xfId="0" applyNumberFormat="1" applyFill="1" applyBorder="1" applyAlignment="1" applyProtection="1">
      <alignment/>
      <protection/>
    </xf>
    <xf numFmtId="2" fontId="0" fillId="45" borderId="33" xfId="0" applyNumberFormat="1" applyFill="1" applyBorder="1" applyAlignment="1" applyProtection="1">
      <alignment/>
      <protection/>
    </xf>
    <xf numFmtId="4" fontId="0" fillId="45" borderId="22" xfId="0" applyNumberFormat="1" applyFill="1" applyBorder="1" applyAlignment="1" applyProtection="1">
      <alignment/>
      <protection/>
    </xf>
    <xf numFmtId="4" fontId="0" fillId="45" borderId="33" xfId="0" applyNumberFormat="1" applyFill="1" applyBorder="1" applyAlignment="1" applyProtection="1">
      <alignment/>
      <protection/>
    </xf>
    <xf numFmtId="4" fontId="43" fillId="48" borderId="34" xfId="0" applyNumberFormat="1" applyFont="1" applyFill="1" applyBorder="1" applyAlignment="1" applyProtection="1">
      <alignment/>
      <protection/>
    </xf>
    <xf numFmtId="4" fontId="43" fillId="48" borderId="92" xfId="0" applyNumberFormat="1" applyFont="1" applyFill="1" applyBorder="1" applyAlignment="1" applyProtection="1">
      <alignment/>
      <protection/>
    </xf>
    <xf numFmtId="2" fontId="2" fillId="32" borderId="22" xfId="0" applyNumberFormat="1" applyFont="1" applyFill="1" applyBorder="1" applyAlignment="1" applyProtection="1">
      <alignment horizontal="right" vertical="justify" wrapText="1"/>
      <protection/>
    </xf>
    <xf numFmtId="2" fontId="2" fillId="32" borderId="22" xfId="0" applyNumberFormat="1" applyFont="1" applyFill="1" applyBorder="1" applyAlignment="1">
      <alignment horizontal="right" vertical="center" wrapText="1"/>
    </xf>
    <xf numFmtId="2" fontId="2" fillId="32" borderId="74" xfId="0" applyNumberFormat="1" applyFont="1" applyFill="1" applyBorder="1" applyAlignment="1">
      <alignment horizontal="right" vertical="center" wrapText="1"/>
    </xf>
    <xf numFmtId="2" fontId="2" fillId="32" borderId="22" xfId="0" applyNumberFormat="1" applyFont="1" applyFill="1" applyBorder="1" applyAlignment="1">
      <alignment horizontal="right" wrapText="1"/>
    </xf>
    <xf numFmtId="2" fontId="2" fillId="32" borderId="74" xfId="0" applyNumberFormat="1" applyFont="1" applyFill="1" applyBorder="1" applyAlignment="1">
      <alignment horizontal="right" wrapText="1"/>
    </xf>
    <xf numFmtId="2" fontId="60" fillId="48" borderId="28" xfId="0" applyNumberFormat="1" applyFont="1" applyFill="1" applyBorder="1" applyAlignment="1">
      <alignment horizontal="right" vertical="center" wrapText="1"/>
    </xf>
    <xf numFmtId="2" fontId="60" fillId="48" borderId="76" xfId="0" applyNumberFormat="1" applyFont="1" applyFill="1" applyBorder="1" applyAlignment="1">
      <alignment horizontal="right" vertical="center" wrapText="1"/>
    </xf>
    <xf numFmtId="2" fontId="60" fillId="48" borderId="22" xfId="0" applyNumberFormat="1" applyFont="1" applyFill="1" applyBorder="1" applyAlignment="1">
      <alignment horizontal="right" vertical="center" wrapText="1"/>
    </xf>
    <xf numFmtId="2" fontId="2" fillId="48" borderId="22" xfId="0" applyNumberFormat="1" applyFont="1" applyFill="1" applyBorder="1" applyAlignment="1">
      <alignment horizontal="right" vertical="center" wrapText="1"/>
    </xf>
    <xf numFmtId="2" fontId="6" fillId="32" borderId="22" xfId="0" applyNumberFormat="1" applyFont="1" applyFill="1" applyBorder="1" applyAlignment="1">
      <alignment horizontal="right" vertical="center" wrapText="1"/>
    </xf>
    <xf numFmtId="2" fontId="2" fillId="48" borderId="22" xfId="0" applyNumberFormat="1" applyFont="1" applyFill="1" applyBorder="1" applyAlignment="1">
      <alignment horizontal="right" wrapText="1"/>
    </xf>
    <xf numFmtId="2" fontId="68" fillId="33" borderId="93" xfId="0" applyNumberFormat="1" applyFont="1" applyFill="1" applyBorder="1" applyAlignment="1" applyProtection="1">
      <alignment/>
      <protection/>
    </xf>
    <xf numFmtId="2" fontId="68" fillId="48" borderId="33" xfId="0" applyNumberFormat="1" applyFont="1" applyFill="1" applyBorder="1" applyAlignment="1" applyProtection="1">
      <alignment/>
      <protection/>
    </xf>
    <xf numFmtId="2" fontId="67" fillId="48" borderId="92" xfId="0" applyNumberFormat="1" applyFont="1" applyFill="1" applyBorder="1" applyAlignment="1" applyProtection="1">
      <alignment/>
      <protection/>
    </xf>
    <xf numFmtId="0" fontId="83" fillId="0" borderId="0" xfId="0" applyFont="1" applyAlignment="1" applyProtection="1">
      <alignment/>
      <protection/>
    </xf>
    <xf numFmtId="0" fontId="102" fillId="0" borderId="0" xfId="0" applyFont="1" applyAlignment="1" applyProtection="1">
      <alignment horizontal="center" vertical="center"/>
      <protection/>
    </xf>
    <xf numFmtId="0" fontId="103" fillId="21" borderId="38" xfId="0" applyFont="1" applyFill="1" applyBorder="1" applyAlignment="1" applyProtection="1">
      <alignment horizontal="center" vertical="center"/>
      <protection/>
    </xf>
    <xf numFmtId="0" fontId="103" fillId="21" borderId="39" xfId="0" applyFont="1" applyFill="1" applyBorder="1" applyAlignment="1" applyProtection="1">
      <alignment horizontal="center" vertical="center" wrapText="1"/>
      <protection/>
    </xf>
    <xf numFmtId="0" fontId="103" fillId="21" borderId="94" xfId="0" applyFont="1" applyFill="1" applyBorder="1" applyAlignment="1" applyProtection="1">
      <alignment horizontal="center" vertical="center" wrapText="1"/>
      <protection/>
    </xf>
    <xf numFmtId="0" fontId="103" fillId="21" borderId="95" xfId="0" applyFont="1" applyFill="1" applyBorder="1" applyAlignment="1" applyProtection="1">
      <alignment horizontal="center" vertical="center" wrapText="1"/>
      <protection/>
    </xf>
    <xf numFmtId="0" fontId="104" fillId="47" borderId="40" xfId="0" applyFont="1" applyFill="1" applyBorder="1" applyAlignment="1" applyProtection="1">
      <alignment horizontal="center" vertical="center"/>
      <protection/>
    </xf>
    <xf numFmtId="0" fontId="104" fillId="47" borderId="22" xfId="0" applyFont="1" applyFill="1" applyBorder="1" applyAlignment="1" applyProtection="1">
      <alignment horizontal="center" vertical="center"/>
      <protection/>
    </xf>
    <xf numFmtId="0" fontId="104" fillId="47" borderId="22" xfId="0" applyFont="1" applyFill="1" applyBorder="1" applyAlignment="1" applyProtection="1">
      <alignment horizontal="center" vertical="center" wrapText="1"/>
      <protection/>
    </xf>
    <xf numFmtId="49" fontId="104" fillId="47" borderId="22" xfId="0" applyNumberFormat="1" applyFont="1" applyFill="1" applyBorder="1" applyAlignment="1" applyProtection="1">
      <alignment horizontal="center" vertical="center"/>
      <protection/>
    </xf>
    <xf numFmtId="0" fontId="104" fillId="47" borderId="74" xfId="0" applyFont="1" applyFill="1" applyBorder="1" applyAlignment="1" applyProtection="1">
      <alignment horizontal="center" vertical="center"/>
      <protection/>
    </xf>
    <xf numFmtId="0" fontId="104" fillId="33" borderId="40" xfId="0" applyFont="1" applyFill="1" applyBorder="1" applyAlignment="1" applyProtection="1">
      <alignment vertical="center" wrapText="1"/>
      <protection/>
    </xf>
    <xf numFmtId="2" fontId="105" fillId="33" borderId="22" xfId="0" applyNumberFormat="1" applyFont="1" applyFill="1" applyBorder="1" applyAlignment="1" applyProtection="1">
      <alignment horizontal="right" vertical="center" wrapText="1"/>
      <protection/>
    </xf>
    <xf numFmtId="0" fontId="104" fillId="47" borderId="40" xfId="0" applyFont="1" applyFill="1" applyBorder="1" applyAlignment="1" applyProtection="1">
      <alignment vertical="center" wrapText="1"/>
      <protection/>
    </xf>
    <xf numFmtId="0" fontId="105" fillId="4" borderId="22" xfId="0" applyFont="1" applyFill="1" applyBorder="1" applyAlignment="1" applyProtection="1">
      <alignment horizontal="right" vertical="center" wrapText="1"/>
      <protection locked="0"/>
    </xf>
    <xf numFmtId="2" fontId="105" fillId="33" borderId="22" xfId="0" applyNumberFormat="1" applyFont="1" applyFill="1" applyBorder="1" applyAlignment="1" applyProtection="1">
      <alignment horizontal="right" vertical="center"/>
      <protection/>
    </xf>
    <xf numFmtId="0" fontId="104" fillId="0" borderId="40" xfId="0" applyFont="1" applyFill="1" applyBorder="1" applyAlignment="1" applyProtection="1">
      <alignment vertical="center" wrapText="1"/>
      <protection/>
    </xf>
    <xf numFmtId="0" fontId="105" fillId="4" borderId="22" xfId="0" applyFont="1" applyFill="1" applyBorder="1" applyAlignment="1" applyProtection="1">
      <alignment horizontal="right" vertical="center"/>
      <protection locked="0"/>
    </xf>
    <xf numFmtId="0" fontId="104" fillId="48" borderId="48" xfId="0" applyFont="1" applyFill="1" applyBorder="1" applyAlignment="1" applyProtection="1">
      <alignment vertical="center" wrapText="1"/>
      <protection/>
    </xf>
    <xf numFmtId="2" fontId="105" fillId="48" borderId="46" xfId="0" applyNumberFormat="1" applyFont="1" applyFill="1" applyBorder="1" applyAlignment="1" applyProtection="1">
      <alignment horizontal="right" vertical="center" wrapText="1"/>
      <protection/>
    </xf>
    <xf numFmtId="0" fontId="104" fillId="47" borderId="27" xfId="0" applyFont="1" applyFill="1" applyBorder="1" applyAlignment="1" applyProtection="1">
      <alignment vertical="center" wrapText="1"/>
      <protection/>
    </xf>
    <xf numFmtId="0" fontId="105" fillId="4" borderId="28" xfId="0" applyFont="1" applyFill="1" applyBorder="1" applyAlignment="1" applyProtection="1">
      <alignment horizontal="right" vertical="center" wrapText="1"/>
      <protection locked="0"/>
    </xf>
    <xf numFmtId="0" fontId="102" fillId="0" borderId="0" xfId="0" applyFont="1" applyFill="1" applyBorder="1" applyAlignment="1" applyProtection="1">
      <alignment/>
      <protection/>
    </xf>
    <xf numFmtId="0" fontId="105" fillId="0" borderId="0" xfId="0" applyFont="1" applyFill="1" applyBorder="1" applyAlignment="1" applyProtection="1">
      <alignment vertical="center" wrapText="1"/>
      <protection/>
    </xf>
    <xf numFmtId="0" fontId="105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05" fillId="0" borderId="0" xfId="0" applyFont="1" applyFill="1" applyBorder="1" applyAlignment="1" applyProtection="1">
      <alignment horizontal="right" vertical="center"/>
      <protection/>
    </xf>
    <xf numFmtId="0" fontId="83" fillId="0" borderId="0" xfId="0" applyFont="1" applyFill="1" applyBorder="1" applyAlignment="1" applyProtection="1">
      <alignment/>
      <protection/>
    </xf>
    <xf numFmtId="0" fontId="104" fillId="0" borderId="0" xfId="0" applyFont="1" applyFill="1" applyBorder="1" applyAlignment="1" applyProtection="1">
      <alignment horizontal="right" vertical="center"/>
      <protection/>
    </xf>
    <xf numFmtId="0" fontId="106" fillId="0" borderId="0" xfId="0" applyFont="1" applyAlignment="1">
      <alignment/>
    </xf>
    <xf numFmtId="0" fontId="90" fillId="0" borderId="0" xfId="0" applyFont="1" applyAlignment="1">
      <alignment/>
    </xf>
    <xf numFmtId="0" fontId="0" fillId="0" borderId="0" xfId="0" applyFont="1" applyAlignment="1">
      <alignment/>
    </xf>
    <xf numFmtId="0" fontId="107" fillId="21" borderId="22" xfId="0" applyFont="1" applyFill="1" applyBorder="1" applyAlignment="1">
      <alignment horizontal="center" vertical="center" wrapText="1"/>
    </xf>
    <xf numFmtId="0" fontId="107" fillId="0" borderId="0" xfId="0" applyFont="1" applyAlignment="1">
      <alignment horizontal="left" vertical="center" wrapText="1"/>
    </xf>
    <xf numFmtId="0" fontId="108" fillId="0" borderId="22" xfId="0" applyFont="1" applyBorder="1" applyAlignment="1">
      <alignment horizontal="center" vertical="justify" wrapText="1"/>
    </xf>
    <xf numFmtId="0" fontId="107" fillId="0" borderId="0" xfId="0" applyFont="1" applyAlignment="1">
      <alignment horizontal="left" vertical="justify" wrapText="1"/>
    </xf>
    <xf numFmtId="0" fontId="107" fillId="33" borderId="22" xfId="0" applyFont="1" applyFill="1" applyBorder="1" applyAlignment="1">
      <alignment horizontal="left" vertical="justify" wrapText="1"/>
    </xf>
    <xf numFmtId="2" fontId="107" fillId="33" borderId="22" xfId="0" applyNumberFormat="1" applyFont="1" applyFill="1" applyBorder="1" applyAlignment="1">
      <alignment vertical="center" wrapText="1"/>
    </xf>
    <xf numFmtId="0" fontId="107" fillId="0" borderId="22" xfId="0" applyFont="1" applyBorder="1" applyAlignment="1">
      <alignment horizontal="left" vertical="justify" wrapText="1"/>
    </xf>
    <xf numFmtId="0" fontId="107" fillId="4" borderId="22" xfId="0" applyFont="1" applyFill="1" applyBorder="1" applyAlignment="1" applyProtection="1">
      <alignment vertical="center" wrapText="1"/>
      <protection locked="0"/>
    </xf>
    <xf numFmtId="0" fontId="108" fillId="48" borderId="22" xfId="0" applyFont="1" applyFill="1" applyBorder="1" applyAlignment="1">
      <alignment horizontal="left" vertical="justify" wrapText="1"/>
    </xf>
    <xf numFmtId="2" fontId="108" fillId="48" borderId="22" xfId="0" applyNumberFormat="1" applyFont="1" applyFill="1" applyBorder="1" applyAlignment="1">
      <alignment vertical="center" wrapText="1"/>
    </xf>
    <xf numFmtId="0" fontId="108" fillId="0" borderId="0" xfId="0" applyFont="1" applyAlignment="1">
      <alignment horizontal="left" vertical="justify" wrapText="1"/>
    </xf>
    <xf numFmtId="0" fontId="107" fillId="0" borderId="0" xfId="0" applyFont="1" applyAlignment="1">
      <alignment/>
    </xf>
    <xf numFmtId="0" fontId="107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center"/>
    </xf>
    <xf numFmtId="2" fontId="8" fillId="48" borderId="34" xfId="0" applyNumberFormat="1" applyFont="1" applyFill="1" applyBorder="1" applyAlignment="1" applyProtection="1">
      <alignment horizontal="right" vertical="center" wrapText="1"/>
      <protection/>
    </xf>
    <xf numFmtId="2" fontId="8" fillId="48" borderId="92" xfId="0" applyNumberFormat="1" applyFont="1" applyFill="1" applyBorder="1" applyAlignment="1" applyProtection="1">
      <alignment horizontal="right" vertical="center" wrapText="1"/>
      <protection/>
    </xf>
    <xf numFmtId="2" fontId="3" fillId="32" borderId="22" xfId="0" applyNumberFormat="1" applyFont="1" applyFill="1" applyBorder="1" applyAlignment="1" applyProtection="1">
      <alignment horizontal="right" vertical="center"/>
      <protection/>
    </xf>
    <xf numFmtId="2" fontId="18" fillId="48" borderId="28" xfId="0" applyNumberFormat="1" applyFont="1" applyFill="1" applyBorder="1" applyAlignment="1" applyProtection="1">
      <alignment horizontal="right" vertical="center"/>
      <protection/>
    </xf>
    <xf numFmtId="4" fontId="3" fillId="32" borderId="22" xfId="180" applyNumberFormat="1" applyFont="1" applyFill="1" applyBorder="1" applyAlignment="1" applyProtection="1">
      <alignment horizontal="right" vertical="center"/>
      <protection/>
    </xf>
    <xf numFmtId="4" fontId="3" fillId="32" borderId="22" xfId="0" applyNumberFormat="1" applyFont="1" applyFill="1" applyBorder="1" applyAlignment="1" applyProtection="1">
      <alignment horizontal="right" vertical="center"/>
      <protection locked="0"/>
    </xf>
    <xf numFmtId="4" fontId="3" fillId="32" borderId="22" xfId="0" applyNumberFormat="1" applyFont="1" applyFill="1" applyBorder="1" applyAlignment="1" applyProtection="1">
      <alignment horizontal="right" vertical="center"/>
      <protection/>
    </xf>
    <xf numFmtId="4" fontId="3" fillId="32" borderId="21" xfId="0" applyNumberFormat="1" applyFont="1" applyFill="1" applyBorder="1" applyAlignment="1" applyProtection="1">
      <alignment horizontal="right" vertical="center"/>
      <protection/>
    </xf>
    <xf numFmtId="4" fontId="3" fillId="32" borderId="96" xfId="0" applyNumberFormat="1" applyFont="1" applyFill="1" applyBorder="1" applyAlignment="1" applyProtection="1">
      <alignment horizontal="right" vertical="center"/>
      <protection/>
    </xf>
    <xf numFmtId="2" fontId="18" fillId="32" borderId="70" xfId="0" applyNumberFormat="1" applyFont="1" applyFill="1" applyBorder="1" applyAlignment="1" applyProtection="1">
      <alignment horizontal="right" vertical="center"/>
      <protection/>
    </xf>
    <xf numFmtId="2" fontId="18" fillId="32" borderId="72" xfId="0" applyNumberFormat="1" applyFont="1" applyFill="1" applyBorder="1" applyAlignment="1" applyProtection="1">
      <alignment horizontal="right" vertical="center"/>
      <protection/>
    </xf>
    <xf numFmtId="2" fontId="2" fillId="48" borderId="28" xfId="0" applyNumberFormat="1" applyFont="1" applyFill="1" applyBorder="1" applyAlignment="1">
      <alignment horizontal="right" vertical="center" wrapText="1"/>
    </xf>
    <xf numFmtId="2" fontId="7" fillId="33" borderId="22" xfId="0" applyNumberFormat="1" applyFont="1" applyFill="1" applyBorder="1" applyAlignment="1">
      <alignment horizontal="right" vertical="center" wrapText="1"/>
    </xf>
    <xf numFmtId="2" fontId="4" fillId="48" borderId="28" xfId="0" applyNumberFormat="1" applyFont="1" applyFill="1" applyBorder="1" applyAlignment="1">
      <alignment horizontal="right" vertical="center" wrapText="1"/>
    </xf>
    <xf numFmtId="14" fontId="52" fillId="4" borderId="26" xfId="0" applyNumberFormat="1" applyFont="1" applyFill="1" applyBorder="1" applyAlignment="1" applyProtection="1">
      <alignment horizontal="center" vertical="top" wrapText="1"/>
      <protection locked="0"/>
    </xf>
    <xf numFmtId="0" fontId="52" fillId="4" borderId="41" xfId="0" applyFont="1" applyFill="1" applyBorder="1" applyAlignment="1" applyProtection="1">
      <alignment horizontal="justify" vertical="top"/>
      <protection locked="0"/>
    </xf>
    <xf numFmtId="182" fontId="52" fillId="4" borderId="41" xfId="180" applyNumberFormat="1" applyFont="1" applyFill="1" applyBorder="1" applyAlignment="1" applyProtection="1" quotePrefix="1">
      <alignment horizontal="justify" vertical="justify"/>
      <protection locked="0"/>
    </xf>
    <xf numFmtId="171" fontId="52" fillId="4" borderId="42" xfId="180" applyFont="1" applyFill="1" applyBorder="1" applyAlignment="1" applyProtection="1">
      <alignment vertical="center"/>
      <protection locked="0"/>
    </xf>
    <xf numFmtId="2" fontId="3" fillId="4" borderId="22" xfId="0" applyNumberFormat="1" applyFont="1" applyFill="1" applyBorder="1" applyAlignment="1" applyProtection="1">
      <alignment horizontal="right" vertical="center" wrapText="1"/>
      <protection locked="0"/>
    </xf>
    <xf numFmtId="2" fontId="18" fillId="48" borderId="22" xfId="0" applyNumberFormat="1" applyFont="1" applyFill="1" applyBorder="1" applyAlignment="1">
      <alignment horizontal="right" vertical="justify" wrapText="1"/>
    </xf>
    <xf numFmtId="2" fontId="6" fillId="48" borderId="22" xfId="146" applyNumberFormat="1" applyFont="1" applyFill="1" applyBorder="1" applyAlignment="1" applyProtection="1">
      <alignment horizontal="center" vertical="center"/>
      <protection/>
    </xf>
    <xf numFmtId="0" fontId="2" fillId="21" borderId="49" xfId="146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21" borderId="45" xfId="146" applyFont="1" applyFill="1" applyBorder="1" applyAlignment="1" applyProtection="1">
      <alignment vertical="center"/>
      <protection/>
    </xf>
    <xf numFmtId="0" fontId="5" fillId="2" borderId="20" xfId="0" applyFont="1" applyFill="1" applyBorder="1" applyAlignment="1">
      <alignment horizontal="center" vertical="center" wrapText="1"/>
    </xf>
    <xf numFmtId="0" fontId="5" fillId="2" borderId="73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5" fillId="2" borderId="39" xfId="0" applyFont="1" applyFill="1" applyBorder="1" applyAlignment="1">
      <alignment horizontal="center" vertical="center" wrapText="1"/>
    </xf>
    <xf numFmtId="49" fontId="77" fillId="4" borderId="22" xfId="146" applyNumberFormat="1" applyFont="1" applyFill="1" applyBorder="1" applyAlignment="1" applyProtection="1">
      <alignment vertical="top" wrapText="1"/>
      <protection locked="0"/>
    </xf>
    <xf numFmtId="0" fontId="77" fillId="4" borderId="22" xfId="146" applyFont="1" applyFill="1" applyBorder="1" applyAlignment="1" applyProtection="1">
      <alignment vertical="top" wrapText="1"/>
      <protection locked="0"/>
    </xf>
    <xf numFmtId="0" fontId="56" fillId="21" borderId="49" xfId="146" applyFont="1" applyFill="1" applyBorder="1" applyAlignment="1" applyProtection="1">
      <alignment horizontal="center" vertical="center" wrapText="1"/>
      <protection/>
    </xf>
    <xf numFmtId="0" fontId="56" fillId="21" borderId="46" xfId="146" applyFont="1" applyFill="1" applyBorder="1" applyAlignment="1" applyProtection="1">
      <alignment horizontal="center" vertical="center" wrapText="1"/>
      <protection/>
    </xf>
    <xf numFmtId="0" fontId="56" fillId="21" borderId="22" xfId="146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right"/>
    </xf>
    <xf numFmtId="2" fontId="107" fillId="33" borderId="22" xfId="0" applyNumberFormat="1" applyFont="1" applyFill="1" applyBorder="1" applyAlignment="1" applyProtection="1">
      <alignment vertical="center" wrapText="1"/>
      <protection/>
    </xf>
    <xf numFmtId="2" fontId="107" fillId="4" borderId="22" xfId="0" applyNumberFormat="1" applyFont="1" applyFill="1" applyBorder="1" applyAlignment="1" applyProtection="1">
      <alignment vertical="center" wrapText="1"/>
      <protection/>
    </xf>
    <xf numFmtId="2" fontId="108" fillId="48" borderId="22" xfId="0" applyNumberFormat="1" applyFont="1" applyFill="1" applyBorder="1" applyAlignment="1" applyProtection="1">
      <alignment vertical="center" wrapText="1"/>
      <protection/>
    </xf>
    <xf numFmtId="10" fontId="46" fillId="4" borderId="22" xfId="176" applyNumberFormat="1" applyFont="1" applyFill="1" applyBorder="1" applyAlignment="1" applyProtection="1">
      <alignment horizontal="right" vertical="center"/>
      <protection/>
    </xf>
    <xf numFmtId="10" fontId="6" fillId="4" borderId="22" xfId="176" applyNumberFormat="1" applyFont="1" applyFill="1" applyBorder="1" applyAlignment="1" applyProtection="1">
      <alignment horizontal="right" vertical="center" wrapText="1"/>
      <protection/>
    </xf>
    <xf numFmtId="2" fontId="2" fillId="48" borderId="28" xfId="176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>
      <alignment horizontal="left" vertical="center"/>
    </xf>
    <xf numFmtId="0" fontId="100" fillId="0" borderId="25" xfId="0" applyFont="1" applyBorder="1" applyAlignment="1">
      <alignment horizontal="center" vertical="center" wrapText="1"/>
    </xf>
    <xf numFmtId="0" fontId="107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50" borderId="0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107" fillId="0" borderId="22" xfId="0" applyFont="1" applyBorder="1" applyAlignment="1">
      <alignment horizontal="center" vertical="center"/>
    </xf>
    <xf numFmtId="0" fontId="107" fillId="0" borderId="22" xfId="0" applyFont="1" applyBorder="1" applyAlignment="1">
      <alignment vertical="center"/>
    </xf>
    <xf numFmtId="0" fontId="107" fillId="0" borderId="22" xfId="0" applyFont="1" applyBorder="1" applyAlignment="1">
      <alignment vertical="center" wrapText="1"/>
    </xf>
    <xf numFmtId="0" fontId="2" fillId="0" borderId="0" xfId="0" applyFont="1" applyFill="1" applyBorder="1" applyAlignment="1">
      <alignment vertical="top"/>
    </xf>
    <xf numFmtId="0" fontId="107" fillId="0" borderId="22" xfId="0" applyFont="1" applyFill="1" applyBorder="1" applyAlignment="1">
      <alignment horizontal="center" vertical="center"/>
    </xf>
    <xf numFmtId="0" fontId="107" fillId="0" borderId="22" xfId="0" applyFont="1" applyFill="1" applyBorder="1" applyAlignment="1">
      <alignment vertical="center"/>
    </xf>
    <xf numFmtId="0" fontId="107" fillId="0" borderId="2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08" fillId="0" borderId="0" xfId="0" applyFont="1" applyBorder="1" applyAlignment="1">
      <alignment/>
    </xf>
    <xf numFmtId="0" fontId="107" fillId="0" borderId="0" xfId="0" applyFont="1" applyBorder="1" applyAlignment="1">
      <alignment/>
    </xf>
    <xf numFmtId="0" fontId="99" fillId="0" borderId="22" xfId="0" applyFont="1" applyBorder="1" applyAlignment="1">
      <alignment horizontal="center" vertical="center" wrapText="1"/>
    </xf>
    <xf numFmtId="0" fontId="99" fillId="0" borderId="22" xfId="0" applyFont="1" applyBorder="1" applyAlignment="1">
      <alignment horizontal="justify" vertical="center" wrapText="1"/>
    </xf>
    <xf numFmtId="0" fontId="108" fillId="0" borderId="0" xfId="0" applyFont="1" applyAlignment="1">
      <alignment/>
    </xf>
    <xf numFmtId="0" fontId="108" fillId="0" borderId="22" xfId="0" applyFont="1" applyBorder="1" applyAlignment="1">
      <alignment horizontal="center" vertical="center" wrapText="1"/>
    </xf>
    <xf numFmtId="0" fontId="108" fillId="0" borderId="22" xfId="0" applyFont="1" applyBorder="1" applyAlignment="1">
      <alignment vertical="center" wrapText="1"/>
    </xf>
    <xf numFmtId="0" fontId="107" fillId="0" borderId="22" xfId="0" applyFont="1" applyBorder="1" applyAlignment="1">
      <alignment/>
    </xf>
    <xf numFmtId="0" fontId="100" fillId="0" borderId="91" xfId="0" applyFont="1" applyBorder="1" applyAlignment="1">
      <alignment horizontal="center" vertical="center" wrapText="1"/>
    </xf>
    <xf numFmtId="0" fontId="108" fillId="0" borderId="0" xfId="0" applyFont="1" applyAlignment="1">
      <alignment wrapText="1"/>
    </xf>
    <xf numFmtId="0" fontId="102" fillId="0" borderId="0" xfId="0" applyFont="1" applyBorder="1" applyAlignment="1">
      <alignment/>
    </xf>
    <xf numFmtId="0" fontId="100" fillId="0" borderId="22" xfId="0" applyFont="1" applyBorder="1" applyAlignment="1">
      <alignment horizontal="center" vertical="center" wrapText="1"/>
    </xf>
    <xf numFmtId="2" fontId="105" fillId="4" borderId="74" xfId="0" applyNumberFormat="1" applyFont="1" applyFill="1" applyBorder="1" applyAlignment="1" applyProtection="1">
      <alignment horizontal="right" vertical="center" wrapText="1"/>
      <protection locked="0"/>
    </xf>
    <xf numFmtId="0" fontId="105" fillId="4" borderId="76" xfId="0" applyFont="1" applyFill="1" applyBorder="1" applyAlignment="1" applyProtection="1">
      <alignment horizontal="right" vertical="center" wrapText="1"/>
      <protection locked="0"/>
    </xf>
    <xf numFmtId="0" fontId="6" fillId="47" borderId="81" xfId="0" applyFont="1" applyFill="1" applyBorder="1" applyAlignment="1" applyProtection="1">
      <alignment vertical="center"/>
      <protection/>
    </xf>
    <xf numFmtId="0" fontId="6" fillId="47" borderId="0" xfId="0" applyFont="1" applyFill="1" applyBorder="1" applyAlignment="1" applyProtection="1">
      <alignment vertical="center"/>
      <protection/>
    </xf>
    <xf numFmtId="0" fontId="6" fillId="47" borderId="24" xfId="0" applyFont="1" applyFill="1" applyBorder="1" applyAlignment="1" applyProtection="1">
      <alignment horizontal="center" vertical="center"/>
      <protection/>
    </xf>
    <xf numFmtId="0" fontId="6" fillId="47" borderId="80" xfId="0" applyFont="1" applyFill="1" applyBorder="1" applyAlignment="1" applyProtection="1">
      <alignment vertical="center"/>
      <protection/>
    </xf>
    <xf numFmtId="49" fontId="2" fillId="4" borderId="56" xfId="0" applyNumberFormat="1" applyFont="1" applyFill="1" applyBorder="1" applyAlignment="1" applyProtection="1">
      <alignment horizontal="center" vertical="center"/>
      <protection locked="0"/>
    </xf>
    <xf numFmtId="49" fontId="66" fillId="4" borderId="56" xfId="0" applyNumberFormat="1" applyFont="1" applyFill="1" applyBorder="1" applyAlignment="1" applyProtection="1">
      <alignment horizontal="center" vertical="center"/>
      <protection locked="0"/>
    </xf>
    <xf numFmtId="0" fontId="2" fillId="47" borderId="0" xfId="0" applyFont="1" applyFill="1" applyBorder="1" applyAlignment="1" applyProtection="1">
      <alignment vertical="center"/>
      <protection/>
    </xf>
    <xf numFmtId="0" fontId="6" fillId="0" borderId="79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80" xfId="0" applyFont="1" applyBorder="1" applyAlignment="1" applyProtection="1">
      <alignment vertical="center"/>
      <protection/>
    </xf>
    <xf numFmtId="14" fontId="6" fillId="4" borderId="0" xfId="0" applyNumberFormat="1" applyFont="1" applyFill="1" applyBorder="1" applyAlignment="1" applyProtection="1">
      <alignment vertical="center"/>
      <protection locked="0"/>
    </xf>
    <xf numFmtId="14" fontId="66" fillId="4" borderId="0" xfId="0" applyNumberFormat="1" applyFont="1" applyFill="1" applyBorder="1" applyAlignment="1" applyProtection="1">
      <alignment vertical="center"/>
      <protection locked="0"/>
    </xf>
    <xf numFmtId="0" fontId="6" fillId="0" borderId="97" xfId="0" applyFont="1" applyBorder="1" applyAlignment="1" applyProtection="1">
      <alignment vertical="center"/>
      <protection/>
    </xf>
    <xf numFmtId="0" fontId="2" fillId="47" borderId="81" xfId="0" applyFont="1" applyFill="1" applyBorder="1" applyAlignment="1" applyProtection="1">
      <alignment horizontal="center" vertical="center"/>
      <protection/>
    </xf>
    <xf numFmtId="0" fontId="2" fillId="47" borderId="0" xfId="0" applyFont="1" applyFill="1" applyBorder="1" applyAlignment="1" applyProtection="1">
      <alignment horizontal="center" vertical="center"/>
      <protection/>
    </xf>
    <xf numFmtId="0" fontId="6" fillId="0" borderId="98" xfId="0" applyFont="1" applyBorder="1" applyAlignment="1" applyProtection="1">
      <alignment vertical="center" wrapText="1"/>
      <protection/>
    </xf>
    <xf numFmtId="0" fontId="6" fillId="0" borderId="99" xfId="0" applyFont="1" applyBorder="1" applyAlignment="1" applyProtection="1">
      <alignment vertical="center" wrapText="1"/>
      <protection/>
    </xf>
    <xf numFmtId="0" fontId="6" fillId="47" borderId="100" xfId="0" applyFont="1" applyFill="1" applyBorder="1" applyAlignment="1" applyProtection="1">
      <alignment vertical="center" wrapText="1"/>
      <protection/>
    </xf>
    <xf numFmtId="0" fontId="6" fillId="47" borderId="85" xfId="0" applyFont="1" applyFill="1" applyBorder="1" applyAlignment="1" applyProtection="1">
      <alignment vertical="center" wrapText="1"/>
      <protection/>
    </xf>
    <xf numFmtId="0" fontId="6" fillId="47" borderId="101" xfId="0" applyFont="1" applyFill="1" applyBorder="1" applyAlignment="1" applyProtection="1">
      <alignment vertical="center" wrapText="1"/>
      <protection/>
    </xf>
    <xf numFmtId="0" fontId="6" fillId="47" borderId="0" xfId="0" applyFont="1" applyFill="1" applyBorder="1" applyAlignment="1" applyProtection="1">
      <alignment vertical="center" wrapText="1"/>
      <protection/>
    </xf>
    <xf numFmtId="0" fontId="6" fillId="47" borderId="102" xfId="0" applyFont="1" applyFill="1" applyBorder="1" applyAlignment="1" applyProtection="1">
      <alignment horizontal="center" vertical="center"/>
      <protection/>
    </xf>
    <xf numFmtId="0" fontId="6" fillId="47" borderId="103" xfId="0" applyFont="1" applyFill="1" applyBorder="1" applyAlignment="1" applyProtection="1">
      <alignment horizontal="center" vertical="center"/>
      <protection/>
    </xf>
    <xf numFmtId="0" fontId="6" fillId="0" borderId="104" xfId="0" applyFont="1" applyBorder="1" applyAlignment="1" applyProtection="1">
      <alignment vertical="center" wrapText="1"/>
      <protection/>
    </xf>
    <xf numFmtId="0" fontId="6" fillId="0" borderId="105" xfId="0" applyFont="1" applyBorder="1" applyAlignment="1" applyProtection="1">
      <alignment vertical="center" wrapText="1"/>
      <protection/>
    </xf>
    <xf numFmtId="0" fontId="6" fillId="0" borderId="100" xfId="0" applyFont="1" applyBorder="1" applyAlignment="1" applyProtection="1">
      <alignment vertical="center" wrapText="1"/>
      <protection/>
    </xf>
    <xf numFmtId="0" fontId="6" fillId="0" borderId="106" xfId="0" applyFont="1" applyBorder="1" applyAlignment="1" applyProtection="1">
      <alignment vertical="center" wrapText="1"/>
      <protection/>
    </xf>
    <xf numFmtId="0" fontId="6" fillId="0" borderId="82" xfId="0" applyFont="1" applyBorder="1" applyAlignment="1" applyProtection="1">
      <alignment vertical="center" wrapText="1"/>
      <protection/>
    </xf>
    <xf numFmtId="0" fontId="6" fillId="0" borderId="84" xfId="0" applyFont="1" applyBorder="1" applyAlignment="1" applyProtection="1">
      <alignment vertical="center" wrapText="1"/>
      <protection/>
    </xf>
    <xf numFmtId="0" fontId="6" fillId="0" borderId="107" xfId="0" applyFont="1" applyBorder="1" applyAlignment="1" applyProtection="1">
      <alignment vertical="center" wrapText="1"/>
      <protection/>
    </xf>
    <xf numFmtId="0" fontId="6" fillId="0" borderId="108" xfId="0" applyFont="1" applyBorder="1" applyAlignment="1" applyProtection="1">
      <alignment vertical="center" wrapText="1"/>
      <protection/>
    </xf>
    <xf numFmtId="0" fontId="6" fillId="47" borderId="109" xfId="0" applyFont="1" applyFill="1" applyBorder="1" applyAlignment="1" applyProtection="1">
      <alignment horizontal="center" vertical="center"/>
      <protection/>
    </xf>
    <xf numFmtId="0" fontId="6" fillId="47" borderId="110" xfId="0" applyFont="1" applyFill="1" applyBorder="1" applyAlignment="1" applyProtection="1">
      <alignment horizontal="center" vertical="center"/>
      <protection/>
    </xf>
    <xf numFmtId="0" fontId="6" fillId="47" borderId="111" xfId="0" applyFont="1" applyFill="1" applyBorder="1" applyAlignment="1" applyProtection="1">
      <alignment horizontal="center" vertical="center" wrapText="1"/>
      <protection/>
    </xf>
    <xf numFmtId="0" fontId="6" fillId="47" borderId="110" xfId="0" applyFont="1" applyFill="1" applyBorder="1" applyAlignment="1" applyProtection="1">
      <alignment horizontal="center" vertical="center" wrapText="1"/>
      <protection/>
    </xf>
    <xf numFmtId="0" fontId="6" fillId="47" borderId="112" xfId="0" applyFont="1" applyFill="1" applyBorder="1" applyAlignment="1" applyProtection="1">
      <alignment vertical="center"/>
      <protection/>
    </xf>
    <xf numFmtId="0" fontId="6" fillId="47" borderId="113" xfId="0" applyFont="1" applyFill="1" applyBorder="1" applyAlignment="1" applyProtection="1">
      <alignment horizontal="center" vertical="center"/>
      <protection/>
    </xf>
    <xf numFmtId="0" fontId="6" fillId="47" borderId="112" xfId="0" applyFont="1" applyFill="1" applyBorder="1" applyAlignment="1" applyProtection="1">
      <alignment horizontal="center" vertical="center"/>
      <protection/>
    </xf>
    <xf numFmtId="0" fontId="6" fillId="47" borderId="110" xfId="0" applyFont="1" applyFill="1" applyBorder="1" applyAlignment="1" applyProtection="1">
      <alignment vertical="center"/>
      <protection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0" fillId="6" borderId="114" xfId="0" applyFont="1" applyFill="1" applyBorder="1" applyAlignment="1">
      <alignment horizontal="center" vertical="justify"/>
    </xf>
    <xf numFmtId="0" fontId="60" fillId="6" borderId="44" xfId="0" applyFont="1" applyFill="1" applyBorder="1" applyAlignment="1">
      <alignment horizontal="center" vertical="justify"/>
    </xf>
    <xf numFmtId="0" fontId="60" fillId="6" borderId="115" xfId="0" applyFont="1" applyFill="1" applyBorder="1" applyAlignment="1">
      <alignment horizontal="center" vertical="justify"/>
    </xf>
    <xf numFmtId="0" fontId="5" fillId="0" borderId="0" xfId="0" applyFont="1" applyAlignment="1">
      <alignment/>
    </xf>
    <xf numFmtId="0" fontId="66" fillId="0" borderId="0" xfId="0" applyFont="1" applyAlignment="1">
      <alignment/>
    </xf>
    <xf numFmtId="0" fontId="60" fillId="6" borderId="114" xfId="0" applyFont="1" applyFill="1" applyBorder="1" applyAlignment="1">
      <alignment horizontal="center" vertical="center"/>
    </xf>
    <xf numFmtId="0" fontId="60" fillId="6" borderId="44" xfId="0" applyFont="1" applyFill="1" applyBorder="1" applyAlignment="1">
      <alignment horizontal="center" vertical="center"/>
    </xf>
    <xf numFmtId="0" fontId="60" fillId="6" borderId="115" xfId="0" applyFont="1" applyFill="1" applyBorder="1" applyAlignment="1">
      <alignment horizontal="center" vertical="center"/>
    </xf>
    <xf numFmtId="0" fontId="67" fillId="6" borderId="36" xfId="0" applyFont="1" applyFill="1" applyBorder="1" applyAlignment="1" applyProtection="1">
      <alignment horizontal="center" wrapText="1"/>
      <protection/>
    </xf>
    <xf numFmtId="0" fontId="67" fillId="6" borderId="22" xfId="0" applyFont="1" applyFill="1" applyBorder="1" applyAlignment="1" applyProtection="1">
      <alignment horizontal="center" wrapText="1"/>
      <protection/>
    </xf>
    <xf numFmtId="0" fontId="67" fillId="6" borderId="33" xfId="0" applyFont="1" applyFill="1" applyBorder="1" applyAlignment="1" applyProtection="1">
      <alignment horizontal="center" wrapText="1"/>
      <protection/>
    </xf>
    <xf numFmtId="0" fontId="60" fillId="6" borderId="36" xfId="0" applyFont="1" applyFill="1" applyBorder="1" applyAlignment="1" applyProtection="1">
      <alignment horizontal="center" wrapText="1"/>
      <protection/>
    </xf>
    <xf numFmtId="0" fontId="60" fillId="6" borderId="22" xfId="0" applyFont="1" applyFill="1" applyBorder="1" applyAlignment="1" applyProtection="1">
      <alignment horizontal="center" wrapText="1"/>
      <protection/>
    </xf>
    <xf numFmtId="0" fontId="60" fillId="6" borderId="33" xfId="0" applyFont="1" applyFill="1" applyBorder="1" applyAlignment="1" applyProtection="1">
      <alignment horizontal="center" wrapText="1"/>
      <protection/>
    </xf>
    <xf numFmtId="0" fontId="60" fillId="6" borderId="36" xfId="0" applyFont="1" applyFill="1" applyBorder="1" applyAlignment="1" applyProtection="1">
      <alignment horizontal="center"/>
      <protection/>
    </xf>
    <xf numFmtId="0" fontId="60" fillId="6" borderId="22" xfId="0" applyFont="1" applyFill="1" applyBorder="1" applyAlignment="1" applyProtection="1">
      <alignment horizontal="center"/>
      <protection/>
    </xf>
    <xf numFmtId="0" fontId="60" fillId="6" borderId="33" xfId="0" applyFont="1" applyFill="1" applyBorder="1" applyAlignment="1" applyProtection="1">
      <alignment horizontal="center"/>
      <protection/>
    </xf>
    <xf numFmtId="0" fontId="60" fillId="6" borderId="44" xfId="0" applyFont="1" applyFill="1" applyBorder="1" applyAlignment="1">
      <alignment horizontal="center"/>
    </xf>
    <xf numFmtId="0" fontId="60" fillId="6" borderId="43" xfId="0" applyFont="1" applyFill="1" applyBorder="1" applyAlignment="1">
      <alignment horizontal="center"/>
    </xf>
    <xf numFmtId="0" fontId="60" fillId="6" borderId="43" xfId="0" applyFont="1" applyFill="1" applyBorder="1" applyAlignment="1">
      <alignment horizontal="center" vertical="center"/>
    </xf>
    <xf numFmtId="0" fontId="107" fillId="0" borderId="0" xfId="0" applyFont="1" applyAlignment="1">
      <alignment/>
    </xf>
    <xf numFmtId="0" fontId="109" fillId="0" borderId="0" xfId="0" applyFont="1" applyAlignment="1">
      <alignment/>
    </xf>
    <xf numFmtId="0" fontId="66" fillId="0" borderId="0" xfId="0" applyFont="1" applyBorder="1" applyAlignment="1" applyProtection="1">
      <alignment horizontal="center" vertical="center" textRotation="90"/>
      <protection/>
    </xf>
    <xf numFmtId="0" fontId="0" fillId="0" borderId="0" xfId="0" applyBorder="1" applyAlignment="1" applyProtection="1">
      <alignment horizontal="center" vertical="center" textRotation="90"/>
      <protection/>
    </xf>
    <xf numFmtId="0" fontId="0" fillId="0" borderId="116" xfId="0" applyBorder="1" applyAlignment="1" applyProtection="1">
      <alignment horizontal="center" vertical="center" textRotation="90"/>
      <protection/>
    </xf>
    <xf numFmtId="0" fontId="66" fillId="0" borderId="116" xfId="0" applyFont="1" applyBorder="1" applyAlignment="1" applyProtection="1">
      <alignment horizontal="center" vertical="center" textRotation="90"/>
      <protection/>
    </xf>
    <xf numFmtId="0" fontId="4" fillId="21" borderId="23" xfId="0" applyFont="1" applyFill="1" applyBorder="1" applyAlignment="1" applyProtection="1">
      <alignment horizontal="center" vertical="center" wrapText="1"/>
      <protection/>
    </xf>
    <xf numFmtId="0" fontId="4" fillId="21" borderId="25" xfId="0" applyFont="1" applyFill="1" applyBorder="1" applyAlignment="1" applyProtection="1">
      <alignment horizontal="center" vertical="center" wrapText="1"/>
      <protection/>
    </xf>
    <xf numFmtId="0" fontId="4" fillId="21" borderId="71" xfId="0" applyFont="1" applyFill="1" applyBorder="1" applyAlignment="1">
      <alignment horizontal="center" vertical="center" wrapText="1"/>
    </xf>
    <xf numFmtId="0" fontId="4" fillId="21" borderId="72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 vertical="center"/>
    </xf>
    <xf numFmtId="0" fontId="4" fillId="21" borderId="72" xfId="0" applyFont="1" applyFill="1" applyBorder="1" applyAlignment="1">
      <alignment horizontal="center" vertical="center"/>
    </xf>
    <xf numFmtId="0" fontId="4" fillId="21" borderId="117" xfId="0" applyFont="1" applyFill="1" applyBorder="1" applyAlignment="1">
      <alignment horizontal="center" vertical="center" wrapText="1"/>
    </xf>
    <xf numFmtId="0" fontId="4" fillId="21" borderId="44" xfId="0" applyFont="1" applyFill="1" applyBorder="1" applyAlignment="1">
      <alignment horizontal="center" vertical="center"/>
    </xf>
    <xf numFmtId="0" fontId="4" fillId="21" borderId="42" xfId="0" applyFont="1" applyFill="1" applyBorder="1" applyAlignment="1">
      <alignment horizontal="center" vertical="center" wrapText="1"/>
    </xf>
    <xf numFmtId="0" fontId="4" fillId="21" borderId="24" xfId="0" applyFont="1" applyFill="1" applyBorder="1" applyAlignment="1">
      <alignment horizontal="center" vertical="center" wrapText="1"/>
    </xf>
    <xf numFmtId="0" fontId="4" fillId="21" borderId="90" xfId="0" applyFont="1" applyFill="1" applyBorder="1" applyAlignment="1">
      <alignment horizontal="center" vertical="center" wrapText="1"/>
    </xf>
    <xf numFmtId="0" fontId="10" fillId="21" borderId="111" xfId="0" applyFont="1" applyFill="1" applyBorder="1" applyAlignment="1" applyProtection="1">
      <alignment horizontal="center" vertical="center" wrapText="1"/>
      <protection/>
    </xf>
    <xf numFmtId="0" fontId="10" fillId="21" borderId="118" xfId="0" applyFont="1" applyFill="1" applyBorder="1" applyAlignment="1" applyProtection="1">
      <alignment horizontal="center" vertical="center" wrapText="1"/>
      <protection/>
    </xf>
    <xf numFmtId="0" fontId="10" fillId="21" borderId="119" xfId="0" applyFont="1" applyFill="1" applyBorder="1" applyAlignment="1" applyProtection="1">
      <alignment horizontal="center" vertical="center" wrapText="1"/>
      <protection/>
    </xf>
    <xf numFmtId="0" fontId="10" fillId="21" borderId="23" xfId="0" applyFont="1" applyFill="1" applyBorder="1" applyAlignment="1" applyProtection="1">
      <alignment horizontal="center" vertical="center" wrapText="1"/>
      <protection/>
    </xf>
    <xf numFmtId="0" fontId="10" fillId="21" borderId="120" xfId="0" applyFont="1" applyFill="1" applyBorder="1" applyAlignment="1" applyProtection="1">
      <alignment horizontal="center" vertical="center" wrapText="1"/>
      <protection/>
    </xf>
    <xf numFmtId="0" fontId="10" fillId="21" borderId="25" xfId="0" applyFont="1" applyFill="1" applyBorder="1" applyAlignment="1" applyProtection="1">
      <alignment horizontal="center" vertical="center" wrapText="1"/>
      <protection/>
    </xf>
    <xf numFmtId="0" fontId="0" fillId="21" borderId="87" xfId="0" applyFill="1" applyBorder="1" applyAlignment="1" applyProtection="1">
      <alignment horizontal="center" vertical="center" wrapText="1"/>
      <protection/>
    </xf>
    <xf numFmtId="0" fontId="0" fillId="21" borderId="119" xfId="0" applyFill="1" applyBorder="1" applyAlignment="1" applyProtection="1">
      <alignment horizontal="center" vertical="center" wrapText="1"/>
      <protection/>
    </xf>
    <xf numFmtId="0" fontId="0" fillId="21" borderId="91" xfId="0" applyFill="1" applyBorder="1" applyAlignment="1" applyProtection="1">
      <alignment horizontal="center" vertical="center" wrapText="1"/>
      <protection/>
    </xf>
    <xf numFmtId="0" fontId="10" fillId="21" borderId="112" xfId="0" applyFont="1" applyFill="1" applyBorder="1" applyAlignment="1" applyProtection="1">
      <alignment horizontal="center" vertical="center" wrapText="1"/>
      <protection/>
    </xf>
    <xf numFmtId="0" fontId="10" fillId="21" borderId="87" xfId="0" applyFont="1" applyFill="1" applyBorder="1" applyAlignment="1" applyProtection="1">
      <alignment horizontal="center" vertical="center" wrapText="1"/>
      <protection/>
    </xf>
    <xf numFmtId="0" fontId="10" fillId="21" borderId="56" xfId="0" applyFont="1" applyFill="1" applyBorder="1" applyAlignment="1" applyProtection="1">
      <alignment horizontal="center" vertical="center" wrapText="1"/>
      <protection/>
    </xf>
    <xf numFmtId="0" fontId="10" fillId="21" borderId="91" xfId="0" applyFont="1" applyFill="1" applyBorder="1" applyAlignment="1" applyProtection="1">
      <alignment horizontal="center" vertical="center" wrapText="1"/>
      <protection/>
    </xf>
    <xf numFmtId="0" fontId="0" fillId="21" borderId="120" xfId="0" applyFill="1" applyBorder="1" applyAlignment="1" applyProtection="1">
      <alignment horizontal="center" vertical="center" wrapText="1"/>
      <protection/>
    </xf>
    <xf numFmtId="0" fontId="0" fillId="21" borderId="25" xfId="0" applyFill="1" applyBorder="1" applyAlignment="1" applyProtection="1">
      <alignment horizontal="center" vertical="center" wrapText="1"/>
      <protection/>
    </xf>
    <xf numFmtId="0" fontId="11" fillId="21" borderId="112" xfId="0" applyFont="1" applyFill="1" applyBorder="1" applyAlignment="1" applyProtection="1">
      <alignment horizontal="center" vertical="center" wrapText="1"/>
      <protection/>
    </xf>
    <xf numFmtId="0" fontId="11" fillId="21" borderId="0" xfId="0" applyFont="1" applyFill="1" applyBorder="1" applyAlignment="1" applyProtection="1">
      <alignment horizontal="center" vertical="center" wrapText="1"/>
      <protection/>
    </xf>
    <xf numFmtId="0" fontId="11" fillId="21" borderId="56" xfId="0" applyFont="1" applyFill="1" applyBorder="1" applyAlignment="1" applyProtection="1">
      <alignment horizontal="center" vertical="center" wrapText="1"/>
      <protection/>
    </xf>
    <xf numFmtId="0" fontId="11" fillId="21" borderId="23" xfId="0" applyFont="1" applyFill="1" applyBorder="1" applyAlignment="1" applyProtection="1">
      <alignment horizontal="center" vertical="center" wrapText="1"/>
      <protection/>
    </xf>
    <xf numFmtId="0" fontId="11" fillId="21" borderId="120" xfId="0" applyFont="1" applyFill="1" applyBorder="1" applyAlignment="1" applyProtection="1">
      <alignment horizontal="center" vertical="center" wrapText="1"/>
      <protection/>
    </xf>
    <xf numFmtId="0" fontId="11" fillId="21" borderId="25" xfId="0" applyFont="1" applyFill="1" applyBorder="1" applyAlignment="1" applyProtection="1">
      <alignment horizontal="center" vertical="center" wrapText="1"/>
      <protection/>
    </xf>
    <xf numFmtId="0" fontId="11" fillId="21" borderId="111" xfId="0" applyFont="1" applyFill="1" applyBorder="1" applyAlignment="1" applyProtection="1">
      <alignment horizontal="center" vertical="center" wrapText="1"/>
      <protection/>
    </xf>
    <xf numFmtId="0" fontId="12" fillId="21" borderId="25" xfId="0" applyFont="1" applyFill="1" applyBorder="1" applyAlignment="1" applyProtection="1">
      <alignment horizontal="center" vertical="center" wrapText="1"/>
      <protection/>
    </xf>
    <xf numFmtId="0" fontId="12" fillId="21" borderId="119" xfId="0" applyFont="1" applyFill="1" applyBorder="1" applyAlignment="1" applyProtection="1">
      <alignment horizontal="center" vertical="center" wrapText="1"/>
      <protection/>
    </xf>
    <xf numFmtId="0" fontId="3" fillId="0" borderId="47" xfId="0" applyNumberFormat="1" applyFont="1" applyFill="1" applyBorder="1" applyAlignment="1" applyProtection="1">
      <alignment horizontal="center" vertical="top"/>
      <protection/>
    </xf>
    <xf numFmtId="49" fontId="3" fillId="0" borderId="46" xfId="0" applyNumberFormat="1" applyFont="1" applyFill="1" applyBorder="1" applyAlignment="1" applyProtection="1">
      <alignment horizontal="center" vertical="top"/>
      <protection/>
    </xf>
    <xf numFmtId="49" fontId="3" fillId="0" borderId="47" xfId="0" applyNumberFormat="1" applyFont="1" applyFill="1" applyBorder="1" applyAlignment="1" applyProtection="1">
      <alignment horizontal="center" vertical="top"/>
      <protection/>
    </xf>
    <xf numFmtId="0" fontId="3" fillId="0" borderId="20" xfId="0" applyNumberFormat="1" applyFont="1" applyFill="1" applyBorder="1" applyAlignment="1" applyProtection="1">
      <alignment horizontal="center" vertical="top"/>
      <protection/>
    </xf>
    <xf numFmtId="0" fontId="3" fillId="0" borderId="22" xfId="0" applyNumberFormat="1" applyFont="1" applyFill="1" applyBorder="1" applyAlignment="1" applyProtection="1">
      <alignment horizontal="center" vertical="top"/>
      <protection/>
    </xf>
    <xf numFmtId="0" fontId="3" fillId="0" borderId="46" xfId="0" applyNumberFormat="1" applyFont="1" applyFill="1" applyBorder="1" applyAlignment="1" applyProtection="1">
      <alignment horizontal="center" vertical="top"/>
      <protection/>
    </xf>
    <xf numFmtId="0" fontId="66" fillId="0" borderId="121" xfId="0" applyFont="1" applyBorder="1" applyAlignment="1" applyProtection="1">
      <alignment horizontal="center" vertical="center" textRotation="90"/>
      <protection/>
    </xf>
    <xf numFmtId="0" fontId="66" fillId="0" borderId="118" xfId="0" applyFont="1" applyBorder="1" applyAlignment="1" applyProtection="1">
      <alignment horizontal="center" vertical="center" textRotation="90"/>
      <protection/>
    </xf>
    <xf numFmtId="0" fontId="66" fillId="0" borderId="122" xfId="0" applyFont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top"/>
      <protection/>
    </xf>
    <xf numFmtId="0" fontId="6" fillId="0" borderId="28" xfId="0" applyNumberFormat="1" applyFont="1" applyFill="1" applyBorder="1" applyAlignment="1" applyProtection="1">
      <alignment horizontal="center" vertical="top"/>
      <protection/>
    </xf>
    <xf numFmtId="0" fontId="0" fillId="0" borderId="123" xfId="0" applyBorder="1" applyAlignment="1" applyProtection="1">
      <alignment horizontal="center" vertical="center" textRotation="90"/>
      <protection/>
    </xf>
    <xf numFmtId="0" fontId="0" fillId="0" borderId="121" xfId="0" applyBorder="1" applyAlignment="1" applyProtection="1">
      <alignment horizontal="center" vertical="center" textRotation="90"/>
      <protection/>
    </xf>
    <xf numFmtId="0" fontId="0" fillId="0" borderId="118" xfId="0" applyBorder="1" applyAlignment="1" applyProtection="1">
      <alignment horizontal="center" vertical="center" textRotation="90"/>
      <protection/>
    </xf>
    <xf numFmtId="0" fontId="0" fillId="0" borderId="122" xfId="0" applyBorder="1" applyAlignment="1" applyProtection="1">
      <alignment horizontal="center" vertical="center" textRotation="90"/>
      <protection/>
    </xf>
    <xf numFmtId="0" fontId="2" fillId="0" borderId="52" xfId="0" applyFont="1" applyFill="1" applyBorder="1" applyAlignment="1" applyProtection="1">
      <alignment horizontal="left"/>
      <protection/>
    </xf>
    <xf numFmtId="0" fontId="6" fillId="0" borderId="46" xfId="0" applyNumberFormat="1" applyFont="1" applyFill="1" applyBorder="1" applyAlignment="1" applyProtection="1">
      <alignment horizontal="center" vertical="top"/>
      <protection/>
    </xf>
    <xf numFmtId="0" fontId="6" fillId="0" borderId="47" xfId="0" applyNumberFormat="1" applyFont="1" applyFill="1" applyBorder="1" applyAlignment="1" applyProtection="1">
      <alignment horizontal="center" vertical="top"/>
      <protection/>
    </xf>
    <xf numFmtId="0" fontId="3" fillId="0" borderId="54" xfId="0" applyNumberFormat="1" applyFont="1" applyFill="1" applyBorder="1" applyAlignment="1" applyProtection="1">
      <alignment horizontal="center" vertical="top"/>
      <protection/>
    </xf>
    <xf numFmtId="0" fontId="3" fillId="0" borderId="53" xfId="0" applyNumberFormat="1" applyFont="1" applyFill="1" applyBorder="1" applyAlignment="1" applyProtection="1">
      <alignment horizontal="center" vertical="top"/>
      <protection/>
    </xf>
    <xf numFmtId="0" fontId="6" fillId="2" borderId="38" xfId="0" applyFont="1" applyFill="1" applyBorder="1" applyAlignment="1" applyProtection="1">
      <alignment horizontal="justify" vertical="top" wrapText="1"/>
      <protection/>
    </xf>
    <xf numFmtId="0" fontId="6" fillId="2" borderId="40" xfId="0" applyFont="1" applyFill="1" applyBorder="1" applyAlignment="1" applyProtection="1">
      <alignment horizontal="justify" vertical="top" wrapText="1"/>
      <protection/>
    </xf>
    <xf numFmtId="0" fontId="6" fillId="2" borderId="39" xfId="0" applyFont="1" applyFill="1" applyBorder="1" applyAlignment="1" applyProtection="1">
      <alignment horizontal="justify" vertical="top" wrapText="1"/>
      <protection/>
    </xf>
    <xf numFmtId="0" fontId="6" fillId="2" borderId="22" xfId="0" applyFont="1" applyFill="1" applyBorder="1" applyAlignment="1" applyProtection="1">
      <alignment horizontal="justify" vertical="top" wrapText="1"/>
      <protection/>
    </xf>
    <xf numFmtId="0" fontId="6" fillId="2" borderId="39" xfId="0" applyFont="1" applyFill="1" applyBorder="1" applyAlignment="1" applyProtection="1">
      <alignment horizontal="center" vertical="top" wrapText="1"/>
      <protection/>
    </xf>
    <xf numFmtId="0" fontId="6" fillId="2" borderId="75" xfId="0" applyFont="1" applyFill="1" applyBorder="1" applyAlignment="1" applyProtection="1">
      <alignment horizontal="center" vertical="top" wrapText="1"/>
      <protection/>
    </xf>
    <xf numFmtId="0" fontId="6" fillId="2" borderId="21" xfId="0" applyFont="1" applyFill="1" applyBorder="1" applyAlignment="1" applyProtection="1">
      <alignment horizontal="center" vertical="top" wrapText="1"/>
      <protection/>
    </xf>
    <xf numFmtId="0" fontId="6" fillId="2" borderId="44" xfId="0" applyFont="1" applyFill="1" applyBorder="1" applyAlignment="1" applyProtection="1">
      <alignment horizontal="center" vertical="top" wrapText="1"/>
      <protection/>
    </xf>
    <xf numFmtId="0" fontId="6" fillId="2" borderId="43" xfId="0" applyFont="1" applyFill="1" applyBorder="1" applyAlignment="1" applyProtection="1">
      <alignment horizontal="center" vertical="top" wrapText="1"/>
      <protection/>
    </xf>
    <xf numFmtId="0" fontId="6" fillId="2" borderId="115" xfId="0" applyFont="1" applyFill="1" applyBorder="1" applyAlignment="1" applyProtection="1">
      <alignment horizontal="center" vertical="top" wrapText="1"/>
      <protection/>
    </xf>
    <xf numFmtId="0" fontId="2" fillId="47" borderId="49" xfId="0" applyFont="1" applyFill="1" applyBorder="1" applyAlignment="1" applyProtection="1">
      <alignment horizontal="center"/>
      <protection/>
    </xf>
    <xf numFmtId="0" fontId="2" fillId="47" borderId="43" xfId="0" applyFont="1" applyFill="1" applyBorder="1" applyAlignment="1" applyProtection="1">
      <alignment horizontal="center"/>
      <protection/>
    </xf>
    <xf numFmtId="0" fontId="2" fillId="10" borderId="46" xfId="0" applyFont="1" applyFill="1" applyBorder="1" applyAlignment="1" applyProtection="1">
      <alignment horizontal="center" vertical="center"/>
      <protection/>
    </xf>
    <xf numFmtId="0" fontId="2" fillId="10" borderId="20" xfId="0" applyFont="1" applyFill="1" applyBorder="1" applyAlignment="1" applyProtection="1">
      <alignment horizontal="center" vertical="center"/>
      <protection/>
    </xf>
    <xf numFmtId="0" fontId="16" fillId="0" borderId="20" xfId="0" applyFont="1" applyBorder="1" applyAlignment="1" applyProtection="1">
      <alignment horizontal="center" vertical="center"/>
      <protection/>
    </xf>
    <xf numFmtId="0" fontId="2" fillId="10" borderId="21" xfId="0" applyFont="1" applyFill="1" applyBorder="1" applyAlignment="1" applyProtection="1">
      <alignment horizontal="center" vertical="center"/>
      <protection/>
    </xf>
    <xf numFmtId="0" fontId="2" fillId="10" borderId="44" xfId="0" applyFont="1" applyFill="1" applyBorder="1" applyAlignment="1" applyProtection="1">
      <alignment horizontal="center" vertical="center"/>
      <protection/>
    </xf>
    <xf numFmtId="0" fontId="2" fillId="10" borderId="38" xfId="0" applyFont="1" applyFill="1" applyBorder="1" applyAlignment="1" applyProtection="1">
      <alignment horizontal="center" vertical="center"/>
      <protection/>
    </xf>
    <xf numFmtId="0" fontId="16" fillId="0" borderId="40" xfId="0" applyFont="1" applyBorder="1" applyAlignment="1" applyProtection="1">
      <alignment horizontal="center" vertical="center"/>
      <protection/>
    </xf>
    <xf numFmtId="0" fontId="2" fillId="10" borderId="39" xfId="0" applyFont="1" applyFill="1" applyBorder="1" applyAlignment="1" applyProtection="1">
      <alignment horizontal="center" vertical="center"/>
      <protection/>
    </xf>
    <xf numFmtId="0" fontId="16" fillId="0" borderId="22" xfId="0" applyFont="1" applyBorder="1" applyAlignment="1" applyProtection="1">
      <alignment horizontal="center" vertical="center"/>
      <protection/>
    </xf>
    <xf numFmtId="0" fontId="2" fillId="10" borderId="69" xfId="0" applyFont="1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 wrapText="1"/>
    </xf>
    <xf numFmtId="0" fontId="52" fillId="0" borderId="0" xfId="0" applyFont="1" applyFill="1" applyBorder="1" applyAlignment="1">
      <alignment horizontal="left" vertical="top" wrapText="1"/>
    </xf>
    <xf numFmtId="0" fontId="56" fillId="0" borderId="0" xfId="0" applyFont="1" applyFill="1" applyBorder="1" applyAlignment="1">
      <alignment horizontal="left" wrapText="1"/>
    </xf>
    <xf numFmtId="0" fontId="56" fillId="0" borderId="0" xfId="0" applyFont="1" applyFill="1" applyBorder="1" applyAlignment="1">
      <alignment horizontal="center" wrapText="1"/>
    </xf>
    <xf numFmtId="0" fontId="7" fillId="0" borderId="21" xfId="146" applyFont="1" applyBorder="1" applyAlignment="1">
      <alignment horizontal="left" vertical="center"/>
      <protection/>
    </xf>
    <xf numFmtId="0" fontId="7" fillId="0" borderId="44" xfId="146" applyFont="1" applyBorder="1" applyAlignment="1">
      <alignment horizontal="left" vertical="center"/>
      <protection/>
    </xf>
    <xf numFmtId="0" fontId="7" fillId="0" borderId="43" xfId="146" applyFont="1" applyBorder="1" applyAlignment="1">
      <alignment horizontal="left" vertical="center"/>
      <protection/>
    </xf>
    <xf numFmtId="0" fontId="3" fillId="0" borderId="50" xfId="146" applyFont="1" applyBorder="1" applyAlignment="1">
      <alignment horizontal="center" vertical="top" wrapText="1"/>
      <protection/>
    </xf>
    <xf numFmtId="0" fontId="7" fillId="0" borderId="51" xfId="146" applyFont="1" applyBorder="1" applyAlignment="1">
      <alignment horizontal="center"/>
      <protection/>
    </xf>
    <xf numFmtId="0" fontId="7" fillId="0" borderId="0" xfId="146" applyFont="1" applyBorder="1" applyAlignment="1">
      <alignment horizontal="center"/>
      <protection/>
    </xf>
    <xf numFmtId="0" fontId="60" fillId="0" borderId="0" xfId="146" applyFont="1" applyBorder="1" applyAlignment="1">
      <alignment horizontal="center" wrapText="1"/>
      <protection/>
    </xf>
    <xf numFmtId="0" fontId="55" fillId="0" borderId="52" xfId="146" applyFont="1" applyBorder="1" applyAlignment="1">
      <alignment horizontal="left" vertical="top" wrapText="1"/>
      <protection/>
    </xf>
    <xf numFmtId="0" fontId="55" fillId="0" borderId="19" xfId="146" applyFont="1" applyBorder="1" applyAlignment="1">
      <alignment horizontal="left" vertical="top" wrapText="1"/>
      <protection/>
    </xf>
    <xf numFmtId="0" fontId="4" fillId="0" borderId="21" xfId="146" applyFont="1" applyBorder="1" applyAlignment="1">
      <alignment horizontal="center" vertical="top"/>
      <protection/>
    </xf>
    <xf numFmtId="0" fontId="4" fillId="0" borderId="44" xfId="146" applyFont="1" applyBorder="1" applyAlignment="1">
      <alignment horizontal="center" vertical="top"/>
      <protection/>
    </xf>
    <xf numFmtId="0" fontId="4" fillId="0" borderId="43" xfId="146" applyFont="1" applyBorder="1" applyAlignment="1">
      <alignment horizontal="center" vertical="top"/>
      <protection/>
    </xf>
    <xf numFmtId="0" fontId="7" fillId="0" borderId="0" xfId="146" applyFont="1" applyBorder="1" applyAlignment="1">
      <alignment horizontal="left"/>
      <protection/>
    </xf>
    <xf numFmtId="0" fontId="7" fillId="0" borderId="53" xfId="146" applyFont="1" applyBorder="1" applyAlignment="1">
      <alignment horizontal="left"/>
      <protection/>
    </xf>
    <xf numFmtId="0" fontId="7" fillId="0" borderId="21" xfId="146" applyFont="1" applyBorder="1" applyAlignment="1">
      <alignment horizontal="center"/>
      <protection/>
    </xf>
    <xf numFmtId="0" fontId="7" fillId="0" borderId="44" xfId="146" applyFont="1" applyBorder="1" applyAlignment="1">
      <alignment horizontal="center"/>
      <protection/>
    </xf>
    <xf numFmtId="0" fontId="7" fillId="0" borderId="43" xfId="146" applyFont="1" applyBorder="1" applyAlignment="1">
      <alignment horizontal="center"/>
      <protection/>
    </xf>
    <xf numFmtId="0" fontId="3" fillId="0" borderId="124" xfId="146" applyFont="1" applyBorder="1" applyAlignment="1">
      <alignment horizontal="center"/>
      <protection/>
    </xf>
    <xf numFmtId="0" fontId="7" fillId="0" borderId="51" xfId="146" applyFont="1" applyBorder="1" applyAlignment="1">
      <alignment horizontal="left"/>
      <protection/>
    </xf>
    <xf numFmtId="0" fontId="7" fillId="0" borderId="0" xfId="146" applyFont="1" applyBorder="1" applyAlignment="1">
      <alignment horizontal="left" wrapText="1"/>
      <protection/>
    </xf>
    <xf numFmtId="0" fontId="7" fillId="0" borderId="45" xfId="146" applyFont="1" applyBorder="1" applyAlignment="1">
      <alignment horizontal="center"/>
      <protection/>
    </xf>
    <xf numFmtId="0" fontId="7" fillId="0" borderId="52" xfId="146" applyFont="1" applyBorder="1" applyAlignment="1">
      <alignment horizontal="center"/>
      <protection/>
    </xf>
    <xf numFmtId="0" fontId="3" fillId="0" borderId="49" xfId="146" applyFont="1" applyBorder="1" applyAlignment="1">
      <alignment horizontal="center"/>
      <protection/>
    </xf>
    <xf numFmtId="0" fontId="3" fillId="0" borderId="50" xfId="146" applyFont="1" applyBorder="1" applyAlignment="1">
      <alignment horizontal="center"/>
      <protection/>
    </xf>
    <xf numFmtId="0" fontId="7" fillId="0" borderId="19" xfId="146" applyFont="1" applyBorder="1" applyAlignment="1">
      <alignment horizontal="center"/>
      <protection/>
    </xf>
    <xf numFmtId="0" fontId="2" fillId="0" borderId="125" xfId="146" applyFont="1" applyBorder="1" applyAlignment="1">
      <alignment horizontal="center"/>
      <protection/>
    </xf>
    <xf numFmtId="0" fontId="7" fillId="0" borderId="49" xfId="146" applyFont="1" applyBorder="1" applyAlignment="1">
      <alignment horizontal="center" vertical="top" wrapText="1"/>
      <protection/>
    </xf>
    <xf numFmtId="0" fontId="7" fillId="0" borderId="50" xfId="146" applyFont="1" applyBorder="1" applyAlignment="1">
      <alignment horizontal="center" vertical="top" wrapText="1"/>
      <protection/>
    </xf>
    <xf numFmtId="0" fontId="4" fillId="0" borderId="0" xfId="146" applyFont="1" applyBorder="1" applyAlignment="1">
      <alignment horizontal="center"/>
      <protection/>
    </xf>
    <xf numFmtId="0" fontId="4" fillId="0" borderId="53" xfId="146" applyFont="1" applyBorder="1" applyAlignment="1">
      <alignment horizontal="center"/>
      <protection/>
    </xf>
    <xf numFmtId="0" fontId="7" fillId="0" borderId="53" xfId="146" applyFont="1" applyBorder="1" applyAlignment="1">
      <alignment horizontal="left" wrapText="1"/>
      <protection/>
    </xf>
    <xf numFmtId="0" fontId="4" fillId="0" borderId="51" xfId="146" applyFont="1" applyBorder="1" applyAlignment="1">
      <alignment horizontal="center"/>
      <protection/>
    </xf>
    <xf numFmtId="0" fontId="3" fillId="0" borderId="49" xfId="146" applyFont="1" applyBorder="1" applyAlignment="1">
      <alignment horizontal="center" vertical="top" wrapText="1"/>
      <protection/>
    </xf>
    <xf numFmtId="0" fontId="7" fillId="0" borderId="50" xfId="146" applyFont="1" applyFill="1" applyBorder="1" applyAlignment="1">
      <alignment horizontal="center"/>
      <protection/>
    </xf>
    <xf numFmtId="0" fontId="60" fillId="0" borderId="49" xfId="146" applyFont="1" applyBorder="1" applyAlignment="1">
      <alignment horizontal="center"/>
      <protection/>
    </xf>
    <xf numFmtId="0" fontId="60" fillId="0" borderId="50" xfId="146" applyFont="1" applyBorder="1" applyAlignment="1">
      <alignment horizontal="center"/>
      <protection/>
    </xf>
    <xf numFmtId="0" fontId="60" fillId="0" borderId="54" xfId="146" applyFont="1" applyBorder="1" applyAlignment="1">
      <alignment horizontal="center"/>
      <protection/>
    </xf>
    <xf numFmtId="0" fontId="60" fillId="0" borderId="51" xfId="146" applyFont="1" applyBorder="1" applyAlignment="1">
      <alignment horizontal="center"/>
      <protection/>
    </xf>
    <xf numFmtId="0" fontId="60" fillId="0" borderId="0" xfId="146" applyFont="1" applyBorder="1" applyAlignment="1">
      <alignment horizontal="center"/>
      <protection/>
    </xf>
    <xf numFmtId="0" fontId="60" fillId="0" borderId="53" xfId="146" applyFont="1" applyBorder="1" applyAlignment="1">
      <alignment horizontal="center"/>
      <protection/>
    </xf>
    <xf numFmtId="0" fontId="53" fillId="0" borderId="45" xfId="146" applyFont="1" applyBorder="1" applyAlignment="1">
      <alignment horizontal="center" vertical="top" wrapText="1"/>
      <protection/>
    </xf>
    <xf numFmtId="0" fontId="53" fillId="0" borderId="52" xfId="146" applyFont="1" applyBorder="1" applyAlignment="1">
      <alignment horizontal="center" vertical="top" wrapText="1"/>
      <protection/>
    </xf>
    <xf numFmtId="0" fontId="53" fillId="0" borderId="19" xfId="146" applyFont="1" applyBorder="1" applyAlignment="1">
      <alignment horizontal="center" vertical="top" wrapText="1"/>
      <protection/>
    </xf>
    <xf numFmtId="0" fontId="2" fillId="0" borderId="49" xfId="146" applyFont="1" applyBorder="1" applyAlignment="1">
      <alignment horizontal="center" vertical="top" wrapText="1"/>
      <protection/>
    </xf>
    <xf numFmtId="0" fontId="2" fillId="0" borderId="50" xfId="146" applyFont="1" applyBorder="1" applyAlignment="1">
      <alignment horizontal="center" vertical="top" wrapText="1"/>
      <protection/>
    </xf>
    <xf numFmtId="0" fontId="2" fillId="0" borderId="54" xfId="146" applyFont="1" applyBorder="1" applyAlignment="1">
      <alignment horizontal="center" vertical="top" wrapText="1"/>
      <protection/>
    </xf>
    <xf numFmtId="0" fontId="18" fillId="0" borderId="49" xfId="146" applyFont="1" applyBorder="1" applyAlignment="1">
      <alignment horizontal="center" vertical="top" wrapText="1"/>
      <protection/>
    </xf>
    <xf numFmtId="0" fontId="18" fillId="0" borderId="50" xfId="146" applyFont="1" applyBorder="1" applyAlignment="1">
      <alignment horizontal="center" vertical="top" wrapText="1"/>
      <protection/>
    </xf>
    <xf numFmtId="0" fontId="18" fillId="0" borderId="0" xfId="146" applyFont="1" applyBorder="1" applyAlignment="1">
      <alignment horizontal="center" vertical="top" wrapText="1"/>
      <protection/>
    </xf>
    <xf numFmtId="0" fontId="18" fillId="0" borderId="53" xfId="146" applyFont="1" applyBorder="1" applyAlignment="1">
      <alignment horizontal="center" vertical="top" wrapText="1"/>
      <protection/>
    </xf>
    <xf numFmtId="0" fontId="56" fillId="0" borderId="45" xfId="146" applyFont="1" applyBorder="1" applyAlignment="1">
      <alignment horizontal="center" wrapText="1"/>
      <protection/>
    </xf>
    <xf numFmtId="0" fontId="56" fillId="0" borderId="52" xfId="146" applyFont="1" applyBorder="1" applyAlignment="1">
      <alignment horizontal="center" wrapText="1"/>
      <protection/>
    </xf>
    <xf numFmtId="0" fontId="56" fillId="0" borderId="19" xfId="146" applyFont="1" applyBorder="1" applyAlignment="1">
      <alignment horizontal="center" wrapText="1"/>
      <protection/>
    </xf>
    <xf numFmtId="0" fontId="4" fillId="0" borderId="21" xfId="146" applyFont="1" applyBorder="1" applyAlignment="1">
      <alignment horizontal="center" wrapText="1"/>
      <protection/>
    </xf>
    <xf numFmtId="0" fontId="4" fillId="0" borderId="44" xfId="146" applyFont="1" applyBorder="1" applyAlignment="1">
      <alignment horizontal="center" wrapText="1"/>
      <protection/>
    </xf>
    <xf numFmtId="0" fontId="4" fillId="0" borderId="43" xfId="146" applyFont="1" applyBorder="1" applyAlignment="1">
      <alignment horizontal="center" wrapText="1"/>
      <protection/>
    </xf>
    <xf numFmtId="0" fontId="4" fillId="0" borderId="51" xfId="146" applyFont="1" applyBorder="1" applyAlignment="1">
      <alignment horizontal="left" indent="6"/>
      <protection/>
    </xf>
    <xf numFmtId="0" fontId="4" fillId="0" borderId="0" xfId="146" applyFont="1" applyBorder="1" applyAlignment="1">
      <alignment horizontal="left" indent="6"/>
      <protection/>
    </xf>
    <xf numFmtId="0" fontId="3" fillId="0" borderId="0" xfId="146" applyFont="1" applyBorder="1" applyAlignment="1">
      <alignment horizontal="center" vertical="top" wrapText="1"/>
      <protection/>
    </xf>
    <xf numFmtId="0" fontId="3" fillId="0" borderId="53" xfId="146" applyFont="1" applyBorder="1" applyAlignment="1">
      <alignment horizontal="center" vertical="top" wrapText="1"/>
      <protection/>
    </xf>
    <xf numFmtId="0" fontId="3" fillId="0" borderId="51" xfId="146" applyFont="1" applyBorder="1" applyAlignment="1">
      <alignment horizontal="center" vertical="top" wrapText="1"/>
      <protection/>
    </xf>
    <xf numFmtId="0" fontId="7" fillId="0" borderId="0" xfId="146" applyFont="1" applyFill="1" applyBorder="1" applyAlignment="1">
      <alignment horizontal="center"/>
      <protection/>
    </xf>
    <xf numFmtId="0" fontId="7" fillId="0" borderId="53" xfId="146" applyFont="1" applyBorder="1" applyAlignment="1">
      <alignment horizontal="center"/>
      <protection/>
    </xf>
    <xf numFmtId="0" fontId="13" fillId="0" borderId="46" xfId="146" applyFont="1" applyBorder="1" applyAlignment="1">
      <alignment horizontal="right" textRotation="180" wrapText="1"/>
      <protection/>
    </xf>
    <xf numFmtId="0" fontId="13" fillId="0" borderId="20" xfId="146" applyFont="1" applyBorder="1" applyAlignment="1">
      <alignment horizontal="right" textRotation="180" wrapText="1"/>
      <protection/>
    </xf>
    <xf numFmtId="185" fontId="59" fillId="0" borderId="22" xfId="178" applyNumberFormat="1" applyFont="1" applyBorder="1" applyAlignment="1">
      <alignment horizontal="center" vertical="center" wrapText="1"/>
      <protection/>
    </xf>
    <xf numFmtId="185" fontId="59" fillId="0" borderId="21" xfId="178" applyNumberFormat="1" applyFont="1" applyBorder="1" applyAlignment="1">
      <alignment horizontal="center" vertical="center" wrapText="1"/>
      <protection/>
    </xf>
    <xf numFmtId="185" fontId="59" fillId="0" borderId="49" xfId="178" applyNumberFormat="1" applyFont="1" applyBorder="1" applyAlignment="1">
      <alignment horizontal="center" vertical="center" wrapText="1"/>
      <protection/>
    </xf>
    <xf numFmtId="185" fontId="59" fillId="0" borderId="54" xfId="178" applyNumberFormat="1" applyFont="1" applyBorder="1" applyAlignment="1">
      <alignment horizontal="center" vertical="center" wrapText="1"/>
      <protection/>
    </xf>
    <xf numFmtId="185" fontId="59" fillId="0" borderId="45" xfId="178" applyNumberFormat="1" applyFont="1" applyBorder="1" applyAlignment="1">
      <alignment horizontal="center" vertical="center" wrapText="1"/>
      <protection/>
    </xf>
    <xf numFmtId="185" fontId="59" fillId="0" borderId="19" xfId="178" applyNumberFormat="1" applyFont="1" applyBorder="1" applyAlignment="1">
      <alignment horizontal="center" vertical="center" wrapText="1"/>
      <protection/>
    </xf>
    <xf numFmtId="1" fontId="62" fillId="0" borderId="21" xfId="178" applyNumberFormat="1" applyFont="1" applyBorder="1" applyAlignment="1">
      <alignment horizontal="center"/>
      <protection/>
    </xf>
    <xf numFmtId="1" fontId="62" fillId="0" borderId="44" xfId="178" applyNumberFormat="1" applyFont="1" applyBorder="1" applyAlignment="1">
      <alignment horizontal="center"/>
      <protection/>
    </xf>
    <xf numFmtId="1" fontId="62" fillId="0" borderId="43" xfId="178" applyNumberFormat="1" applyFont="1" applyBorder="1" applyAlignment="1">
      <alignment horizontal="center"/>
      <protection/>
    </xf>
    <xf numFmtId="1" fontId="62" fillId="0" borderId="22" xfId="178" applyNumberFormat="1" applyFont="1" applyBorder="1" applyAlignment="1">
      <alignment horizontal="center"/>
      <protection/>
    </xf>
    <xf numFmtId="185" fontId="59" fillId="0" borderId="22" xfId="178" applyNumberFormat="1" applyFont="1" applyBorder="1" applyAlignment="1">
      <alignment horizontal="center"/>
      <protection/>
    </xf>
    <xf numFmtId="0" fontId="3" fillId="0" borderId="125" xfId="146" applyFont="1" applyBorder="1" applyAlignment="1">
      <alignment horizontal="center"/>
      <protection/>
    </xf>
    <xf numFmtId="185" fontId="59" fillId="0" borderId="44" xfId="178" applyNumberFormat="1" applyFont="1" applyBorder="1" applyAlignment="1">
      <alignment horizontal="center" vertical="center" wrapText="1"/>
      <protection/>
    </xf>
    <xf numFmtId="185" fontId="59" fillId="0" borderId="43" xfId="178" applyNumberFormat="1" applyFont="1" applyBorder="1" applyAlignment="1">
      <alignment horizontal="center" vertical="center" wrapText="1"/>
      <protection/>
    </xf>
    <xf numFmtId="0" fontId="59" fillId="0" borderId="21" xfId="146" applyFont="1" applyBorder="1" applyAlignment="1">
      <alignment horizontal="center"/>
      <protection/>
    </xf>
    <xf numFmtId="0" fontId="59" fillId="0" borderId="44" xfId="146" applyFont="1" applyBorder="1" applyAlignment="1">
      <alignment horizontal="center"/>
      <protection/>
    </xf>
    <xf numFmtId="185" fontId="59" fillId="0" borderId="21" xfId="178" applyNumberFormat="1" applyFont="1" applyBorder="1" applyAlignment="1">
      <alignment horizontal="center"/>
      <protection/>
    </xf>
    <xf numFmtId="185" fontId="59" fillId="0" borderId="44" xfId="178" applyNumberFormat="1" applyFont="1" applyBorder="1" applyAlignment="1">
      <alignment horizontal="center"/>
      <protection/>
    </xf>
    <xf numFmtId="185" fontId="59" fillId="0" borderId="43" xfId="178" applyNumberFormat="1" applyFont="1" applyBorder="1" applyAlignment="1">
      <alignment horizontal="center"/>
      <protection/>
    </xf>
    <xf numFmtId="0" fontId="63" fillId="0" borderId="52" xfId="146" applyFont="1" applyBorder="1" applyAlignment="1">
      <alignment horizontal="center" vertical="top"/>
      <protection/>
    </xf>
    <xf numFmtId="170" fontId="59" fillId="0" borderId="22" xfId="137" applyFont="1" applyBorder="1" applyAlignment="1">
      <alignment horizontal="center" vertical="center" wrapText="1"/>
    </xf>
    <xf numFmtId="0" fontId="7" fillId="0" borderId="0" xfId="146" applyFont="1" applyBorder="1" applyAlignment="1">
      <alignment horizontal="left" wrapText="1" indent="1"/>
      <protection/>
    </xf>
    <xf numFmtId="0" fontId="7" fillId="0" borderId="53" xfId="146" applyFont="1" applyBorder="1" applyAlignment="1">
      <alignment horizontal="left" wrapText="1" indent="1"/>
      <protection/>
    </xf>
    <xf numFmtId="0" fontId="3" fillId="0" borderId="51" xfId="146" applyFont="1" applyBorder="1" applyAlignment="1">
      <alignment horizontal="center"/>
      <protection/>
    </xf>
    <xf numFmtId="0" fontId="3" fillId="0" borderId="0" xfId="146" applyFont="1" applyBorder="1" applyAlignment="1">
      <alignment horizontal="center"/>
      <protection/>
    </xf>
    <xf numFmtId="0" fontId="7" fillId="0" borderId="0" xfId="146" applyFont="1" applyBorder="1" applyAlignment="1">
      <alignment horizontal="left" indent="1"/>
      <protection/>
    </xf>
    <xf numFmtId="0" fontId="7" fillId="0" borderId="53" xfId="146" applyFont="1" applyBorder="1" applyAlignment="1">
      <alignment horizontal="left" indent="1"/>
      <protection/>
    </xf>
    <xf numFmtId="0" fontId="59" fillId="0" borderId="47" xfId="146" applyFont="1" applyBorder="1" applyAlignment="1">
      <alignment horizontal="center" vertical="center"/>
      <protection/>
    </xf>
    <xf numFmtId="0" fontId="59" fillId="0" borderId="20" xfId="146" applyFont="1" applyBorder="1" applyAlignment="1">
      <alignment horizontal="center" vertical="center"/>
      <protection/>
    </xf>
    <xf numFmtId="185" fontId="59" fillId="0" borderId="46" xfId="178" applyNumberFormat="1" applyFont="1" applyBorder="1" applyAlignment="1">
      <alignment horizontal="center" vertical="center" wrapText="1"/>
      <protection/>
    </xf>
    <xf numFmtId="185" fontId="59" fillId="0" borderId="20" xfId="178" applyNumberFormat="1" applyFont="1" applyBorder="1" applyAlignment="1">
      <alignment horizontal="center" vertical="center" wrapText="1"/>
      <protection/>
    </xf>
    <xf numFmtId="0" fontId="7" fillId="0" borderId="51" xfId="146" applyFont="1" applyBorder="1" applyAlignment="1">
      <alignment horizontal="left" vertical="top" wrapText="1"/>
      <protection/>
    </xf>
    <xf numFmtId="0" fontId="7" fillId="0" borderId="0" xfId="146" applyFont="1" applyBorder="1" applyAlignment="1">
      <alignment horizontal="left" vertical="top" wrapText="1"/>
      <protection/>
    </xf>
    <xf numFmtId="0" fontId="13" fillId="0" borderId="54" xfId="146" applyFont="1" applyBorder="1" applyAlignment="1">
      <alignment horizontal="right" textRotation="180" wrapText="1"/>
      <protection/>
    </xf>
    <xf numFmtId="0" fontId="13" fillId="0" borderId="53" xfId="146" applyFont="1" applyBorder="1" applyAlignment="1">
      <alignment horizontal="right" textRotation="180" wrapText="1"/>
      <protection/>
    </xf>
    <xf numFmtId="0" fontId="13" fillId="0" borderId="19" xfId="146" applyFont="1" applyBorder="1" applyAlignment="1">
      <alignment horizontal="right" textRotation="180" wrapText="1"/>
      <protection/>
    </xf>
    <xf numFmtId="185" fontId="59" fillId="0" borderId="20" xfId="178" applyNumberFormat="1" applyFont="1" applyBorder="1" applyAlignment="1">
      <alignment horizontal="center" vertical="center"/>
      <protection/>
    </xf>
    <xf numFmtId="0" fontId="7" fillId="0" borderId="51" xfId="146" applyFont="1" applyBorder="1" applyAlignment="1">
      <alignment horizontal="center" vertical="top" wrapText="1"/>
      <protection/>
    </xf>
    <xf numFmtId="0" fontId="7" fillId="0" borderId="0" xfId="146" applyFont="1" applyBorder="1" applyAlignment="1">
      <alignment horizontal="center" vertical="top" wrapText="1"/>
      <protection/>
    </xf>
    <xf numFmtId="0" fontId="6" fillId="0" borderId="45" xfId="146" applyFont="1" applyBorder="1" applyAlignment="1">
      <alignment horizontal="center" vertical="top" wrapText="1"/>
      <protection/>
    </xf>
    <xf numFmtId="0" fontId="6" fillId="0" borderId="52" xfId="146" applyFont="1" applyBorder="1" applyAlignment="1">
      <alignment horizontal="center" vertical="top" wrapText="1"/>
      <protection/>
    </xf>
    <xf numFmtId="0" fontId="6" fillId="0" borderId="21" xfId="146" applyFont="1" applyBorder="1" applyAlignment="1">
      <alignment horizontal="center" vertical="top" wrapText="1"/>
      <protection/>
    </xf>
    <xf numFmtId="0" fontId="6" fillId="0" borderId="43" xfId="146" applyFont="1" applyBorder="1" applyAlignment="1">
      <alignment horizontal="center" vertical="top" wrapText="1"/>
      <protection/>
    </xf>
    <xf numFmtId="0" fontId="60" fillId="0" borderId="0" xfId="146" applyFont="1" applyAlignment="1">
      <alignment horizontal="center"/>
      <protection/>
    </xf>
    <xf numFmtId="0" fontId="53" fillId="0" borderId="0" xfId="146" applyFont="1" applyAlignment="1">
      <alignment horizontal="center" vertical="top" wrapText="1"/>
      <protection/>
    </xf>
    <xf numFmtId="0" fontId="2" fillId="0" borderId="0" xfId="146" applyFont="1" applyBorder="1" applyAlignment="1">
      <alignment horizontal="center" vertical="top" wrapText="1"/>
      <protection/>
    </xf>
    <xf numFmtId="0" fontId="18" fillId="0" borderId="54" xfId="146" applyFont="1" applyBorder="1" applyAlignment="1">
      <alignment horizontal="center" vertical="top" wrapText="1"/>
      <protection/>
    </xf>
    <xf numFmtId="0" fontId="18" fillId="0" borderId="45" xfId="146" applyFont="1" applyBorder="1" applyAlignment="1">
      <alignment horizontal="center" vertical="top" wrapText="1"/>
      <protection/>
    </xf>
    <xf numFmtId="0" fontId="18" fillId="0" borderId="19" xfId="146" applyFont="1" applyBorder="1" applyAlignment="1">
      <alignment horizontal="center" vertical="top" wrapText="1"/>
      <protection/>
    </xf>
    <xf numFmtId="0" fontId="56" fillId="0" borderId="21" xfId="146" applyFont="1" applyBorder="1" applyAlignment="1">
      <alignment horizontal="center" wrapText="1"/>
      <protection/>
    </xf>
    <xf numFmtId="0" fontId="56" fillId="0" borderId="43" xfId="146" applyFont="1" applyBorder="1" applyAlignment="1">
      <alignment horizontal="center" wrapText="1"/>
      <protection/>
    </xf>
    <xf numFmtId="0" fontId="4" fillId="21" borderId="46" xfId="146" applyFont="1" applyFill="1" applyBorder="1" applyAlignment="1" applyProtection="1">
      <alignment horizontal="center" vertical="top" wrapText="1"/>
      <protection/>
    </xf>
    <xf numFmtId="0" fontId="4" fillId="21" borderId="20" xfId="146" applyFont="1" applyFill="1" applyBorder="1" applyAlignment="1" applyProtection="1">
      <alignment horizontal="center" vertical="top" wrapText="1"/>
      <protection/>
    </xf>
    <xf numFmtId="0" fontId="4" fillId="48" borderId="21" xfId="146" applyFont="1" applyFill="1" applyBorder="1" applyAlignment="1" applyProtection="1">
      <alignment horizontal="center" vertical="center" wrapText="1"/>
      <protection/>
    </xf>
    <xf numFmtId="0" fontId="4" fillId="48" borderId="43" xfId="146" applyFont="1" applyFill="1" applyBorder="1" applyAlignment="1" applyProtection="1">
      <alignment horizontal="center" vertical="center" wrapText="1"/>
      <protection/>
    </xf>
    <xf numFmtId="0" fontId="4" fillId="0" borderId="0" xfId="146" applyFont="1" applyAlignment="1" applyProtection="1">
      <alignment horizontal="left"/>
      <protection/>
    </xf>
    <xf numFmtId="0" fontId="4" fillId="21" borderId="46" xfId="146" applyFont="1" applyFill="1" applyBorder="1" applyAlignment="1" applyProtection="1">
      <alignment horizontal="center" vertical="top"/>
      <protection/>
    </xf>
    <xf numFmtId="0" fontId="4" fillId="21" borderId="20" xfId="146" applyFont="1" applyFill="1" applyBorder="1" applyAlignment="1" applyProtection="1">
      <alignment horizontal="center" vertical="top"/>
      <protection/>
    </xf>
    <xf numFmtId="0" fontId="4" fillId="21" borderId="49" xfId="146" applyFont="1" applyFill="1" applyBorder="1" applyAlignment="1" applyProtection="1">
      <alignment horizontal="center" vertical="top" wrapText="1"/>
      <protection/>
    </xf>
    <xf numFmtId="0" fontId="4" fillId="21" borderId="54" xfId="146" applyFont="1" applyFill="1" applyBorder="1" applyAlignment="1" applyProtection="1">
      <alignment horizontal="center" vertical="top" wrapText="1"/>
      <protection/>
    </xf>
    <xf numFmtId="0" fontId="66" fillId="0" borderId="20" xfId="0" applyFont="1" applyBorder="1" applyAlignment="1" applyProtection="1">
      <alignment horizontal="center" vertical="top" wrapText="1"/>
      <protection/>
    </xf>
    <xf numFmtId="0" fontId="18" fillId="21" borderId="46" xfId="0" applyFont="1" applyFill="1" applyBorder="1" applyAlignment="1">
      <alignment horizontal="center" vertical="center" wrapText="1"/>
    </xf>
    <xf numFmtId="0" fontId="18" fillId="21" borderId="20" xfId="0" applyFont="1" applyFill="1" applyBorder="1" applyAlignment="1">
      <alignment horizontal="center" vertical="center" wrapText="1"/>
    </xf>
    <xf numFmtId="0" fontId="18" fillId="21" borderId="22" xfId="0" applyFont="1" applyFill="1" applyBorder="1" applyAlignment="1">
      <alignment horizontal="center" vertical="center" wrapText="1"/>
    </xf>
    <xf numFmtId="0" fontId="4" fillId="21" borderId="22" xfId="146" applyFont="1" applyFill="1" applyBorder="1" applyAlignment="1" applyProtection="1">
      <alignment horizontal="center" vertical="center" wrapText="1"/>
      <protection/>
    </xf>
    <xf numFmtId="0" fontId="4" fillId="21" borderId="46" xfId="146" applyFont="1" applyFill="1" applyBorder="1" applyAlignment="1" applyProtection="1">
      <alignment horizontal="center"/>
      <protection/>
    </xf>
    <xf numFmtId="0" fontId="4" fillId="21" borderId="47" xfId="146" applyFont="1" applyFill="1" applyBorder="1" applyAlignment="1" applyProtection="1">
      <alignment horizontal="center"/>
      <protection/>
    </xf>
    <xf numFmtId="0" fontId="4" fillId="21" borderId="20" xfId="146" applyFont="1" applyFill="1" applyBorder="1" applyAlignment="1" applyProtection="1">
      <alignment horizontal="center"/>
      <protection/>
    </xf>
    <xf numFmtId="0" fontId="4" fillId="21" borderId="46" xfId="146" applyFont="1" applyFill="1" applyBorder="1" applyAlignment="1" applyProtection="1">
      <alignment horizontal="center" wrapText="1"/>
      <protection/>
    </xf>
    <xf numFmtId="0" fontId="4" fillId="21" borderId="47" xfId="146" applyFont="1" applyFill="1" applyBorder="1" applyAlignment="1" applyProtection="1">
      <alignment horizontal="center" wrapText="1"/>
      <protection/>
    </xf>
    <xf numFmtId="0" fontId="4" fillId="21" borderId="20" xfId="146" applyFont="1" applyFill="1" applyBorder="1" applyAlignment="1" applyProtection="1">
      <alignment horizontal="center" wrapText="1"/>
      <protection/>
    </xf>
    <xf numFmtId="0" fontId="6" fillId="21" borderId="21" xfId="0" applyFont="1" applyFill="1" applyBorder="1" applyAlignment="1">
      <alignment horizontal="center" vertical="center" wrapText="1"/>
    </xf>
    <xf numFmtId="0" fontId="6" fillId="21" borderId="43" xfId="0" applyFont="1" applyFill="1" applyBorder="1" applyAlignment="1">
      <alignment horizontal="center" vertical="center" wrapText="1"/>
    </xf>
    <xf numFmtId="0" fontId="6" fillId="21" borderId="46" xfId="0" applyFont="1" applyFill="1" applyBorder="1" applyAlignment="1">
      <alignment horizontal="center" vertical="center" wrapText="1"/>
    </xf>
    <xf numFmtId="0" fontId="6" fillId="21" borderId="20" xfId="0" applyFont="1" applyFill="1" applyBorder="1" applyAlignment="1">
      <alignment horizontal="center" vertical="center" wrapText="1"/>
    </xf>
    <xf numFmtId="0" fontId="2" fillId="0" borderId="0" xfId="146" applyFont="1" applyAlignment="1" applyProtection="1">
      <alignment horizontal="left"/>
      <protection/>
    </xf>
    <xf numFmtId="0" fontId="2" fillId="21" borderId="46" xfId="146" applyFont="1" applyFill="1" applyBorder="1" applyAlignment="1" applyProtection="1">
      <alignment horizontal="center" vertical="center" wrapText="1"/>
      <protection/>
    </xf>
    <xf numFmtId="0" fontId="2" fillId="21" borderId="20" xfId="146" applyFont="1" applyFill="1" applyBorder="1" applyAlignment="1" applyProtection="1">
      <alignment horizontal="center" vertical="center" wrapText="1"/>
      <protection/>
    </xf>
    <xf numFmtId="0" fontId="2" fillId="21" borderId="46" xfId="146" applyNumberFormat="1" applyFont="1" applyFill="1" applyBorder="1" applyAlignment="1" applyProtection="1">
      <alignment horizontal="center" vertical="center" wrapText="1"/>
      <protection/>
    </xf>
    <xf numFmtId="0" fontId="2" fillId="21" borderId="20" xfId="146" applyNumberFormat="1" applyFont="1" applyFill="1" applyBorder="1" applyAlignment="1" applyProtection="1">
      <alignment horizontal="center" vertical="center" wrapText="1"/>
      <protection/>
    </xf>
    <xf numFmtId="0" fontId="2" fillId="21" borderId="49" xfId="146" applyFont="1" applyFill="1" applyBorder="1" applyAlignment="1" applyProtection="1">
      <alignment horizontal="center" vertical="center" wrapText="1"/>
      <protection/>
    </xf>
    <xf numFmtId="0" fontId="2" fillId="21" borderId="45" xfId="146" applyFont="1" applyFill="1" applyBorder="1" applyAlignment="1" applyProtection="1">
      <alignment horizontal="center" vertical="center" wrapText="1"/>
      <protection/>
    </xf>
    <xf numFmtId="0" fontId="2" fillId="47" borderId="0" xfId="146" applyFont="1" applyFill="1" applyBorder="1" applyAlignment="1" applyProtection="1">
      <alignment horizontal="center"/>
      <protection/>
    </xf>
    <xf numFmtId="0" fontId="10" fillId="0" borderId="0" xfId="146" applyFont="1" applyFill="1" applyBorder="1" applyAlignment="1" applyProtection="1">
      <alignment horizontal="left" vertical="top" wrapText="1"/>
      <protection/>
    </xf>
    <xf numFmtId="0" fontId="60" fillId="0" borderId="42" xfId="0" applyFont="1" applyBorder="1" applyAlignment="1">
      <alignment horizontal="center" vertical="top" wrapText="1"/>
    </xf>
    <xf numFmtId="0" fontId="60" fillId="0" borderId="24" xfId="0" applyFont="1" applyBorder="1" applyAlignment="1">
      <alignment horizontal="center" vertical="top" wrapText="1"/>
    </xf>
    <xf numFmtId="0" fontId="60" fillId="0" borderId="90" xfId="0" applyFont="1" applyBorder="1" applyAlignment="1">
      <alignment horizontal="center" vertical="top" wrapText="1"/>
    </xf>
    <xf numFmtId="0" fontId="56" fillId="0" borderId="0" xfId="0" applyFont="1" applyAlignment="1" applyProtection="1">
      <alignment horizontal="left"/>
      <protection/>
    </xf>
    <xf numFmtId="0" fontId="60" fillId="0" borderId="43" xfId="0" applyFont="1" applyBorder="1" applyAlignment="1">
      <alignment horizontal="center" vertical="top" wrapText="1"/>
    </xf>
    <xf numFmtId="0" fontId="60" fillId="0" borderId="22" xfId="0" applyFont="1" applyBorder="1" applyAlignment="1">
      <alignment horizontal="center" vertical="top" wrapText="1"/>
    </xf>
    <xf numFmtId="0" fontId="60" fillId="0" borderId="74" xfId="0" applyFont="1" applyBorder="1" applyAlignment="1">
      <alignment horizontal="center" vertical="top" wrapText="1"/>
    </xf>
    <xf numFmtId="0" fontId="6" fillId="0" borderId="22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4" borderId="74" xfId="0" applyNumberFormat="1" applyFont="1" applyFill="1" applyBorder="1" applyAlignment="1" applyProtection="1">
      <alignment horizontal="center" vertical="center" wrapText="1"/>
      <protection locked="0"/>
    </xf>
    <xf numFmtId="190" fontId="6" fillId="4" borderId="7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22" xfId="0" applyFont="1" applyFill="1" applyBorder="1" applyAlignment="1" applyProtection="1">
      <alignment horizontal="center" vertical="center"/>
      <protection locked="0"/>
    </xf>
    <xf numFmtId="0" fontId="6" fillId="4" borderId="28" xfId="0" applyFont="1" applyFill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/>
      <protection/>
    </xf>
    <xf numFmtId="10" fontId="6" fillId="4" borderId="23" xfId="0" applyNumberFormat="1" applyFont="1" applyFill="1" applyBorder="1" applyAlignment="1" applyProtection="1">
      <alignment horizontal="center" vertical="center" wrapText="1"/>
      <protection locked="0"/>
    </xf>
    <xf numFmtId="190" fontId="6" fillId="4" borderId="12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2" fillId="47" borderId="0" xfId="0" applyFont="1" applyFill="1" applyAlignment="1" applyProtection="1">
      <alignment horizontal="left" vertical="center"/>
      <protection/>
    </xf>
    <xf numFmtId="0" fontId="2" fillId="47" borderId="39" xfId="0" applyFont="1" applyFill="1" applyBorder="1" applyAlignment="1" applyProtection="1">
      <alignment horizontal="center" vertical="center" wrapText="1"/>
      <protection/>
    </xf>
    <xf numFmtId="0" fontId="2" fillId="47" borderId="118" xfId="0" applyFont="1" applyFill="1" applyBorder="1" applyAlignment="1" applyProtection="1">
      <alignment horizontal="center" vertical="center" wrapText="1"/>
      <protection/>
    </xf>
    <xf numFmtId="0" fontId="2" fillId="47" borderId="0" xfId="0" applyFont="1" applyFill="1" applyBorder="1" applyAlignment="1" applyProtection="1">
      <alignment horizontal="center" vertical="center" wrapText="1"/>
      <protection/>
    </xf>
    <xf numFmtId="0" fontId="2" fillId="47" borderId="116" xfId="0" applyFont="1" applyFill="1" applyBorder="1" applyAlignment="1" applyProtection="1">
      <alignment horizontal="center" vertical="center" wrapText="1"/>
      <protection/>
    </xf>
    <xf numFmtId="0" fontId="6" fillId="47" borderId="40" xfId="0" applyFont="1" applyFill="1" applyBorder="1" applyAlignment="1" applyProtection="1">
      <alignment horizontal="center" vertical="center" wrapText="1"/>
      <protection/>
    </xf>
    <xf numFmtId="0" fontId="6" fillId="47" borderId="121" xfId="0" applyFont="1" applyFill="1" applyBorder="1" applyAlignment="1" applyProtection="1">
      <alignment horizontal="center" vertical="center" wrapText="1"/>
      <protection/>
    </xf>
    <xf numFmtId="0" fontId="6" fillId="47" borderId="122" xfId="0" applyFont="1" applyFill="1" applyBorder="1" applyAlignment="1" applyProtection="1">
      <alignment horizontal="center" vertical="center" wrapText="1"/>
      <protection/>
    </xf>
    <xf numFmtId="0" fontId="6" fillId="4" borderId="22" xfId="0" applyFont="1" applyFill="1" applyBorder="1" applyAlignment="1" applyProtection="1">
      <alignment horizontal="center"/>
      <protection locked="0"/>
    </xf>
    <xf numFmtId="0" fontId="6" fillId="4" borderId="28" xfId="0" applyFont="1" applyFill="1" applyBorder="1" applyAlignment="1" applyProtection="1">
      <alignment horizontal="center"/>
      <protection locked="0"/>
    </xf>
    <xf numFmtId="10" fontId="6" fillId="52" borderId="22" xfId="176" applyNumberFormat="1" applyFont="1" applyFill="1" applyBorder="1" applyAlignment="1" applyProtection="1">
      <alignment horizontal="center" vertical="center" wrapText="1"/>
      <protection locked="0"/>
    </xf>
    <xf numFmtId="10" fontId="6" fillId="52" borderId="28" xfId="176" applyNumberFormat="1" applyFont="1" applyFill="1" applyBorder="1" applyAlignment="1" applyProtection="1">
      <alignment horizontal="center" vertical="center" wrapText="1"/>
      <protection locked="0"/>
    </xf>
    <xf numFmtId="0" fontId="6" fillId="4" borderId="46" xfId="0" applyFont="1" applyFill="1" applyBorder="1" applyAlignment="1" applyProtection="1">
      <alignment horizontal="center"/>
      <protection locked="0"/>
    </xf>
    <xf numFmtId="0" fontId="6" fillId="4" borderId="20" xfId="0" applyFont="1" applyFill="1" applyBorder="1" applyAlignment="1" applyProtection="1">
      <alignment horizontal="center"/>
      <protection locked="0"/>
    </xf>
    <xf numFmtId="10" fontId="6" fillId="52" borderId="127" xfId="176" applyNumberFormat="1" applyFont="1" applyFill="1" applyBorder="1" applyAlignment="1" applyProtection="1">
      <alignment horizontal="center" vertical="center" wrapText="1"/>
      <protection locked="0"/>
    </xf>
    <xf numFmtId="10" fontId="6" fillId="52" borderId="128" xfId="176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108" fillId="0" borderId="22" xfId="0" applyFont="1" applyBorder="1" applyAlignment="1">
      <alignment horizontal="center" vertical="center" wrapText="1"/>
    </xf>
    <xf numFmtId="0" fontId="108" fillId="0" borderId="22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108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108" fillId="0" borderId="0" xfId="0" applyFont="1" applyBorder="1" applyAlignment="1">
      <alignment horizontal="center"/>
    </xf>
    <xf numFmtId="0" fontId="108" fillId="0" borderId="0" xfId="0" applyFont="1" applyBorder="1" applyAlignment="1">
      <alignment horizontal="left" wrapText="1"/>
    </xf>
    <xf numFmtId="0" fontId="108" fillId="0" borderId="0" xfId="0" applyFont="1" applyBorder="1" applyAlignment="1">
      <alignment horizontal="left"/>
    </xf>
    <xf numFmtId="0" fontId="100" fillId="0" borderId="22" xfId="0" applyFont="1" applyBorder="1" applyAlignment="1">
      <alignment horizontal="center" vertical="center" wrapText="1"/>
    </xf>
    <xf numFmtId="0" fontId="108" fillId="0" borderId="0" xfId="0" applyFont="1" applyAlignment="1">
      <alignment horizontal="center" wrapText="1"/>
    </xf>
    <xf numFmtId="0" fontId="108" fillId="0" borderId="0" xfId="0" applyFont="1" applyAlignment="1">
      <alignment horizontal="center"/>
    </xf>
    <xf numFmtId="0" fontId="102" fillId="0" borderId="0" xfId="0" applyFont="1" applyBorder="1" applyAlignment="1">
      <alignment horizontal="center"/>
    </xf>
  </cellXfs>
  <cellStyles count="170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heck Cell 2" xfId="59"/>
    <cellStyle name="Comma 10" xfId="60"/>
    <cellStyle name="Comma 13" xfId="61"/>
    <cellStyle name="Comma 2" xfId="62"/>
    <cellStyle name="Comma 2 2" xfId="63"/>
    <cellStyle name="Comma 3" xfId="64"/>
    <cellStyle name="Comma 3 2" xfId="65"/>
    <cellStyle name="Comma 3 3" xfId="66"/>
    <cellStyle name="Comma 3 4" xfId="67"/>
    <cellStyle name="Comma 3 5" xfId="68"/>
    <cellStyle name="Comma 3 6" xfId="69"/>
    <cellStyle name="Comma 4" xfId="70"/>
    <cellStyle name="Comma 5" xfId="71"/>
    <cellStyle name="Comma 6" xfId="72"/>
    <cellStyle name="Comma 7" xfId="73"/>
    <cellStyle name="Comma 8" xfId="74"/>
    <cellStyle name="Comma 9" xfId="75"/>
    <cellStyle name="Explanatory Text 2" xfId="76"/>
    <cellStyle name="Good 2" xfId="77"/>
    <cellStyle name="Heading 1 2" xfId="78"/>
    <cellStyle name="Heading 2 2" xfId="79"/>
    <cellStyle name="Heading 3 2" xfId="80"/>
    <cellStyle name="Heading 4 2" xfId="81"/>
    <cellStyle name="Hyperlink 2" xfId="82"/>
    <cellStyle name="Input 2" xfId="83"/>
    <cellStyle name="Linked Cell 2" xfId="84"/>
    <cellStyle name="Neutral 2" xfId="85"/>
    <cellStyle name="Normal 10" xfId="86"/>
    <cellStyle name="Normal 11" xfId="87"/>
    <cellStyle name="Normal 2" xfId="88"/>
    <cellStyle name="Normal 2 10" xfId="89"/>
    <cellStyle name="Normal 2 2" xfId="90"/>
    <cellStyle name="Normal 2 3" xfId="91"/>
    <cellStyle name="Normal 2 4" xfId="92"/>
    <cellStyle name="Normal 2 5" xfId="93"/>
    <cellStyle name="Normal 2 6" xfId="94"/>
    <cellStyle name="Normal 2 7" xfId="95"/>
    <cellStyle name="Normal 2 8" xfId="96"/>
    <cellStyle name="Normal 2 9" xfId="97"/>
    <cellStyle name="Normal 2_MBF Maturity-Repricing May 2009" xfId="98"/>
    <cellStyle name="Normal 3" xfId="99"/>
    <cellStyle name="Normal 3 10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3_Debt Summary and Repayment Schedule (3)" xfId="109"/>
    <cellStyle name="Normal 4" xfId="110"/>
    <cellStyle name="Normal 5" xfId="111"/>
    <cellStyle name="Normal 6" xfId="112"/>
    <cellStyle name="Normal 7" xfId="113"/>
    <cellStyle name="Normal 8" xfId="114"/>
    <cellStyle name="Normal 9" xfId="115"/>
    <cellStyle name="Note 2" xfId="116"/>
    <cellStyle name="Output 2" xfId="117"/>
    <cellStyle name="Percent 2" xfId="118"/>
    <cellStyle name="Percent 3" xfId="119"/>
    <cellStyle name="Percent 4" xfId="120"/>
    <cellStyle name="Standaard_Blad1" xfId="121"/>
    <cellStyle name="Title 2" xfId="122"/>
    <cellStyle name="Total 2" xfId="123"/>
    <cellStyle name="Warning Text 2" xfId="124"/>
    <cellStyle name="Акцент1" xfId="125"/>
    <cellStyle name="Акцент2" xfId="126"/>
    <cellStyle name="Акцент3" xfId="127"/>
    <cellStyle name="Акцент4" xfId="128"/>
    <cellStyle name="Акцент5" xfId="129"/>
    <cellStyle name="Акцент6" xfId="130"/>
    <cellStyle name="Ввод " xfId="131"/>
    <cellStyle name="Вывод" xfId="132"/>
    <cellStyle name="Вычисление" xfId="133"/>
    <cellStyle name="Hyperlink" xfId="134"/>
    <cellStyle name="Currency" xfId="135"/>
    <cellStyle name="Currency [0]" xfId="136"/>
    <cellStyle name="Денежный 2" xfId="137"/>
    <cellStyle name="Заголовок 1" xfId="138"/>
    <cellStyle name="Заголовок 2" xfId="139"/>
    <cellStyle name="Заголовок 3" xfId="140"/>
    <cellStyle name="Заголовок 4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2 2" xfId="148"/>
    <cellStyle name="Обычный 2 2 3" xfId="149"/>
    <cellStyle name="Обычный 6" xfId="150"/>
    <cellStyle name="Обычный 6 2" xfId="151"/>
    <cellStyle name="Обычный 7" xfId="152"/>
    <cellStyle name="Обычный 7 2" xfId="153"/>
    <cellStyle name="Обычный 8" xfId="154"/>
    <cellStyle name="Обычный 8 2" xfId="155"/>
    <cellStyle name="Обычный_Исламское окно к ПРО  МКК (2)" xfId="156"/>
    <cellStyle name="Followed Hyperlink" xfId="157"/>
    <cellStyle name="Плохой" xfId="158"/>
    <cellStyle name="Пояснение" xfId="159"/>
    <cellStyle name="Примечание" xfId="160"/>
    <cellStyle name="Примечание 2" xfId="161"/>
    <cellStyle name="Примечание 2 2" xfId="162"/>
    <cellStyle name="Примечание 3" xfId="163"/>
    <cellStyle name="Примечание 3 2" xfId="164"/>
    <cellStyle name="Примечание 4" xfId="165"/>
    <cellStyle name="Примечание 4 2" xfId="166"/>
    <cellStyle name="Примечание 5" xfId="167"/>
    <cellStyle name="Примечание 5 2" xfId="168"/>
    <cellStyle name="Примечание 6" xfId="169"/>
    <cellStyle name="Примечание 6 2" xfId="170"/>
    <cellStyle name="Примечание 7" xfId="171"/>
    <cellStyle name="Примечание 7 2" xfId="172"/>
    <cellStyle name="Примечание 8" xfId="173"/>
    <cellStyle name="Примечание 8 2" xfId="174"/>
    <cellStyle name="Примечание 9" xfId="175"/>
    <cellStyle name="Percent" xfId="176"/>
    <cellStyle name="Связанная ячейка" xfId="177"/>
    <cellStyle name="ТЕКСТ" xfId="178"/>
    <cellStyle name="Текст предупреждения" xfId="179"/>
    <cellStyle name="Comma" xfId="180"/>
    <cellStyle name="Comma [0]" xfId="181"/>
    <cellStyle name="Финансовый 2" xfId="182"/>
    <cellStyle name="Хороший" xfId="183"/>
  </cellStyles>
  <dxfs count="4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styles" Target="styles.xml" /><Relationship Id="rId66" Type="http://schemas.openxmlformats.org/officeDocument/2006/relationships/sharedStrings" Target="sharedStrings.xml" /><Relationship Id="rId6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32</xdr:row>
      <xdr:rowOff>38100</xdr:rowOff>
    </xdr:from>
    <xdr:to>
      <xdr:col>2</xdr:col>
      <xdr:colOff>209550</xdr:colOff>
      <xdr:row>32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314325" y="5334000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142875</xdr:colOff>
      <xdr:row>35</xdr:row>
      <xdr:rowOff>47625</xdr:rowOff>
    </xdr:from>
    <xdr:to>
      <xdr:col>2</xdr:col>
      <xdr:colOff>238125</xdr:colOff>
      <xdr:row>35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342900" y="5829300"/>
          <a:ext cx="952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38</xdr:row>
      <xdr:rowOff>28575</xdr:rowOff>
    </xdr:from>
    <xdr:to>
      <xdr:col>2</xdr:col>
      <xdr:colOff>209550</xdr:colOff>
      <xdr:row>38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314325" y="6296025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39</xdr:row>
      <xdr:rowOff>38100</xdr:rowOff>
    </xdr:from>
    <xdr:to>
      <xdr:col>2</xdr:col>
      <xdr:colOff>209550</xdr:colOff>
      <xdr:row>39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314325" y="6467475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40</xdr:row>
      <xdr:rowOff>38100</xdr:rowOff>
    </xdr:from>
    <xdr:to>
      <xdr:col>2</xdr:col>
      <xdr:colOff>209550</xdr:colOff>
      <xdr:row>40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314325" y="6629400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41</xdr:row>
      <xdr:rowOff>28575</xdr:rowOff>
    </xdr:from>
    <xdr:to>
      <xdr:col>2</xdr:col>
      <xdr:colOff>209550</xdr:colOff>
      <xdr:row>41</xdr:row>
      <xdr:rowOff>142875</xdr:rowOff>
    </xdr:to>
    <xdr:sp>
      <xdr:nvSpPr>
        <xdr:cNvPr id="6" name="Rectangle 6"/>
        <xdr:cNvSpPr>
          <a:spLocks/>
        </xdr:cNvSpPr>
      </xdr:nvSpPr>
      <xdr:spPr>
        <a:xfrm>
          <a:off x="314325" y="6781800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42</xdr:row>
      <xdr:rowOff>28575</xdr:rowOff>
    </xdr:from>
    <xdr:to>
      <xdr:col>2</xdr:col>
      <xdr:colOff>209550</xdr:colOff>
      <xdr:row>42</xdr:row>
      <xdr:rowOff>142875</xdr:rowOff>
    </xdr:to>
    <xdr:sp>
      <xdr:nvSpPr>
        <xdr:cNvPr id="7" name="Rectangle 7"/>
        <xdr:cNvSpPr>
          <a:spLocks/>
        </xdr:cNvSpPr>
      </xdr:nvSpPr>
      <xdr:spPr>
        <a:xfrm>
          <a:off x="314325" y="6943725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43</xdr:row>
      <xdr:rowOff>19050</xdr:rowOff>
    </xdr:from>
    <xdr:to>
      <xdr:col>2</xdr:col>
      <xdr:colOff>209550</xdr:colOff>
      <xdr:row>43</xdr:row>
      <xdr:rowOff>142875</xdr:rowOff>
    </xdr:to>
    <xdr:sp>
      <xdr:nvSpPr>
        <xdr:cNvPr id="8" name="Rectangle 8"/>
        <xdr:cNvSpPr>
          <a:spLocks/>
        </xdr:cNvSpPr>
      </xdr:nvSpPr>
      <xdr:spPr>
        <a:xfrm>
          <a:off x="314325" y="7096125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44</xdr:row>
      <xdr:rowOff>19050</xdr:rowOff>
    </xdr:from>
    <xdr:to>
      <xdr:col>2</xdr:col>
      <xdr:colOff>209550</xdr:colOff>
      <xdr:row>44</xdr:row>
      <xdr:rowOff>142875</xdr:rowOff>
    </xdr:to>
    <xdr:sp>
      <xdr:nvSpPr>
        <xdr:cNvPr id="9" name="Rectangle 9"/>
        <xdr:cNvSpPr>
          <a:spLocks/>
        </xdr:cNvSpPr>
      </xdr:nvSpPr>
      <xdr:spPr>
        <a:xfrm>
          <a:off x="314325" y="7258050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45</xdr:row>
      <xdr:rowOff>28575</xdr:rowOff>
    </xdr:from>
    <xdr:to>
      <xdr:col>2</xdr:col>
      <xdr:colOff>209550</xdr:colOff>
      <xdr:row>45</xdr:row>
      <xdr:rowOff>142875</xdr:rowOff>
    </xdr:to>
    <xdr:sp>
      <xdr:nvSpPr>
        <xdr:cNvPr id="10" name="Rectangle 10"/>
        <xdr:cNvSpPr>
          <a:spLocks/>
        </xdr:cNvSpPr>
      </xdr:nvSpPr>
      <xdr:spPr>
        <a:xfrm>
          <a:off x="314325" y="7429500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47</xdr:row>
      <xdr:rowOff>28575</xdr:rowOff>
    </xdr:from>
    <xdr:to>
      <xdr:col>2</xdr:col>
      <xdr:colOff>209550</xdr:colOff>
      <xdr:row>47</xdr:row>
      <xdr:rowOff>142875</xdr:rowOff>
    </xdr:to>
    <xdr:sp>
      <xdr:nvSpPr>
        <xdr:cNvPr id="11" name="Rectangle 11"/>
        <xdr:cNvSpPr>
          <a:spLocks/>
        </xdr:cNvSpPr>
      </xdr:nvSpPr>
      <xdr:spPr>
        <a:xfrm>
          <a:off x="314325" y="7753350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49</xdr:row>
      <xdr:rowOff>28575</xdr:rowOff>
    </xdr:from>
    <xdr:to>
      <xdr:col>2</xdr:col>
      <xdr:colOff>209550</xdr:colOff>
      <xdr:row>49</xdr:row>
      <xdr:rowOff>142875</xdr:rowOff>
    </xdr:to>
    <xdr:sp>
      <xdr:nvSpPr>
        <xdr:cNvPr id="12" name="Rectangle 12"/>
        <xdr:cNvSpPr>
          <a:spLocks/>
        </xdr:cNvSpPr>
      </xdr:nvSpPr>
      <xdr:spPr>
        <a:xfrm>
          <a:off x="304800" y="8077200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51</xdr:row>
      <xdr:rowOff>28575</xdr:rowOff>
    </xdr:from>
    <xdr:to>
      <xdr:col>2</xdr:col>
      <xdr:colOff>209550</xdr:colOff>
      <xdr:row>51</xdr:row>
      <xdr:rowOff>142875</xdr:rowOff>
    </xdr:to>
    <xdr:sp>
      <xdr:nvSpPr>
        <xdr:cNvPr id="13" name="Rectangle 13"/>
        <xdr:cNvSpPr>
          <a:spLocks/>
        </xdr:cNvSpPr>
      </xdr:nvSpPr>
      <xdr:spPr>
        <a:xfrm>
          <a:off x="314325" y="8401050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54</xdr:row>
      <xdr:rowOff>38100</xdr:rowOff>
    </xdr:from>
    <xdr:to>
      <xdr:col>2</xdr:col>
      <xdr:colOff>209550</xdr:colOff>
      <xdr:row>54</xdr:row>
      <xdr:rowOff>152400</xdr:rowOff>
    </xdr:to>
    <xdr:sp>
      <xdr:nvSpPr>
        <xdr:cNvPr id="14" name="Rectangle 14"/>
        <xdr:cNvSpPr>
          <a:spLocks/>
        </xdr:cNvSpPr>
      </xdr:nvSpPr>
      <xdr:spPr>
        <a:xfrm>
          <a:off x="314325" y="8896350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55</xdr:row>
      <xdr:rowOff>38100</xdr:rowOff>
    </xdr:from>
    <xdr:to>
      <xdr:col>2</xdr:col>
      <xdr:colOff>209550</xdr:colOff>
      <xdr:row>55</xdr:row>
      <xdr:rowOff>152400</xdr:rowOff>
    </xdr:to>
    <xdr:sp>
      <xdr:nvSpPr>
        <xdr:cNvPr id="15" name="Rectangle 15"/>
        <xdr:cNvSpPr>
          <a:spLocks/>
        </xdr:cNvSpPr>
      </xdr:nvSpPr>
      <xdr:spPr>
        <a:xfrm>
          <a:off x="314325" y="9058275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56</xdr:row>
      <xdr:rowOff>38100</xdr:rowOff>
    </xdr:from>
    <xdr:to>
      <xdr:col>2</xdr:col>
      <xdr:colOff>209550</xdr:colOff>
      <xdr:row>57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314325" y="9220200"/>
          <a:ext cx="952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60</xdr:row>
      <xdr:rowOff>38100</xdr:rowOff>
    </xdr:from>
    <xdr:to>
      <xdr:col>2</xdr:col>
      <xdr:colOff>209550</xdr:colOff>
      <xdr:row>61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14325" y="9867900"/>
          <a:ext cx="952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66</xdr:row>
      <xdr:rowOff>38100</xdr:rowOff>
    </xdr:from>
    <xdr:to>
      <xdr:col>2</xdr:col>
      <xdr:colOff>209550</xdr:colOff>
      <xdr:row>66</xdr:row>
      <xdr:rowOff>152400</xdr:rowOff>
    </xdr:to>
    <xdr:sp>
      <xdr:nvSpPr>
        <xdr:cNvPr id="18" name="Rectangle 18"/>
        <xdr:cNvSpPr>
          <a:spLocks/>
        </xdr:cNvSpPr>
      </xdr:nvSpPr>
      <xdr:spPr>
        <a:xfrm>
          <a:off x="314325" y="10839450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67</xdr:row>
      <xdr:rowOff>38100</xdr:rowOff>
    </xdr:from>
    <xdr:to>
      <xdr:col>2</xdr:col>
      <xdr:colOff>209550</xdr:colOff>
      <xdr:row>67</xdr:row>
      <xdr:rowOff>152400</xdr:rowOff>
    </xdr:to>
    <xdr:sp>
      <xdr:nvSpPr>
        <xdr:cNvPr id="19" name="Rectangle 19"/>
        <xdr:cNvSpPr>
          <a:spLocks/>
        </xdr:cNvSpPr>
      </xdr:nvSpPr>
      <xdr:spPr>
        <a:xfrm>
          <a:off x="314325" y="11001375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68</xdr:row>
      <xdr:rowOff>28575</xdr:rowOff>
    </xdr:from>
    <xdr:to>
      <xdr:col>2</xdr:col>
      <xdr:colOff>209550</xdr:colOff>
      <xdr:row>68</xdr:row>
      <xdr:rowOff>142875</xdr:rowOff>
    </xdr:to>
    <xdr:sp>
      <xdr:nvSpPr>
        <xdr:cNvPr id="20" name="Rectangle 20"/>
        <xdr:cNvSpPr>
          <a:spLocks/>
        </xdr:cNvSpPr>
      </xdr:nvSpPr>
      <xdr:spPr>
        <a:xfrm>
          <a:off x="314325" y="11153775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104775</xdr:colOff>
      <xdr:row>39</xdr:row>
      <xdr:rowOff>38100</xdr:rowOff>
    </xdr:from>
    <xdr:to>
      <xdr:col>15</xdr:col>
      <xdr:colOff>200025</xdr:colOff>
      <xdr:row>40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3390900" y="6467475"/>
          <a:ext cx="952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104775</xdr:colOff>
      <xdr:row>40</xdr:row>
      <xdr:rowOff>38100</xdr:rowOff>
    </xdr:from>
    <xdr:to>
      <xdr:col>15</xdr:col>
      <xdr:colOff>200025</xdr:colOff>
      <xdr:row>40</xdr:row>
      <xdr:rowOff>152400</xdr:rowOff>
    </xdr:to>
    <xdr:sp>
      <xdr:nvSpPr>
        <xdr:cNvPr id="22" name="Rectangle 22"/>
        <xdr:cNvSpPr>
          <a:spLocks/>
        </xdr:cNvSpPr>
      </xdr:nvSpPr>
      <xdr:spPr>
        <a:xfrm>
          <a:off x="3390900" y="6629400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104775</xdr:colOff>
      <xdr:row>42</xdr:row>
      <xdr:rowOff>38100</xdr:rowOff>
    </xdr:from>
    <xdr:to>
      <xdr:col>15</xdr:col>
      <xdr:colOff>200025</xdr:colOff>
      <xdr:row>42</xdr:row>
      <xdr:rowOff>152400</xdr:rowOff>
    </xdr:to>
    <xdr:sp>
      <xdr:nvSpPr>
        <xdr:cNvPr id="23" name="Rectangle 23"/>
        <xdr:cNvSpPr>
          <a:spLocks/>
        </xdr:cNvSpPr>
      </xdr:nvSpPr>
      <xdr:spPr>
        <a:xfrm>
          <a:off x="3390900" y="6953250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104775</xdr:colOff>
      <xdr:row>44</xdr:row>
      <xdr:rowOff>28575</xdr:rowOff>
    </xdr:from>
    <xdr:to>
      <xdr:col>15</xdr:col>
      <xdr:colOff>200025</xdr:colOff>
      <xdr:row>44</xdr:row>
      <xdr:rowOff>142875</xdr:rowOff>
    </xdr:to>
    <xdr:sp>
      <xdr:nvSpPr>
        <xdr:cNvPr id="24" name="Rectangle 24"/>
        <xdr:cNvSpPr>
          <a:spLocks/>
        </xdr:cNvSpPr>
      </xdr:nvSpPr>
      <xdr:spPr>
        <a:xfrm>
          <a:off x="3390900" y="7267575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114300</xdr:colOff>
      <xdr:row>32</xdr:row>
      <xdr:rowOff>38100</xdr:rowOff>
    </xdr:from>
    <xdr:to>
      <xdr:col>7</xdr:col>
      <xdr:colOff>209550</xdr:colOff>
      <xdr:row>32</xdr:row>
      <xdr:rowOff>152400</xdr:rowOff>
    </xdr:to>
    <xdr:sp>
      <xdr:nvSpPr>
        <xdr:cNvPr id="25" name="Rectangle 25"/>
        <xdr:cNvSpPr>
          <a:spLocks/>
        </xdr:cNvSpPr>
      </xdr:nvSpPr>
      <xdr:spPr>
        <a:xfrm>
          <a:off x="1695450" y="5334000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114300</xdr:colOff>
      <xdr:row>35</xdr:row>
      <xdr:rowOff>57150</xdr:rowOff>
    </xdr:from>
    <xdr:to>
      <xdr:col>7</xdr:col>
      <xdr:colOff>209550</xdr:colOff>
      <xdr:row>35</xdr:row>
      <xdr:rowOff>161925</xdr:rowOff>
    </xdr:to>
    <xdr:sp>
      <xdr:nvSpPr>
        <xdr:cNvPr id="26" name="Rectangle 26"/>
        <xdr:cNvSpPr>
          <a:spLocks/>
        </xdr:cNvSpPr>
      </xdr:nvSpPr>
      <xdr:spPr>
        <a:xfrm>
          <a:off x="1695450" y="583882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69</xdr:row>
      <xdr:rowOff>28575</xdr:rowOff>
    </xdr:from>
    <xdr:to>
      <xdr:col>2</xdr:col>
      <xdr:colOff>209550</xdr:colOff>
      <xdr:row>69</xdr:row>
      <xdr:rowOff>142875</xdr:rowOff>
    </xdr:to>
    <xdr:sp>
      <xdr:nvSpPr>
        <xdr:cNvPr id="27" name="Rectangle 27"/>
        <xdr:cNvSpPr>
          <a:spLocks/>
        </xdr:cNvSpPr>
      </xdr:nvSpPr>
      <xdr:spPr>
        <a:xfrm>
          <a:off x="314325" y="11315700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57</xdr:row>
      <xdr:rowOff>47625</xdr:rowOff>
    </xdr:from>
    <xdr:to>
      <xdr:col>2</xdr:col>
      <xdr:colOff>209550</xdr:colOff>
      <xdr:row>57</xdr:row>
      <xdr:rowOff>161925</xdr:rowOff>
    </xdr:to>
    <xdr:sp>
      <xdr:nvSpPr>
        <xdr:cNvPr id="28" name="Rectangle 28"/>
        <xdr:cNvSpPr>
          <a:spLocks/>
        </xdr:cNvSpPr>
      </xdr:nvSpPr>
      <xdr:spPr>
        <a:xfrm>
          <a:off x="314325" y="9391650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57150</xdr:colOff>
      <xdr:row>29</xdr:row>
      <xdr:rowOff>0</xdr:rowOff>
    </xdr:from>
    <xdr:to>
      <xdr:col>26</xdr:col>
      <xdr:colOff>38100</xdr:colOff>
      <xdr:row>29</xdr:row>
      <xdr:rowOff>0</xdr:rowOff>
    </xdr:to>
    <xdr:sp>
      <xdr:nvSpPr>
        <xdr:cNvPr id="29" name="Line 29"/>
        <xdr:cNvSpPr>
          <a:spLocks/>
        </xdr:cNvSpPr>
      </xdr:nvSpPr>
      <xdr:spPr>
        <a:xfrm>
          <a:off x="3800475" y="4810125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95250</xdr:colOff>
      <xdr:row>29</xdr:row>
      <xdr:rowOff>0</xdr:rowOff>
    </xdr:from>
    <xdr:to>
      <xdr:col>21</xdr:col>
      <xdr:colOff>57150</xdr:colOff>
      <xdr:row>29</xdr:row>
      <xdr:rowOff>0</xdr:rowOff>
    </xdr:to>
    <xdr:sp>
      <xdr:nvSpPr>
        <xdr:cNvPr id="30" name="Line 30"/>
        <xdr:cNvSpPr>
          <a:spLocks/>
        </xdr:cNvSpPr>
      </xdr:nvSpPr>
      <xdr:spPr>
        <a:xfrm>
          <a:off x="3838575" y="481012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152400</xdr:colOff>
      <xdr:row>29</xdr:row>
      <xdr:rowOff>0</xdr:rowOff>
    </xdr:from>
    <xdr:to>
      <xdr:col>26</xdr:col>
      <xdr:colOff>66675</xdr:colOff>
      <xdr:row>29</xdr:row>
      <xdr:rowOff>0</xdr:rowOff>
    </xdr:to>
    <xdr:sp>
      <xdr:nvSpPr>
        <xdr:cNvPr id="31" name="Line 31"/>
        <xdr:cNvSpPr>
          <a:spLocks/>
        </xdr:cNvSpPr>
      </xdr:nvSpPr>
      <xdr:spPr>
        <a:xfrm>
          <a:off x="5229225" y="48101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95250</xdr:colOff>
      <xdr:row>29</xdr:row>
      <xdr:rowOff>0</xdr:rowOff>
    </xdr:from>
    <xdr:to>
      <xdr:col>13</xdr:col>
      <xdr:colOff>9525</xdr:colOff>
      <xdr:row>29</xdr:row>
      <xdr:rowOff>0</xdr:rowOff>
    </xdr:to>
    <xdr:sp>
      <xdr:nvSpPr>
        <xdr:cNvPr id="32" name="Line 32"/>
        <xdr:cNvSpPr>
          <a:spLocks/>
        </xdr:cNvSpPr>
      </xdr:nvSpPr>
      <xdr:spPr>
        <a:xfrm>
          <a:off x="295275" y="4810125"/>
          <a:ext cx="276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95250</xdr:colOff>
      <xdr:row>33</xdr:row>
      <xdr:rowOff>9525</xdr:rowOff>
    </xdr:from>
    <xdr:to>
      <xdr:col>26</xdr:col>
      <xdr:colOff>133350</xdr:colOff>
      <xdr:row>33</xdr:row>
      <xdr:rowOff>9525</xdr:rowOff>
    </xdr:to>
    <xdr:sp>
      <xdr:nvSpPr>
        <xdr:cNvPr id="33" name="Line 33"/>
        <xdr:cNvSpPr>
          <a:spLocks/>
        </xdr:cNvSpPr>
      </xdr:nvSpPr>
      <xdr:spPr>
        <a:xfrm>
          <a:off x="3381375" y="546735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57150</xdr:colOff>
      <xdr:row>34</xdr:row>
      <xdr:rowOff>9525</xdr:rowOff>
    </xdr:from>
    <xdr:to>
      <xdr:col>26</xdr:col>
      <xdr:colOff>142875</xdr:colOff>
      <xdr:row>34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343275" y="5629275"/>
          <a:ext cx="2924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19050</xdr:colOff>
      <xdr:row>36</xdr:row>
      <xdr:rowOff>9525</xdr:rowOff>
    </xdr:from>
    <xdr:to>
      <xdr:col>26</xdr:col>
      <xdr:colOff>200025</xdr:colOff>
      <xdr:row>36</xdr:row>
      <xdr:rowOff>9525</xdr:rowOff>
    </xdr:to>
    <xdr:sp>
      <xdr:nvSpPr>
        <xdr:cNvPr id="35" name="Line 35"/>
        <xdr:cNvSpPr>
          <a:spLocks/>
        </xdr:cNvSpPr>
      </xdr:nvSpPr>
      <xdr:spPr>
        <a:xfrm>
          <a:off x="3762375" y="5953125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257175</xdr:colOff>
      <xdr:row>57</xdr:row>
      <xdr:rowOff>9525</xdr:rowOff>
    </xdr:from>
    <xdr:to>
      <xdr:col>26</xdr:col>
      <xdr:colOff>247650</xdr:colOff>
      <xdr:row>57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5600700" y="93535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257175</xdr:colOff>
      <xdr:row>59</xdr:row>
      <xdr:rowOff>0</xdr:rowOff>
    </xdr:from>
    <xdr:to>
      <xdr:col>26</xdr:col>
      <xdr:colOff>247650</xdr:colOff>
      <xdr:row>59</xdr:row>
      <xdr:rowOff>0</xdr:rowOff>
    </xdr:to>
    <xdr:sp>
      <xdr:nvSpPr>
        <xdr:cNvPr id="37" name="Line 37"/>
        <xdr:cNvSpPr>
          <a:spLocks/>
        </xdr:cNvSpPr>
      </xdr:nvSpPr>
      <xdr:spPr>
        <a:xfrm>
          <a:off x="5600700" y="96678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9525</xdr:colOff>
      <xdr:row>59</xdr:row>
      <xdr:rowOff>142875</xdr:rowOff>
    </xdr:from>
    <xdr:to>
      <xdr:col>26</xdr:col>
      <xdr:colOff>257175</xdr:colOff>
      <xdr:row>59</xdr:row>
      <xdr:rowOff>142875</xdr:rowOff>
    </xdr:to>
    <xdr:sp>
      <xdr:nvSpPr>
        <xdr:cNvPr id="38" name="Line 38"/>
        <xdr:cNvSpPr>
          <a:spLocks/>
        </xdr:cNvSpPr>
      </xdr:nvSpPr>
      <xdr:spPr>
        <a:xfrm>
          <a:off x="5619750" y="98107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28575</xdr:colOff>
      <xdr:row>61</xdr:row>
      <xdr:rowOff>0</xdr:rowOff>
    </xdr:from>
    <xdr:to>
      <xdr:col>26</xdr:col>
      <xdr:colOff>266700</xdr:colOff>
      <xdr:row>61</xdr:row>
      <xdr:rowOff>0</xdr:rowOff>
    </xdr:to>
    <xdr:sp>
      <xdr:nvSpPr>
        <xdr:cNvPr id="39" name="Line 39"/>
        <xdr:cNvSpPr>
          <a:spLocks/>
        </xdr:cNvSpPr>
      </xdr:nvSpPr>
      <xdr:spPr>
        <a:xfrm>
          <a:off x="5638800" y="99917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123825</xdr:colOff>
      <xdr:row>67</xdr:row>
      <xdr:rowOff>0</xdr:rowOff>
    </xdr:from>
    <xdr:to>
      <xdr:col>26</xdr:col>
      <xdr:colOff>0</xdr:colOff>
      <xdr:row>67</xdr:row>
      <xdr:rowOff>0</xdr:rowOff>
    </xdr:to>
    <xdr:sp>
      <xdr:nvSpPr>
        <xdr:cNvPr id="40" name="Line 40"/>
        <xdr:cNvSpPr>
          <a:spLocks/>
        </xdr:cNvSpPr>
      </xdr:nvSpPr>
      <xdr:spPr>
        <a:xfrm>
          <a:off x="4667250" y="109632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123825</xdr:colOff>
      <xdr:row>68</xdr:row>
      <xdr:rowOff>0</xdr:rowOff>
    </xdr:from>
    <xdr:to>
      <xdr:col>26</xdr:col>
      <xdr:colOff>9525</xdr:colOff>
      <xdr:row>68</xdr:row>
      <xdr:rowOff>0</xdr:rowOff>
    </xdr:to>
    <xdr:sp>
      <xdr:nvSpPr>
        <xdr:cNvPr id="41" name="Line 41"/>
        <xdr:cNvSpPr>
          <a:spLocks/>
        </xdr:cNvSpPr>
      </xdr:nvSpPr>
      <xdr:spPr>
        <a:xfrm>
          <a:off x="4667250" y="1112520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93</xdr:row>
      <xdr:rowOff>0</xdr:rowOff>
    </xdr:from>
    <xdr:to>
      <xdr:col>14</xdr:col>
      <xdr:colOff>66675</xdr:colOff>
      <xdr:row>93</xdr:row>
      <xdr:rowOff>0</xdr:rowOff>
    </xdr:to>
    <xdr:sp>
      <xdr:nvSpPr>
        <xdr:cNvPr id="42" name="Line 43"/>
        <xdr:cNvSpPr>
          <a:spLocks/>
        </xdr:cNvSpPr>
      </xdr:nvSpPr>
      <xdr:spPr>
        <a:xfrm>
          <a:off x="1876425" y="1517332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94</xdr:row>
      <xdr:rowOff>0</xdr:rowOff>
    </xdr:from>
    <xdr:to>
      <xdr:col>14</xdr:col>
      <xdr:colOff>85725</xdr:colOff>
      <xdr:row>94</xdr:row>
      <xdr:rowOff>0</xdr:rowOff>
    </xdr:to>
    <xdr:sp>
      <xdr:nvSpPr>
        <xdr:cNvPr id="43" name="Line 44"/>
        <xdr:cNvSpPr>
          <a:spLocks/>
        </xdr:cNvSpPr>
      </xdr:nvSpPr>
      <xdr:spPr>
        <a:xfrm>
          <a:off x="1847850" y="153352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200025</xdr:colOff>
      <xdr:row>78</xdr:row>
      <xdr:rowOff>9525</xdr:rowOff>
    </xdr:from>
    <xdr:to>
      <xdr:col>27</xdr:col>
      <xdr:colOff>0</xdr:colOff>
      <xdr:row>78</xdr:row>
      <xdr:rowOff>9525</xdr:rowOff>
    </xdr:to>
    <xdr:sp>
      <xdr:nvSpPr>
        <xdr:cNvPr id="44" name="Line 45"/>
        <xdr:cNvSpPr>
          <a:spLocks/>
        </xdr:cNvSpPr>
      </xdr:nvSpPr>
      <xdr:spPr>
        <a:xfrm>
          <a:off x="5810250" y="127539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64</xdr:row>
      <xdr:rowOff>0</xdr:rowOff>
    </xdr:from>
    <xdr:to>
      <xdr:col>11</xdr:col>
      <xdr:colOff>0</xdr:colOff>
      <xdr:row>64</xdr:row>
      <xdr:rowOff>0</xdr:rowOff>
    </xdr:to>
    <xdr:sp>
      <xdr:nvSpPr>
        <xdr:cNvPr id="1" name="Line 1"/>
        <xdr:cNvSpPr>
          <a:spLocks/>
        </xdr:cNvSpPr>
      </xdr:nvSpPr>
      <xdr:spPr>
        <a:xfrm>
          <a:off x="4829175" y="110490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22</xdr:row>
      <xdr:rowOff>47625</xdr:rowOff>
    </xdr:from>
    <xdr:to>
      <xdr:col>11</xdr:col>
      <xdr:colOff>76200</xdr:colOff>
      <xdr:row>22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029075"/>
          <a:ext cx="5534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419100</xdr:colOff>
      <xdr:row>21</xdr:row>
      <xdr:rowOff>457200</xdr:rowOff>
    </xdr:from>
    <xdr:to>
      <xdr:col>6</xdr:col>
      <xdr:colOff>66675</xdr:colOff>
      <xdr:row>21</xdr:row>
      <xdr:rowOff>457200</xdr:rowOff>
    </xdr:to>
    <xdr:sp>
      <xdr:nvSpPr>
        <xdr:cNvPr id="3" name="Line 3"/>
        <xdr:cNvSpPr>
          <a:spLocks/>
        </xdr:cNvSpPr>
      </xdr:nvSpPr>
      <xdr:spPr>
        <a:xfrm>
          <a:off x="2181225" y="39814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15.7109375" style="675" customWidth="1"/>
    <col min="2" max="2" width="13.28125" style="675" customWidth="1"/>
    <col min="3" max="8" width="9.140625" style="675" customWidth="1"/>
    <col min="9" max="9" width="13.140625" style="675" customWidth="1"/>
    <col min="10" max="16384" width="9.140625" style="675" customWidth="1"/>
  </cols>
  <sheetData>
    <row r="1" spans="1:10" ht="14.25">
      <c r="A1" s="671">
        <v>44181</v>
      </c>
      <c r="B1" s="672"/>
      <c r="C1" s="1029"/>
      <c r="D1" s="1029"/>
      <c r="E1" s="1029"/>
      <c r="F1" s="673"/>
      <c r="G1" s="1029" t="s">
        <v>824</v>
      </c>
      <c r="H1" s="1029"/>
      <c r="I1" s="1034"/>
      <c r="J1" s="674"/>
    </row>
    <row r="2" spans="1:10" ht="14.25">
      <c r="A2" s="676"/>
      <c r="B2" s="677"/>
      <c r="C2" s="1029" t="s">
        <v>893</v>
      </c>
      <c r="D2" s="1029"/>
      <c r="E2" s="1029"/>
      <c r="F2" s="678"/>
      <c r="G2" s="1030" t="s">
        <v>825</v>
      </c>
      <c r="H2" s="1030"/>
      <c r="I2" s="1031"/>
      <c r="J2" s="674"/>
    </row>
    <row r="3" spans="1:10" ht="14.25">
      <c r="A3" s="680"/>
      <c r="B3" s="677"/>
      <c r="C3" s="678" t="s">
        <v>894</v>
      </c>
      <c r="D3" s="678"/>
      <c r="E3" s="677"/>
      <c r="F3" s="678"/>
      <c r="G3" s="1030" t="s">
        <v>826</v>
      </c>
      <c r="H3" s="1030"/>
      <c r="I3" s="1031"/>
      <c r="J3" s="674"/>
    </row>
    <row r="4" spans="1:10" ht="14.25">
      <c r="A4" s="680"/>
      <c r="B4" s="677"/>
      <c r="C4" s="677"/>
      <c r="D4" s="677"/>
      <c r="E4" s="677"/>
      <c r="F4" s="678"/>
      <c r="G4" s="1030" t="s">
        <v>827</v>
      </c>
      <c r="H4" s="1030"/>
      <c r="I4" s="1031"/>
      <c r="J4" s="674"/>
    </row>
    <row r="5" spans="1:10" ht="14.25">
      <c r="A5" s="1035" t="s">
        <v>828</v>
      </c>
      <c r="B5" s="1036"/>
      <c r="C5" s="1036"/>
      <c r="D5" s="1036"/>
      <c r="E5" s="1036"/>
      <c r="F5" s="1036"/>
      <c r="G5" s="1036"/>
      <c r="H5" s="677"/>
      <c r="I5" s="682"/>
      <c r="J5" s="674"/>
    </row>
    <row r="6" spans="1:10" ht="14.25">
      <c r="A6" s="681"/>
      <c r="B6" s="683"/>
      <c r="C6" s="683"/>
      <c r="D6" s="683"/>
      <c r="E6" s="683"/>
      <c r="F6" s="683"/>
      <c r="G6" s="683"/>
      <c r="H6" s="677"/>
      <c r="I6" s="682"/>
      <c r="J6" s="674"/>
    </row>
    <row r="7" spans="1:10" ht="15" thickBot="1">
      <c r="A7" s="1032"/>
      <c r="B7" s="1033"/>
      <c r="C7" s="678"/>
      <c r="D7" s="677"/>
      <c r="E7" s="684" t="s">
        <v>829</v>
      </c>
      <c r="F7" s="685"/>
      <c r="G7" s="685"/>
      <c r="H7" s="677"/>
      <c r="I7" s="682"/>
      <c r="J7" s="674"/>
    </row>
    <row r="8" spans="1:10" ht="14.25">
      <c r="A8" s="680" t="s">
        <v>830</v>
      </c>
      <c r="B8" s="678"/>
      <c r="C8" s="678"/>
      <c r="D8" s="677"/>
      <c r="E8" s="677" t="s">
        <v>831</v>
      </c>
      <c r="F8" s="677"/>
      <c r="G8" s="677"/>
      <c r="H8" s="677"/>
      <c r="I8" s="682"/>
      <c r="J8" s="674"/>
    </row>
    <row r="9" spans="1:10" ht="14.25">
      <c r="A9" s="680"/>
      <c r="B9" s="677"/>
      <c r="C9" s="677"/>
      <c r="D9" s="677"/>
      <c r="E9" s="677"/>
      <c r="F9" s="677"/>
      <c r="G9" s="677"/>
      <c r="H9" s="677"/>
      <c r="I9" s="682"/>
      <c r="J9" s="674"/>
    </row>
    <row r="10" spans="1:10" ht="14.25">
      <c r="A10" s="680" t="s">
        <v>132</v>
      </c>
      <c r="B10" s="1032"/>
      <c r="C10" s="1033"/>
      <c r="D10" s="678"/>
      <c r="E10" s="677" t="s">
        <v>832</v>
      </c>
      <c r="F10" s="1032"/>
      <c r="G10" s="1033"/>
      <c r="H10" s="677"/>
      <c r="I10" s="682"/>
      <c r="J10" s="674"/>
    </row>
    <row r="11" spans="1:10" ht="14.25">
      <c r="A11" s="680"/>
      <c r="B11" s="677" t="s">
        <v>833</v>
      </c>
      <c r="C11" s="678"/>
      <c r="D11" s="677"/>
      <c r="E11" s="677"/>
      <c r="F11" s="1023" t="s">
        <v>834</v>
      </c>
      <c r="G11" s="1023"/>
      <c r="H11" s="677"/>
      <c r="I11" s="682"/>
      <c r="J11" s="674"/>
    </row>
    <row r="12" spans="1:10" ht="14.25">
      <c r="A12" s="680"/>
      <c r="B12" s="677"/>
      <c r="C12" s="677"/>
      <c r="D12" s="677"/>
      <c r="E12" s="677"/>
      <c r="F12" s="677"/>
      <c r="G12" s="677"/>
      <c r="H12" s="677"/>
      <c r="I12" s="682"/>
      <c r="J12" s="674"/>
    </row>
    <row r="13" spans="1:10" ht="14.25">
      <c r="A13" s="1022" t="s">
        <v>122</v>
      </c>
      <c r="B13" s="1023"/>
      <c r="C13" s="1023"/>
      <c r="D13" s="1023"/>
      <c r="E13" s="1023"/>
      <c r="F13" s="677"/>
      <c r="G13" s="677"/>
      <c r="H13" s="677"/>
      <c r="I13" s="682"/>
      <c r="J13" s="674"/>
    </row>
    <row r="14" spans="1:10" ht="14.25">
      <c r="A14" s="680"/>
      <c r="B14" s="677"/>
      <c r="C14" s="677"/>
      <c r="D14" s="677"/>
      <c r="E14" s="677"/>
      <c r="F14" s="677"/>
      <c r="G14" s="677"/>
      <c r="H14" s="677"/>
      <c r="I14" s="682"/>
      <c r="J14" s="674"/>
    </row>
    <row r="15" spans="1:10" ht="15" thickBot="1">
      <c r="A15" s="1022" t="s">
        <v>835</v>
      </c>
      <c r="B15" s="1023"/>
      <c r="C15" s="1023"/>
      <c r="D15" s="677"/>
      <c r="E15" s="685"/>
      <c r="F15" s="1023" t="s">
        <v>836</v>
      </c>
      <c r="G15" s="1023"/>
      <c r="H15" s="1023"/>
      <c r="I15" s="682"/>
      <c r="J15" s="674"/>
    </row>
    <row r="16" spans="1:10" ht="15" thickBot="1">
      <c r="A16" s="680"/>
      <c r="B16" s="677"/>
      <c r="C16" s="677"/>
      <c r="D16" s="677"/>
      <c r="E16" s="685"/>
      <c r="F16" s="1023" t="s">
        <v>837</v>
      </c>
      <c r="G16" s="1023"/>
      <c r="H16" s="1023"/>
      <c r="I16" s="682"/>
      <c r="J16" s="674"/>
    </row>
    <row r="17" spans="1:10" ht="14.25">
      <c r="A17" s="680"/>
      <c r="B17" s="677"/>
      <c r="C17" s="677"/>
      <c r="D17" s="677"/>
      <c r="E17" s="677"/>
      <c r="F17" s="1023" t="s">
        <v>838</v>
      </c>
      <c r="G17" s="1023"/>
      <c r="H17" s="1023"/>
      <c r="I17" s="682"/>
      <c r="J17" s="674"/>
    </row>
    <row r="18" spans="1:10" ht="14.25">
      <c r="A18" s="1022" t="s">
        <v>119</v>
      </c>
      <c r="B18" s="1023"/>
      <c r="C18" s="678"/>
      <c r="D18" s="678"/>
      <c r="E18" s="678"/>
      <c r="F18" s="678"/>
      <c r="G18" s="678"/>
      <c r="H18" s="678"/>
      <c r="I18" s="682"/>
      <c r="J18" s="674"/>
    </row>
    <row r="19" spans="1:10" ht="15" thickBot="1">
      <c r="A19" s="686" t="s">
        <v>839</v>
      </c>
      <c r="B19" s="1026"/>
      <c r="C19" s="1027"/>
      <c r="D19" s="1027"/>
      <c r="E19" s="1027"/>
      <c r="F19" s="1027"/>
      <c r="G19" s="1027"/>
      <c r="H19" s="1027"/>
      <c r="I19" s="682"/>
      <c r="J19" s="674"/>
    </row>
    <row r="20" spans="1:10" ht="15" thickBot="1">
      <c r="A20" s="680"/>
      <c r="B20" s="685"/>
      <c r="C20" s="1024"/>
      <c r="D20" s="1024"/>
      <c r="E20" s="1024"/>
      <c r="F20" s="1024"/>
      <c r="G20" s="1024"/>
      <c r="H20" s="1024"/>
      <c r="I20" s="682"/>
      <c r="J20" s="674"/>
    </row>
    <row r="21" spans="1:10" ht="14.25">
      <c r="A21" s="680"/>
      <c r="B21" s="677" t="s">
        <v>120</v>
      </c>
      <c r="C21" s="678"/>
      <c r="D21" s="677"/>
      <c r="E21" s="677"/>
      <c r="F21" s="677"/>
      <c r="G21" s="677"/>
      <c r="H21" s="677"/>
      <c r="I21" s="682"/>
      <c r="J21" s="674"/>
    </row>
    <row r="22" spans="1:10" ht="14.25">
      <c r="A22" s="680"/>
      <c r="B22" s="677"/>
      <c r="C22" s="687"/>
      <c r="D22" s="677" t="s">
        <v>620</v>
      </c>
      <c r="F22" s="677"/>
      <c r="G22" s="677"/>
      <c r="H22" s="677"/>
      <c r="I22" s="682"/>
      <c r="J22" s="674"/>
    </row>
    <row r="23" spans="1:10" ht="14.25">
      <c r="A23" s="680"/>
      <c r="B23" s="677"/>
      <c r="C23" s="678"/>
      <c r="D23" s="677" t="s">
        <v>621</v>
      </c>
      <c r="E23" s="677"/>
      <c r="F23" s="677"/>
      <c r="G23" s="677"/>
      <c r="H23" s="677"/>
      <c r="I23" s="682"/>
      <c r="J23" s="674"/>
    </row>
    <row r="24" spans="1:10" ht="14.25">
      <c r="A24" s="680"/>
      <c r="B24" s="677"/>
      <c r="C24" s="678"/>
      <c r="D24" s="677" t="s">
        <v>622</v>
      </c>
      <c r="E24" s="677"/>
      <c r="F24" s="677"/>
      <c r="G24" s="677"/>
      <c r="H24" s="677"/>
      <c r="I24" s="682"/>
      <c r="J24" s="674"/>
    </row>
    <row r="25" spans="1:10" ht="14.25">
      <c r="A25" s="680"/>
      <c r="B25" s="677"/>
      <c r="C25" s="677"/>
      <c r="D25" s="677"/>
      <c r="E25" s="677"/>
      <c r="F25" s="677"/>
      <c r="G25" s="677"/>
      <c r="H25" s="677"/>
      <c r="I25" s="682"/>
      <c r="J25" s="674"/>
    </row>
    <row r="26" spans="1:10" ht="14.25">
      <c r="A26" s="680"/>
      <c r="B26" s="677"/>
      <c r="C26" s="1028" t="s">
        <v>840</v>
      </c>
      <c r="D26" s="1028"/>
      <c r="E26" s="1028"/>
      <c r="F26" s="1028"/>
      <c r="G26" s="677"/>
      <c r="H26" s="677"/>
      <c r="I26" s="682"/>
      <c r="J26" s="674"/>
    </row>
    <row r="27" spans="1:10" ht="14.25">
      <c r="A27" s="1022" t="s">
        <v>841</v>
      </c>
      <c r="B27" s="1023"/>
      <c r="C27" s="1023"/>
      <c r="D27" s="1023"/>
      <c r="E27" s="1023"/>
      <c r="F27" s="1023"/>
      <c r="G27" s="1023"/>
      <c r="H27" s="1023"/>
      <c r="I27" s="1025"/>
      <c r="J27" s="674"/>
    </row>
    <row r="28" spans="1:10" ht="14.25">
      <c r="A28" s="1022" t="s">
        <v>842</v>
      </c>
      <c r="B28" s="1023"/>
      <c r="C28" s="1023"/>
      <c r="D28" s="1023"/>
      <c r="E28" s="1023"/>
      <c r="F28" s="1023"/>
      <c r="G28" s="1023"/>
      <c r="H28" s="1023"/>
      <c r="I28" s="1025"/>
      <c r="J28" s="674"/>
    </row>
    <row r="29" spans="1:10" ht="14.25">
      <c r="A29" s="1022" t="s">
        <v>843</v>
      </c>
      <c r="B29" s="1023"/>
      <c r="C29" s="1023"/>
      <c r="D29" s="1023"/>
      <c r="E29" s="1023"/>
      <c r="F29" s="1023"/>
      <c r="G29" s="1023"/>
      <c r="H29" s="1023"/>
      <c r="I29" s="1025"/>
      <c r="J29" s="674"/>
    </row>
    <row r="30" spans="1:10" ht="14.25">
      <c r="A30" s="1022" t="s">
        <v>844</v>
      </c>
      <c r="B30" s="1023"/>
      <c r="C30" s="688"/>
      <c r="D30" s="688"/>
      <c r="E30" s="688"/>
      <c r="F30" s="688"/>
      <c r="G30" s="677"/>
      <c r="H30" s="677"/>
      <c r="I30" s="682"/>
      <c r="J30" s="674"/>
    </row>
    <row r="31" spans="1:10" ht="14.25">
      <c r="A31" s="680"/>
      <c r="B31" s="677"/>
      <c r="C31" s="688"/>
      <c r="D31" s="688"/>
      <c r="E31" s="688"/>
      <c r="F31" s="688"/>
      <c r="G31" s="677"/>
      <c r="H31" s="677"/>
      <c r="I31" s="682"/>
      <c r="J31" s="674"/>
    </row>
    <row r="32" spans="1:10" ht="15" thickBot="1">
      <c r="A32" s="1022" t="s">
        <v>845</v>
      </c>
      <c r="B32" s="1023"/>
      <c r="C32" s="1023"/>
      <c r="D32" s="1023"/>
      <c r="E32" s="689"/>
      <c r="F32" s="683"/>
      <c r="G32" s="689"/>
      <c r="H32" s="678"/>
      <c r="I32" s="679"/>
      <c r="J32" s="674"/>
    </row>
    <row r="33" spans="1:10" ht="14.25">
      <c r="A33" s="680"/>
      <c r="B33" s="677"/>
      <c r="C33" s="677"/>
      <c r="D33" s="677"/>
      <c r="E33" s="1023" t="s">
        <v>846</v>
      </c>
      <c r="F33" s="1023"/>
      <c r="G33" s="677" t="s">
        <v>847</v>
      </c>
      <c r="H33" s="678"/>
      <c r="I33" s="679"/>
      <c r="J33" s="674"/>
    </row>
    <row r="34" spans="1:10" ht="15" thickBot="1">
      <c r="A34" s="1022" t="s">
        <v>848</v>
      </c>
      <c r="B34" s="1023"/>
      <c r="C34" s="677"/>
      <c r="D34" s="677"/>
      <c r="E34" s="689"/>
      <c r="F34" s="683"/>
      <c r="G34" s="689"/>
      <c r="H34" s="678"/>
      <c r="I34" s="679"/>
      <c r="J34" s="674"/>
    </row>
    <row r="35" spans="1:10" ht="14.25">
      <c r="A35" s="680"/>
      <c r="B35" s="677"/>
      <c r="C35" s="677"/>
      <c r="D35" s="677"/>
      <c r="E35" s="1023" t="s">
        <v>846</v>
      </c>
      <c r="F35" s="1023"/>
      <c r="G35" s="677" t="s">
        <v>847</v>
      </c>
      <c r="H35" s="678"/>
      <c r="I35" s="679"/>
      <c r="J35" s="674"/>
    </row>
    <row r="36" spans="1:10" ht="14.25">
      <c r="A36" s="680"/>
      <c r="B36" s="677"/>
      <c r="C36" s="677"/>
      <c r="D36" s="677"/>
      <c r="E36" s="677"/>
      <c r="F36" s="677"/>
      <c r="G36" s="677"/>
      <c r="H36" s="678"/>
      <c r="I36" s="679"/>
      <c r="J36" s="674"/>
    </row>
    <row r="37" spans="1:10" ht="15" thickBot="1">
      <c r="A37" s="1022" t="s">
        <v>849</v>
      </c>
      <c r="B37" s="1023"/>
      <c r="C37" s="677"/>
      <c r="D37" s="677"/>
      <c r="E37" s="689"/>
      <c r="F37" s="689"/>
      <c r="G37" s="689"/>
      <c r="H37" s="678"/>
      <c r="I37" s="679"/>
      <c r="J37" s="674"/>
    </row>
    <row r="38" spans="1:10" ht="14.25">
      <c r="A38" s="680"/>
      <c r="B38" s="677"/>
      <c r="C38" s="677"/>
      <c r="D38" s="677"/>
      <c r="E38" s="1057" t="s">
        <v>850</v>
      </c>
      <c r="F38" s="1057"/>
      <c r="G38" s="1057"/>
      <c r="H38" s="678"/>
      <c r="I38" s="679"/>
      <c r="J38" s="674"/>
    </row>
    <row r="39" spans="1:10" ht="15" thickBot="1">
      <c r="A39" s="680"/>
      <c r="B39" s="677"/>
      <c r="C39" s="677"/>
      <c r="D39" s="677"/>
      <c r="E39" s="677"/>
      <c r="F39" s="677"/>
      <c r="G39" s="677"/>
      <c r="H39" s="677"/>
      <c r="I39" s="682"/>
      <c r="J39" s="674"/>
    </row>
    <row r="40" spans="1:10" ht="15" thickBot="1">
      <c r="A40" s="1039" t="s">
        <v>851</v>
      </c>
      <c r="B40" s="1040"/>
      <c r="C40" s="1040"/>
      <c r="D40" s="1043"/>
      <c r="E40" s="1044"/>
      <c r="F40" s="1058"/>
      <c r="G40" s="1044"/>
      <c r="H40" s="1058"/>
      <c r="I40" s="1044"/>
      <c r="J40" s="674"/>
    </row>
    <row r="41" spans="1:10" ht="14.25">
      <c r="A41" s="1041"/>
      <c r="B41" s="1042"/>
      <c r="C41" s="1042"/>
      <c r="D41" s="1059" t="s">
        <v>852</v>
      </c>
      <c r="E41" s="1059"/>
      <c r="F41" s="1059" t="s">
        <v>853</v>
      </c>
      <c r="G41" s="1059"/>
      <c r="H41" s="1057" t="s">
        <v>0</v>
      </c>
      <c r="I41" s="1060"/>
      <c r="J41" s="674"/>
    </row>
    <row r="42" spans="1:10" ht="15" thickBot="1">
      <c r="A42" s="690"/>
      <c r="B42" s="691"/>
      <c r="C42" s="691"/>
      <c r="D42" s="691"/>
      <c r="E42" s="691"/>
      <c r="F42" s="691"/>
      <c r="G42" s="691"/>
      <c r="H42" s="691"/>
      <c r="I42" s="692"/>
      <c r="J42" s="674"/>
    </row>
    <row r="43" spans="1:10" ht="14.25">
      <c r="A43" s="680" t="s">
        <v>895</v>
      </c>
      <c r="B43" s="693"/>
      <c r="C43" s="693"/>
      <c r="D43" s="693"/>
      <c r="E43" s="693"/>
      <c r="F43" s="693"/>
      <c r="G43" s="693"/>
      <c r="H43" s="693"/>
      <c r="I43" s="694"/>
      <c r="J43" s="674"/>
    </row>
    <row r="44" spans="1:10" ht="15" thickBot="1">
      <c r="A44" s="680"/>
      <c r="B44" s="677"/>
      <c r="C44" s="677"/>
      <c r="D44" s="677"/>
      <c r="E44" s="677"/>
      <c r="F44" s="677"/>
      <c r="G44" s="677"/>
      <c r="H44" s="677"/>
      <c r="I44" s="682"/>
      <c r="J44" s="674"/>
    </row>
    <row r="45" spans="1:10" ht="25.5" customHeight="1" thickBot="1">
      <c r="A45" s="1053" t="s">
        <v>1</v>
      </c>
      <c r="B45" s="1054"/>
      <c r="C45" s="695" t="s">
        <v>0</v>
      </c>
      <c r="D45" s="1055" t="s">
        <v>2</v>
      </c>
      <c r="E45" s="1056"/>
      <c r="F45" s="695" t="s">
        <v>0</v>
      </c>
      <c r="G45" s="1055" t="s">
        <v>3</v>
      </c>
      <c r="H45" s="1056"/>
      <c r="I45" s="696" t="s">
        <v>0</v>
      </c>
      <c r="J45" s="674"/>
    </row>
    <row r="46" spans="1:10" ht="14.25">
      <c r="A46" s="1047"/>
      <c r="B46" s="1048"/>
      <c r="C46" s="1045"/>
      <c r="D46" s="1051"/>
      <c r="E46" s="1048"/>
      <c r="F46" s="1045"/>
      <c r="G46" s="1051"/>
      <c r="H46" s="1048"/>
      <c r="I46" s="1037"/>
      <c r="J46" s="674"/>
    </row>
    <row r="47" spans="1:10" ht="15" thickBot="1">
      <c r="A47" s="1049"/>
      <c r="B47" s="1050"/>
      <c r="C47" s="1046"/>
      <c r="D47" s="1052"/>
      <c r="E47" s="1050"/>
      <c r="F47" s="1046"/>
      <c r="G47" s="1052"/>
      <c r="H47" s="1050"/>
      <c r="I47" s="1038"/>
      <c r="J47" s="674"/>
    </row>
  </sheetData>
  <sheetProtection password="C7AC" sheet="1"/>
  <mergeCells count="46">
    <mergeCell ref="A45:B45"/>
    <mergeCell ref="D45:E45"/>
    <mergeCell ref="E38:G38"/>
    <mergeCell ref="G46:H47"/>
    <mergeCell ref="G45:H45"/>
    <mergeCell ref="H40:I40"/>
    <mergeCell ref="D41:E41"/>
    <mergeCell ref="F41:G41"/>
    <mergeCell ref="H41:I41"/>
    <mergeCell ref="F40:G40"/>
    <mergeCell ref="I46:I47"/>
    <mergeCell ref="A32:D32"/>
    <mergeCell ref="E33:F33"/>
    <mergeCell ref="A40:C41"/>
    <mergeCell ref="D40:E40"/>
    <mergeCell ref="A37:B37"/>
    <mergeCell ref="F46:F47"/>
    <mergeCell ref="A46:B47"/>
    <mergeCell ref="C46:C47"/>
    <mergeCell ref="D46:E47"/>
    <mergeCell ref="C1:E1"/>
    <mergeCell ref="C2:E2"/>
    <mergeCell ref="G4:I4"/>
    <mergeCell ref="B10:C10"/>
    <mergeCell ref="G1:I1"/>
    <mergeCell ref="G2:I2"/>
    <mergeCell ref="G3:I3"/>
    <mergeCell ref="A5:G5"/>
    <mergeCell ref="A7:B7"/>
    <mergeCell ref="F10:G10"/>
    <mergeCell ref="C20:H20"/>
    <mergeCell ref="A27:I27"/>
    <mergeCell ref="A28:I28"/>
    <mergeCell ref="B19:H19"/>
    <mergeCell ref="A34:B34"/>
    <mergeCell ref="E35:F35"/>
    <mergeCell ref="A30:B30"/>
    <mergeCell ref="C26:F26"/>
    <mergeCell ref="A29:I29"/>
    <mergeCell ref="A18:B18"/>
    <mergeCell ref="F11:G11"/>
    <mergeCell ref="A13:E13"/>
    <mergeCell ref="A15:C15"/>
    <mergeCell ref="F16:H16"/>
    <mergeCell ref="F15:H15"/>
    <mergeCell ref="F17:H17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39"/>
  <sheetViews>
    <sheetView view="pageBreakPreview" zoomScaleNormal="115" zoomScaleSheetLayoutView="100" zoomScalePageLayoutView="0" workbookViewId="0" topLeftCell="A1">
      <pane xSplit="2" ySplit="7" topLeftCell="E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14" sqref="F14"/>
    </sheetView>
  </sheetViews>
  <sheetFormatPr defaultColWidth="9.140625" defaultRowHeight="15"/>
  <cols>
    <col min="1" max="1" width="9.140625" style="905" customWidth="1"/>
    <col min="2" max="2" width="47.140625" style="905" customWidth="1"/>
    <col min="3" max="3" width="12.57421875" style="905" customWidth="1"/>
    <col min="4" max="4" width="18.421875" style="905" customWidth="1"/>
    <col min="5" max="5" width="11.140625" style="905" customWidth="1"/>
    <col min="6" max="6" width="12.140625" style="905" customWidth="1"/>
    <col min="7" max="7" width="11.00390625" style="905" customWidth="1"/>
    <col min="8" max="8" width="10.140625" style="905" customWidth="1"/>
    <col min="9" max="9" width="11.421875" style="905" customWidth="1"/>
    <col min="10" max="10" width="10.57421875" style="905" customWidth="1"/>
    <col min="11" max="11" width="9.140625" style="905" customWidth="1"/>
    <col min="12" max="12" width="13.28125" style="905" customWidth="1"/>
    <col min="13" max="16384" width="9.140625" style="905" customWidth="1"/>
  </cols>
  <sheetData>
    <row r="1" ht="27" customHeight="1">
      <c r="C1" s="906" t="s">
        <v>539</v>
      </c>
    </row>
    <row r="3" spans="2:7" ht="13.5">
      <c r="B3" s="905" t="s">
        <v>766</v>
      </c>
      <c r="C3" s="905" t="s">
        <v>139</v>
      </c>
      <c r="G3" s="919"/>
    </row>
    <row r="5" ht="14.25" thickBot="1">
      <c r="N5" s="985" t="s">
        <v>971</v>
      </c>
    </row>
    <row r="6" spans="2:14" ht="28.5">
      <c r="B6" s="907" t="s">
        <v>765</v>
      </c>
      <c r="C6" s="908" t="s">
        <v>729</v>
      </c>
      <c r="D6" s="908" t="s">
        <v>767</v>
      </c>
      <c r="E6" s="909" t="s">
        <v>869</v>
      </c>
      <c r="F6" s="909" t="s">
        <v>768</v>
      </c>
      <c r="G6" s="909" t="s">
        <v>769</v>
      </c>
      <c r="H6" s="909" t="s">
        <v>982</v>
      </c>
      <c r="I6" s="909" t="s">
        <v>770</v>
      </c>
      <c r="J6" s="909" t="s">
        <v>660</v>
      </c>
      <c r="K6" s="908" t="s">
        <v>771</v>
      </c>
      <c r="L6" s="908" t="s">
        <v>772</v>
      </c>
      <c r="M6" s="908" t="s">
        <v>773</v>
      </c>
      <c r="N6" s="910" t="s">
        <v>774</v>
      </c>
    </row>
    <row r="7" spans="2:14" ht="13.5">
      <c r="B7" s="911">
        <v>1</v>
      </c>
      <c r="C7" s="912">
        <v>2</v>
      </c>
      <c r="D7" s="913">
        <v>3</v>
      </c>
      <c r="E7" s="912">
        <v>4</v>
      </c>
      <c r="F7" s="912">
        <v>5</v>
      </c>
      <c r="G7" s="912">
        <v>6</v>
      </c>
      <c r="H7" s="914" t="s">
        <v>208</v>
      </c>
      <c r="I7" s="912">
        <v>7</v>
      </c>
      <c r="J7" s="912">
        <v>8</v>
      </c>
      <c r="K7" s="912">
        <v>9</v>
      </c>
      <c r="L7" s="912">
        <v>10</v>
      </c>
      <c r="M7" s="912">
        <v>11</v>
      </c>
      <c r="N7" s="915">
        <v>12</v>
      </c>
    </row>
    <row r="8" spans="2:14" ht="13.5">
      <c r="B8" s="916" t="s">
        <v>867</v>
      </c>
      <c r="C8" s="917">
        <f>C9+C10</f>
        <v>0</v>
      </c>
      <c r="D8" s="917">
        <f aca="true" t="shared" si="0" ref="D8:M8">D9+D10</f>
        <v>0</v>
      </c>
      <c r="E8" s="917">
        <f t="shared" si="0"/>
        <v>0</v>
      </c>
      <c r="F8" s="917">
        <f t="shared" si="0"/>
        <v>0</v>
      </c>
      <c r="G8" s="917">
        <f t="shared" si="0"/>
        <v>0</v>
      </c>
      <c r="H8" s="917">
        <f t="shared" si="0"/>
        <v>0</v>
      </c>
      <c r="I8" s="917">
        <f t="shared" si="0"/>
        <v>0</v>
      </c>
      <c r="J8" s="917">
        <f t="shared" si="0"/>
        <v>0</v>
      </c>
      <c r="K8" s="917">
        <f t="shared" si="0"/>
        <v>0</v>
      </c>
      <c r="L8" s="917">
        <f t="shared" si="0"/>
        <v>0</v>
      </c>
      <c r="M8" s="917">
        <f t="shared" si="0"/>
        <v>0</v>
      </c>
      <c r="N8" s="917">
        <f>N9+N10</f>
        <v>0</v>
      </c>
    </row>
    <row r="9" spans="2:14" ht="20.25">
      <c r="B9" s="918" t="s">
        <v>868</v>
      </c>
      <c r="C9" s="919"/>
      <c r="D9" s="919"/>
      <c r="E9" s="919"/>
      <c r="F9" s="919"/>
      <c r="G9" s="919"/>
      <c r="H9" s="919"/>
      <c r="I9" s="919"/>
      <c r="J9" s="919"/>
      <c r="K9" s="919"/>
      <c r="L9" s="919"/>
      <c r="M9" s="919"/>
      <c r="N9" s="1020"/>
    </row>
    <row r="10" spans="2:14" ht="13.5">
      <c r="B10" s="918" t="s">
        <v>866</v>
      </c>
      <c r="C10" s="919"/>
      <c r="D10" s="919"/>
      <c r="E10" s="919"/>
      <c r="F10" s="919"/>
      <c r="G10" s="919"/>
      <c r="H10" s="919"/>
      <c r="I10" s="919"/>
      <c r="J10" s="919"/>
      <c r="K10" s="919"/>
      <c r="L10" s="919"/>
      <c r="M10" s="919"/>
      <c r="N10" s="1020"/>
    </row>
    <row r="11" spans="2:14" ht="13.5">
      <c r="B11" s="916" t="s">
        <v>775</v>
      </c>
      <c r="C11" s="920">
        <f aca="true" t="shared" si="1" ref="C11:N11">C12+C13+C14+C15+C16+C17+C18+C19+C20+C21+C22</f>
        <v>0</v>
      </c>
      <c r="D11" s="920">
        <f t="shared" si="1"/>
        <v>0</v>
      </c>
      <c r="E11" s="920">
        <f t="shared" si="1"/>
        <v>0</v>
      </c>
      <c r="F11" s="920">
        <f t="shared" si="1"/>
        <v>0</v>
      </c>
      <c r="G11" s="920">
        <f t="shared" si="1"/>
        <v>0</v>
      </c>
      <c r="H11" s="920">
        <f t="shared" si="1"/>
        <v>0</v>
      </c>
      <c r="I11" s="920">
        <f t="shared" si="1"/>
        <v>0</v>
      </c>
      <c r="J11" s="920">
        <f t="shared" si="1"/>
        <v>0</v>
      </c>
      <c r="K11" s="920">
        <f t="shared" si="1"/>
        <v>0</v>
      </c>
      <c r="L11" s="920">
        <f t="shared" si="1"/>
        <v>0</v>
      </c>
      <c r="M11" s="920">
        <f t="shared" si="1"/>
        <v>0</v>
      </c>
      <c r="N11" s="920">
        <f t="shared" si="1"/>
        <v>0</v>
      </c>
    </row>
    <row r="12" spans="2:14" ht="13.5">
      <c r="B12" s="918" t="s">
        <v>776</v>
      </c>
      <c r="C12" s="919"/>
      <c r="D12" s="919"/>
      <c r="E12" s="919"/>
      <c r="F12" s="919"/>
      <c r="G12" s="919"/>
      <c r="H12" s="919"/>
      <c r="I12" s="919"/>
      <c r="J12" s="919"/>
      <c r="K12" s="919"/>
      <c r="L12" s="919"/>
      <c r="M12" s="919"/>
      <c r="N12" s="1020"/>
    </row>
    <row r="13" spans="2:14" ht="13.5">
      <c r="B13" s="918" t="s">
        <v>777</v>
      </c>
      <c r="C13" s="919"/>
      <c r="D13" s="919"/>
      <c r="E13" s="919"/>
      <c r="F13" s="919"/>
      <c r="G13" s="919"/>
      <c r="H13" s="919"/>
      <c r="I13" s="919"/>
      <c r="J13" s="919"/>
      <c r="K13" s="919"/>
      <c r="L13" s="919"/>
      <c r="M13" s="919"/>
      <c r="N13" s="1020"/>
    </row>
    <row r="14" spans="2:14" ht="13.5">
      <c r="B14" s="918" t="s">
        <v>778</v>
      </c>
      <c r="C14" s="919"/>
      <c r="D14" s="919"/>
      <c r="E14" s="919"/>
      <c r="F14" s="919"/>
      <c r="G14" s="919"/>
      <c r="H14" s="919"/>
      <c r="I14" s="919"/>
      <c r="J14" s="919"/>
      <c r="K14" s="919"/>
      <c r="L14" s="919"/>
      <c r="M14" s="919"/>
      <c r="N14" s="1020"/>
    </row>
    <row r="15" spans="2:14" ht="13.5">
      <c r="B15" s="918" t="s">
        <v>779</v>
      </c>
      <c r="C15" s="919"/>
      <c r="D15" s="919"/>
      <c r="E15" s="919"/>
      <c r="F15" s="919"/>
      <c r="G15" s="919"/>
      <c r="H15" s="919"/>
      <c r="I15" s="919"/>
      <c r="J15" s="919"/>
      <c r="K15" s="919"/>
      <c r="L15" s="919"/>
      <c r="M15" s="919"/>
      <c r="N15" s="1020"/>
    </row>
    <row r="16" spans="2:14" ht="13.5">
      <c r="B16" s="918" t="s">
        <v>780</v>
      </c>
      <c r="C16" s="919"/>
      <c r="D16" s="919"/>
      <c r="E16" s="919"/>
      <c r="F16" s="919"/>
      <c r="G16" s="919"/>
      <c r="H16" s="919"/>
      <c r="I16" s="919"/>
      <c r="J16" s="919"/>
      <c r="K16" s="919"/>
      <c r="L16" s="919"/>
      <c r="M16" s="919"/>
      <c r="N16" s="1020"/>
    </row>
    <row r="17" spans="2:14" ht="13.5">
      <c r="B17" s="918" t="s">
        <v>781</v>
      </c>
      <c r="C17" s="919"/>
      <c r="D17" s="919"/>
      <c r="E17" s="919"/>
      <c r="F17" s="919"/>
      <c r="G17" s="919"/>
      <c r="H17" s="919"/>
      <c r="I17" s="919"/>
      <c r="J17" s="919"/>
      <c r="K17" s="919"/>
      <c r="L17" s="919"/>
      <c r="M17" s="919"/>
      <c r="N17" s="1020"/>
    </row>
    <row r="18" spans="2:14" ht="13.5">
      <c r="B18" s="918" t="s">
        <v>782</v>
      </c>
      <c r="C18" s="919"/>
      <c r="D18" s="919"/>
      <c r="E18" s="919"/>
      <c r="F18" s="919"/>
      <c r="G18" s="919"/>
      <c r="H18" s="919"/>
      <c r="I18" s="919"/>
      <c r="J18" s="919"/>
      <c r="K18" s="919"/>
      <c r="L18" s="919"/>
      <c r="M18" s="919"/>
      <c r="N18" s="1020"/>
    </row>
    <row r="19" spans="2:14" ht="13.5">
      <c r="B19" s="918" t="s">
        <v>783</v>
      </c>
      <c r="C19" s="919"/>
      <c r="D19" s="919"/>
      <c r="E19" s="919"/>
      <c r="F19" s="919"/>
      <c r="G19" s="919"/>
      <c r="H19" s="919"/>
      <c r="I19" s="919"/>
      <c r="J19" s="919"/>
      <c r="K19" s="919"/>
      <c r="L19" s="919"/>
      <c r="M19" s="919"/>
      <c r="N19" s="1020"/>
    </row>
    <row r="20" spans="2:14" ht="13.5">
      <c r="B20" s="918" t="s">
        <v>784</v>
      </c>
      <c r="C20" s="919"/>
      <c r="D20" s="919"/>
      <c r="E20" s="919"/>
      <c r="F20" s="919"/>
      <c r="G20" s="919"/>
      <c r="H20" s="919"/>
      <c r="I20" s="919"/>
      <c r="J20" s="919"/>
      <c r="K20" s="919"/>
      <c r="L20" s="919"/>
      <c r="M20" s="919"/>
      <c r="N20" s="1020"/>
    </row>
    <row r="21" spans="2:14" ht="13.5">
      <c r="B21" s="918" t="s">
        <v>209</v>
      </c>
      <c r="C21" s="919"/>
      <c r="D21" s="919"/>
      <c r="E21" s="919"/>
      <c r="F21" s="919"/>
      <c r="G21" s="919"/>
      <c r="H21" s="919"/>
      <c r="I21" s="919"/>
      <c r="J21" s="919"/>
      <c r="K21" s="919"/>
      <c r="L21" s="919"/>
      <c r="M21" s="919"/>
      <c r="N21" s="1020"/>
    </row>
    <row r="22" spans="2:14" ht="13.5">
      <c r="B22" s="918" t="s">
        <v>210</v>
      </c>
      <c r="C22" s="919"/>
      <c r="D22" s="919"/>
      <c r="E22" s="919"/>
      <c r="F22" s="919"/>
      <c r="G22" s="919"/>
      <c r="H22" s="919"/>
      <c r="I22" s="919"/>
      <c r="J22" s="919"/>
      <c r="K22" s="919"/>
      <c r="L22" s="919"/>
      <c r="M22" s="919"/>
      <c r="N22" s="1020"/>
    </row>
    <row r="23" spans="2:14" ht="13.5">
      <c r="B23" s="921" t="s">
        <v>211</v>
      </c>
      <c r="C23" s="922"/>
      <c r="D23" s="922"/>
      <c r="E23" s="922"/>
      <c r="F23" s="922"/>
      <c r="G23" s="922"/>
      <c r="H23" s="922"/>
      <c r="I23" s="922"/>
      <c r="J23" s="922"/>
      <c r="K23" s="922"/>
      <c r="L23" s="922"/>
      <c r="M23" s="922"/>
      <c r="N23" s="1020"/>
    </row>
    <row r="24" spans="2:14" ht="13.5">
      <c r="B24" s="921" t="s">
        <v>530</v>
      </c>
      <c r="C24" s="922"/>
      <c r="D24" s="922"/>
      <c r="E24" s="922"/>
      <c r="F24" s="922"/>
      <c r="G24" s="922"/>
      <c r="H24" s="922"/>
      <c r="I24" s="922"/>
      <c r="J24" s="922"/>
      <c r="K24" s="922"/>
      <c r="L24" s="922"/>
      <c r="M24" s="922"/>
      <c r="N24" s="1020"/>
    </row>
    <row r="25" spans="2:14" ht="13.5">
      <c r="B25" s="923" t="s">
        <v>212</v>
      </c>
      <c r="C25" s="924">
        <f>C8+C11+C23+C24</f>
        <v>0</v>
      </c>
      <c r="D25" s="924">
        <f>D8+D11+D23+D24</f>
        <v>0</v>
      </c>
      <c r="E25" s="924">
        <f aca="true" t="shared" si="2" ref="E25:N25">E8+E11+E23+E24</f>
        <v>0</v>
      </c>
      <c r="F25" s="924">
        <f t="shared" si="2"/>
        <v>0</v>
      </c>
      <c r="G25" s="924">
        <f t="shared" si="2"/>
        <v>0</v>
      </c>
      <c r="H25" s="924">
        <f>H8+H11+H23+H24</f>
        <v>0</v>
      </c>
      <c r="I25" s="924">
        <f t="shared" si="2"/>
        <v>0</v>
      </c>
      <c r="J25" s="924">
        <f t="shared" si="2"/>
        <v>0</v>
      </c>
      <c r="K25" s="924">
        <f t="shared" si="2"/>
        <v>0</v>
      </c>
      <c r="L25" s="924">
        <f t="shared" si="2"/>
        <v>0</v>
      </c>
      <c r="M25" s="924">
        <f t="shared" si="2"/>
        <v>0</v>
      </c>
      <c r="N25" s="924">
        <f t="shared" si="2"/>
        <v>0</v>
      </c>
    </row>
    <row r="26" spans="2:14" ht="14.25" thickBot="1">
      <c r="B26" s="925" t="s">
        <v>870</v>
      </c>
      <c r="C26" s="926"/>
      <c r="D26" s="926"/>
      <c r="E26" s="926"/>
      <c r="F26" s="926"/>
      <c r="G26" s="926"/>
      <c r="H26" s="926"/>
      <c r="I26" s="926"/>
      <c r="J26" s="926"/>
      <c r="K26" s="926"/>
      <c r="L26" s="926"/>
      <c r="M26" s="926"/>
      <c r="N26" s="1021"/>
    </row>
    <row r="28" spans="2:13" ht="13.5">
      <c r="B28" s="927"/>
      <c r="C28" s="928"/>
      <c r="D28" s="928"/>
      <c r="E28" s="928"/>
      <c r="F28" s="928"/>
      <c r="G28" s="929"/>
      <c r="H28" s="929"/>
      <c r="I28" s="929"/>
      <c r="J28" s="928"/>
      <c r="K28" s="929"/>
      <c r="L28" s="929"/>
      <c r="M28" s="929"/>
    </row>
    <row r="29" spans="2:13" ht="14.25">
      <c r="B29" s="930" t="s">
        <v>140</v>
      </c>
      <c r="C29" s="930"/>
      <c r="D29" s="930"/>
      <c r="E29" s="930"/>
      <c r="F29" s="931"/>
      <c r="G29" s="929"/>
      <c r="H29" s="929"/>
      <c r="I29" s="929"/>
      <c r="J29" s="929"/>
      <c r="K29" s="931"/>
      <c r="L29" s="931"/>
      <c r="M29" s="931"/>
    </row>
    <row r="30" spans="2:13" ht="14.25">
      <c r="B30" s="930"/>
      <c r="C30" s="930"/>
      <c r="D30" s="930" t="s">
        <v>133</v>
      </c>
      <c r="E30" s="930" t="s">
        <v>134</v>
      </c>
      <c r="F30" s="931"/>
      <c r="G30" s="929"/>
      <c r="H30" s="929"/>
      <c r="I30" s="929"/>
      <c r="J30" s="929"/>
      <c r="K30" s="931"/>
      <c r="L30" s="931"/>
      <c r="M30" s="931"/>
    </row>
    <row r="31" spans="2:13" ht="14.25">
      <c r="B31" s="930"/>
      <c r="C31" s="930"/>
      <c r="D31" s="930" t="s">
        <v>135</v>
      </c>
      <c r="E31" s="930" t="s">
        <v>136</v>
      </c>
      <c r="F31" s="931"/>
      <c r="G31" s="929"/>
      <c r="H31" s="929"/>
      <c r="I31" s="929"/>
      <c r="J31" s="929"/>
      <c r="K31" s="931"/>
      <c r="L31" s="931"/>
      <c r="M31" s="931"/>
    </row>
    <row r="32" spans="2:13" ht="14.25">
      <c r="B32" s="930" t="s">
        <v>141</v>
      </c>
      <c r="C32" s="930"/>
      <c r="D32" s="930"/>
      <c r="E32" s="930"/>
      <c r="F32" s="931"/>
      <c r="G32" s="929"/>
      <c r="H32" s="929"/>
      <c r="I32" s="929"/>
      <c r="J32" s="929"/>
      <c r="K32" s="931"/>
      <c r="L32" s="931"/>
      <c r="M32" s="931"/>
    </row>
    <row r="33" spans="2:13" ht="14.25">
      <c r="B33" s="930"/>
      <c r="C33" s="930"/>
      <c r="D33" s="930" t="s">
        <v>133</v>
      </c>
      <c r="E33" s="930" t="s">
        <v>134</v>
      </c>
      <c r="F33" s="931"/>
      <c r="G33" s="929"/>
      <c r="H33" s="929"/>
      <c r="I33" s="929"/>
      <c r="J33" s="929"/>
      <c r="K33" s="931"/>
      <c r="L33" s="931"/>
      <c r="M33" s="931"/>
    </row>
    <row r="34" spans="2:13" ht="14.25">
      <c r="B34" s="930"/>
      <c r="C34" s="930" t="s">
        <v>137</v>
      </c>
      <c r="D34" s="930" t="s">
        <v>135</v>
      </c>
      <c r="E34" s="930" t="s">
        <v>136</v>
      </c>
      <c r="F34" s="931"/>
      <c r="G34" s="929"/>
      <c r="H34" s="929"/>
      <c r="I34" s="929"/>
      <c r="J34" s="929"/>
      <c r="K34" s="931"/>
      <c r="L34" s="931"/>
      <c r="M34" s="931"/>
    </row>
    <row r="35" spans="2:13" ht="13.5">
      <c r="B35" s="932"/>
      <c r="C35" s="931"/>
      <c r="D35" s="931"/>
      <c r="E35" s="931"/>
      <c r="F35" s="931"/>
      <c r="G35" s="929"/>
      <c r="H35" s="929"/>
      <c r="I35" s="929"/>
      <c r="J35" s="929"/>
      <c r="K35" s="931"/>
      <c r="L35" s="931"/>
      <c r="M35" s="931"/>
    </row>
    <row r="36" spans="2:13" ht="13.5">
      <c r="B36" s="932"/>
      <c r="C36" s="931"/>
      <c r="D36" s="931"/>
      <c r="E36" s="931"/>
      <c r="F36" s="931"/>
      <c r="G36" s="929"/>
      <c r="H36" s="929"/>
      <c r="I36" s="929"/>
      <c r="J36" s="929"/>
      <c r="K36" s="931"/>
      <c r="L36" s="931"/>
      <c r="M36" s="931"/>
    </row>
    <row r="37" spans="2:13" ht="13.5">
      <c r="B37" s="932"/>
      <c r="C37" s="931"/>
      <c r="D37" s="931"/>
      <c r="E37" s="931"/>
      <c r="F37" s="931"/>
      <c r="G37" s="929"/>
      <c r="H37" s="929"/>
      <c r="I37" s="929"/>
      <c r="J37" s="929"/>
      <c r="K37" s="931"/>
      <c r="L37" s="931"/>
      <c r="M37" s="931"/>
    </row>
    <row r="38" spans="2:13" ht="13.5">
      <c r="B38" s="932"/>
      <c r="C38" s="933"/>
      <c r="D38" s="933"/>
      <c r="E38" s="933"/>
      <c r="F38" s="933"/>
      <c r="G38" s="933"/>
      <c r="H38" s="933"/>
      <c r="I38" s="933"/>
      <c r="J38" s="933"/>
      <c r="K38" s="933"/>
      <c r="L38" s="933"/>
      <c r="M38" s="933"/>
    </row>
    <row r="39" spans="2:13" ht="13.5">
      <c r="B39" s="932"/>
      <c r="C39" s="932"/>
      <c r="D39" s="932"/>
      <c r="E39" s="932"/>
      <c r="F39" s="932"/>
      <c r="G39" s="932"/>
      <c r="H39" s="932"/>
      <c r="I39" s="932"/>
      <c r="J39" s="932"/>
      <c r="K39" s="932"/>
      <c r="L39" s="932"/>
      <c r="M39" s="932"/>
    </row>
  </sheetData>
  <sheetProtection password="C7AC" sheet="1"/>
  <dataValidations count="1">
    <dataValidation type="decimal" operator="greaterThanOrEqual" allowBlank="1" showInputMessage="1" showErrorMessage="1" sqref="G3 C8:N26">
      <formula1>0</formula1>
    </dataValidation>
  </dataValidations>
  <printOptions/>
  <pageMargins left="0.75" right="0.75" top="1" bottom="1" header="0.5" footer="0.5"/>
  <pageSetup horizontalDpi="600" verticalDpi="600" orientation="landscape" paperSize="9" scale="4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Normal="85" zoomScaleSheetLayoutView="100" zoomScalePageLayoutView="0" workbookViewId="0" topLeftCell="A1">
      <selection activeCell="M7" sqref="M7"/>
    </sheetView>
  </sheetViews>
  <sheetFormatPr defaultColWidth="9.140625" defaultRowHeight="15"/>
  <cols>
    <col min="1" max="1" width="44.140625" style="936" customWidth="1"/>
    <col min="2" max="2" width="14.28125" style="936" customWidth="1"/>
    <col min="3" max="7" width="13.28125" style="936" customWidth="1"/>
    <col min="8" max="8" width="14.28125" style="936" customWidth="1"/>
    <col min="9" max="13" width="13.28125" style="936" customWidth="1"/>
    <col min="14" max="16384" width="9.140625" style="936" customWidth="1"/>
  </cols>
  <sheetData>
    <row r="1" spans="1:7" ht="27" customHeight="1">
      <c r="A1" s="934" t="s">
        <v>659</v>
      </c>
      <c r="B1" s="935"/>
      <c r="C1" s="935"/>
      <c r="D1" s="935"/>
      <c r="E1" s="935"/>
      <c r="F1" s="935"/>
      <c r="G1" s="935"/>
    </row>
    <row r="2" spans="1:13" ht="14.25">
      <c r="A2" s="935"/>
      <c r="B2" s="935"/>
      <c r="C2" s="935"/>
      <c r="D2" s="935"/>
      <c r="E2" s="935"/>
      <c r="F2" s="935"/>
      <c r="G2" s="935"/>
      <c r="M2" s="985" t="s">
        <v>971</v>
      </c>
    </row>
    <row r="3" spans="1:13" s="938" customFormat="1" ht="39">
      <c r="A3" s="937" t="s">
        <v>765</v>
      </c>
      <c r="B3" s="937" t="s">
        <v>729</v>
      </c>
      <c r="C3" s="937" t="s">
        <v>767</v>
      </c>
      <c r="D3" s="937" t="s">
        <v>878</v>
      </c>
      <c r="E3" s="937" t="s">
        <v>768</v>
      </c>
      <c r="F3" s="937" t="s">
        <v>769</v>
      </c>
      <c r="G3" s="937" t="s">
        <v>982</v>
      </c>
      <c r="H3" s="937" t="s">
        <v>770</v>
      </c>
      <c r="I3" s="937" t="s">
        <v>660</v>
      </c>
      <c r="J3" s="937" t="s">
        <v>771</v>
      </c>
      <c r="K3" s="937" t="s">
        <v>661</v>
      </c>
      <c r="L3" s="937" t="s">
        <v>773</v>
      </c>
      <c r="M3" s="937" t="s">
        <v>774</v>
      </c>
    </row>
    <row r="4" spans="1:13" s="940" customFormat="1" ht="12.75">
      <c r="A4" s="939">
        <v>1</v>
      </c>
      <c r="B4" s="939">
        <v>2</v>
      </c>
      <c r="C4" s="939">
        <v>3</v>
      </c>
      <c r="D4" s="939">
        <v>4</v>
      </c>
      <c r="E4" s="939">
        <v>5</v>
      </c>
      <c r="F4" s="939">
        <v>6</v>
      </c>
      <c r="G4" s="939">
        <v>7</v>
      </c>
      <c r="H4" s="939">
        <v>8</v>
      </c>
      <c r="I4" s="939">
        <v>9</v>
      </c>
      <c r="J4" s="939">
        <v>10</v>
      </c>
      <c r="K4" s="939">
        <v>11</v>
      </c>
      <c r="L4" s="939">
        <v>12</v>
      </c>
      <c r="M4" s="939">
        <v>13</v>
      </c>
    </row>
    <row r="5" spans="1:13" s="940" customFormat="1" ht="26.25">
      <c r="A5" s="941" t="s">
        <v>967</v>
      </c>
      <c r="B5" s="942">
        <f>B6+B7</f>
        <v>0</v>
      </c>
      <c r="C5" s="942">
        <f aca="true" t="shared" si="0" ref="C5:M5">C6+C7</f>
        <v>0</v>
      </c>
      <c r="D5" s="942">
        <f t="shared" si="0"/>
        <v>0</v>
      </c>
      <c r="E5" s="942">
        <f t="shared" si="0"/>
        <v>0</v>
      </c>
      <c r="F5" s="942">
        <f t="shared" si="0"/>
        <v>0</v>
      </c>
      <c r="G5" s="942">
        <f t="shared" si="0"/>
        <v>0</v>
      </c>
      <c r="H5" s="942">
        <f t="shared" si="0"/>
        <v>0</v>
      </c>
      <c r="I5" s="942">
        <f t="shared" si="0"/>
        <v>0</v>
      </c>
      <c r="J5" s="942">
        <f t="shared" si="0"/>
        <v>0</v>
      </c>
      <c r="K5" s="942">
        <f t="shared" si="0"/>
        <v>0</v>
      </c>
      <c r="L5" s="942">
        <f t="shared" si="0"/>
        <v>0</v>
      </c>
      <c r="M5" s="986">
        <f t="shared" si="0"/>
        <v>0</v>
      </c>
    </row>
    <row r="6" spans="1:13" s="940" customFormat="1" ht="26.25">
      <c r="A6" s="943" t="s">
        <v>968</v>
      </c>
      <c r="B6" s="944"/>
      <c r="C6" s="944"/>
      <c r="D6" s="944"/>
      <c r="E6" s="944"/>
      <c r="F6" s="944"/>
      <c r="G6" s="944"/>
      <c r="H6" s="944"/>
      <c r="I6" s="944"/>
      <c r="J6" s="944"/>
      <c r="K6" s="944"/>
      <c r="L6" s="944"/>
      <c r="M6" s="987">
        <f>H6*0.25+I6*0.5+J6</f>
        <v>0</v>
      </c>
    </row>
    <row r="7" spans="1:13" s="940" customFormat="1" ht="26.25">
      <c r="A7" s="943" t="s">
        <v>969</v>
      </c>
      <c r="B7" s="944"/>
      <c r="C7" s="944"/>
      <c r="D7" s="944"/>
      <c r="E7" s="944"/>
      <c r="F7" s="944"/>
      <c r="G7" s="944"/>
      <c r="H7" s="944"/>
      <c r="I7" s="944"/>
      <c r="J7" s="944"/>
      <c r="K7" s="944"/>
      <c r="L7" s="944"/>
      <c r="M7" s="987">
        <f>H7*0.25+I7*0.5+J7</f>
        <v>0</v>
      </c>
    </row>
    <row r="8" spans="1:13" s="940" customFormat="1" ht="12.75">
      <c r="A8" s="941" t="s">
        <v>662</v>
      </c>
      <c r="B8" s="942">
        <f>B9+B10+B11+B12+B13+B14+B15+B16+B17+B18</f>
        <v>0</v>
      </c>
      <c r="C8" s="942">
        <f aca="true" t="shared" si="1" ref="C8:M8">C9+C10+C11+C12+C13+C14+C15+C16+C17+C18</f>
        <v>0</v>
      </c>
      <c r="D8" s="942">
        <f t="shared" si="1"/>
        <v>0</v>
      </c>
      <c r="E8" s="942">
        <f t="shared" si="1"/>
        <v>0</v>
      </c>
      <c r="F8" s="942">
        <f t="shared" si="1"/>
        <v>0</v>
      </c>
      <c r="G8" s="942">
        <f t="shared" si="1"/>
        <v>0</v>
      </c>
      <c r="H8" s="942">
        <f t="shared" si="1"/>
        <v>0</v>
      </c>
      <c r="I8" s="942">
        <f t="shared" si="1"/>
        <v>0</v>
      </c>
      <c r="J8" s="942">
        <f t="shared" si="1"/>
        <v>0</v>
      </c>
      <c r="K8" s="942">
        <f t="shared" si="1"/>
        <v>0</v>
      </c>
      <c r="L8" s="942">
        <f t="shared" si="1"/>
        <v>0</v>
      </c>
      <c r="M8" s="986">
        <f t="shared" si="1"/>
        <v>0</v>
      </c>
    </row>
    <row r="9" spans="1:13" s="940" customFormat="1" ht="12.75">
      <c r="A9" s="943" t="s">
        <v>776</v>
      </c>
      <c r="B9" s="944"/>
      <c r="C9" s="944"/>
      <c r="D9" s="944"/>
      <c r="E9" s="944"/>
      <c r="F9" s="944"/>
      <c r="G9" s="944"/>
      <c r="H9" s="944"/>
      <c r="I9" s="944"/>
      <c r="J9" s="944"/>
      <c r="K9" s="944"/>
      <c r="L9" s="944"/>
      <c r="M9" s="987">
        <f>H9*0.25+I9*0.5+J9</f>
        <v>0</v>
      </c>
    </row>
    <row r="10" spans="1:13" s="940" customFormat="1" ht="12.75">
      <c r="A10" s="943" t="s">
        <v>777</v>
      </c>
      <c r="B10" s="944"/>
      <c r="C10" s="944"/>
      <c r="D10" s="944"/>
      <c r="E10" s="944"/>
      <c r="F10" s="944"/>
      <c r="G10" s="944"/>
      <c r="H10" s="944"/>
      <c r="I10" s="944"/>
      <c r="J10" s="944"/>
      <c r="K10" s="944"/>
      <c r="L10" s="944"/>
      <c r="M10" s="987">
        <f aca="true" t="shared" si="2" ref="M10:M18">H10*0.25+I10*0.5+J10</f>
        <v>0</v>
      </c>
    </row>
    <row r="11" spans="1:13" s="940" customFormat="1" ht="12.75">
      <c r="A11" s="943" t="s">
        <v>778</v>
      </c>
      <c r="B11" s="944"/>
      <c r="C11" s="944"/>
      <c r="D11" s="944"/>
      <c r="E11" s="944"/>
      <c r="F11" s="944"/>
      <c r="G11" s="944"/>
      <c r="H11" s="944"/>
      <c r="I11" s="944"/>
      <c r="J11" s="944"/>
      <c r="K11" s="944"/>
      <c r="L11" s="944"/>
      <c r="M11" s="987">
        <f t="shared" si="2"/>
        <v>0</v>
      </c>
    </row>
    <row r="12" spans="1:13" s="940" customFormat="1" ht="12.75">
      <c r="A12" s="943" t="s">
        <v>779</v>
      </c>
      <c r="B12" s="944"/>
      <c r="C12" s="944"/>
      <c r="D12" s="944"/>
      <c r="E12" s="944"/>
      <c r="F12" s="944"/>
      <c r="G12" s="944"/>
      <c r="H12" s="944"/>
      <c r="I12" s="944"/>
      <c r="J12" s="944"/>
      <c r="K12" s="944"/>
      <c r="L12" s="944"/>
      <c r="M12" s="987">
        <f t="shared" si="2"/>
        <v>0</v>
      </c>
    </row>
    <row r="13" spans="1:13" s="940" customFormat="1" ht="12.75">
      <c r="A13" s="943" t="s">
        <v>780</v>
      </c>
      <c r="B13" s="944"/>
      <c r="C13" s="944"/>
      <c r="D13" s="944"/>
      <c r="E13" s="944"/>
      <c r="F13" s="944"/>
      <c r="G13" s="944"/>
      <c r="H13" s="944"/>
      <c r="I13" s="944"/>
      <c r="J13" s="944"/>
      <c r="K13" s="944"/>
      <c r="L13" s="944"/>
      <c r="M13" s="987">
        <f t="shared" si="2"/>
        <v>0</v>
      </c>
    </row>
    <row r="14" spans="1:13" s="940" customFormat="1" ht="12.75">
      <c r="A14" s="943" t="s">
        <v>781</v>
      </c>
      <c r="B14" s="944"/>
      <c r="C14" s="944"/>
      <c r="D14" s="944"/>
      <c r="E14" s="944"/>
      <c r="F14" s="944"/>
      <c r="G14" s="944"/>
      <c r="H14" s="944"/>
      <c r="I14" s="944"/>
      <c r="J14" s="944"/>
      <c r="K14" s="944"/>
      <c r="L14" s="944"/>
      <c r="M14" s="987">
        <f t="shared" si="2"/>
        <v>0</v>
      </c>
    </row>
    <row r="15" spans="1:13" s="940" customFormat="1" ht="12.75">
      <c r="A15" s="943" t="s">
        <v>782</v>
      </c>
      <c r="B15" s="944"/>
      <c r="C15" s="944"/>
      <c r="D15" s="944"/>
      <c r="E15" s="944"/>
      <c r="F15" s="944"/>
      <c r="G15" s="944"/>
      <c r="H15" s="944"/>
      <c r="I15" s="944"/>
      <c r="J15" s="944"/>
      <c r="K15" s="944"/>
      <c r="L15" s="944"/>
      <c r="M15" s="987">
        <f t="shared" si="2"/>
        <v>0</v>
      </c>
    </row>
    <row r="16" spans="1:13" s="940" customFormat="1" ht="12.75">
      <c r="A16" s="943" t="s">
        <v>663</v>
      </c>
      <c r="B16" s="944"/>
      <c r="C16" s="944"/>
      <c r="D16" s="944"/>
      <c r="E16" s="944"/>
      <c r="F16" s="944"/>
      <c r="G16" s="944"/>
      <c r="H16" s="944"/>
      <c r="I16" s="944"/>
      <c r="J16" s="944"/>
      <c r="K16" s="944"/>
      <c r="L16" s="944"/>
      <c r="M16" s="987">
        <f t="shared" si="2"/>
        <v>0</v>
      </c>
    </row>
    <row r="17" spans="1:13" s="940" customFormat="1" ht="12.75">
      <c r="A17" s="943" t="s">
        <v>664</v>
      </c>
      <c r="B17" s="944"/>
      <c r="C17" s="944"/>
      <c r="D17" s="944"/>
      <c r="E17" s="944"/>
      <c r="F17" s="944"/>
      <c r="G17" s="944"/>
      <c r="H17" s="944"/>
      <c r="I17" s="944"/>
      <c r="J17" s="944"/>
      <c r="K17" s="944"/>
      <c r="L17" s="944"/>
      <c r="M17" s="987">
        <f t="shared" si="2"/>
        <v>0</v>
      </c>
    </row>
    <row r="18" spans="1:13" s="940" customFormat="1" ht="12.75">
      <c r="A18" s="943" t="s">
        <v>665</v>
      </c>
      <c r="B18" s="944"/>
      <c r="C18" s="944"/>
      <c r="D18" s="944"/>
      <c r="E18" s="944"/>
      <c r="F18" s="944"/>
      <c r="G18" s="944"/>
      <c r="H18" s="944"/>
      <c r="I18" s="944"/>
      <c r="J18" s="944"/>
      <c r="K18" s="944"/>
      <c r="L18" s="944"/>
      <c r="M18" s="987">
        <f t="shared" si="2"/>
        <v>0</v>
      </c>
    </row>
    <row r="19" spans="1:13" s="947" customFormat="1" ht="12.75">
      <c r="A19" s="945" t="s">
        <v>666</v>
      </c>
      <c r="B19" s="946">
        <f>B5+B8</f>
        <v>0</v>
      </c>
      <c r="C19" s="946">
        <f aca="true" t="shared" si="3" ref="C19:M19">C5+C8</f>
        <v>0</v>
      </c>
      <c r="D19" s="946">
        <f t="shared" si="3"/>
        <v>0</v>
      </c>
      <c r="E19" s="946">
        <f t="shared" si="3"/>
        <v>0</v>
      </c>
      <c r="F19" s="946">
        <f t="shared" si="3"/>
        <v>0</v>
      </c>
      <c r="G19" s="946">
        <f t="shared" si="3"/>
        <v>0</v>
      </c>
      <c r="H19" s="946">
        <f t="shared" si="3"/>
        <v>0</v>
      </c>
      <c r="I19" s="946">
        <f t="shared" si="3"/>
        <v>0</v>
      </c>
      <c r="J19" s="946">
        <f t="shared" si="3"/>
        <v>0</v>
      </c>
      <c r="K19" s="946">
        <f t="shared" si="3"/>
        <v>0</v>
      </c>
      <c r="L19" s="946">
        <f t="shared" si="3"/>
        <v>0</v>
      </c>
      <c r="M19" s="988">
        <f t="shared" si="3"/>
        <v>0</v>
      </c>
    </row>
    <row r="20" spans="1:13" s="940" customFormat="1" ht="26.25">
      <c r="A20" s="943" t="s">
        <v>970</v>
      </c>
      <c r="B20" s="944"/>
      <c r="C20" s="944"/>
      <c r="D20" s="944"/>
      <c r="E20" s="944"/>
      <c r="F20" s="944"/>
      <c r="G20" s="944"/>
      <c r="H20" s="944"/>
      <c r="I20" s="944"/>
      <c r="J20" s="944"/>
      <c r="K20" s="944"/>
      <c r="L20" s="944"/>
      <c r="M20" s="944"/>
    </row>
    <row r="22" spans="1:13" s="950" customFormat="1" ht="13.5">
      <c r="A22" s="1083" t="s">
        <v>610</v>
      </c>
      <c r="B22" s="1083"/>
      <c r="C22" s="1084"/>
      <c r="D22" s="948"/>
      <c r="E22" s="949" t="s">
        <v>667</v>
      </c>
      <c r="F22" s="948"/>
      <c r="G22" s="948" t="s">
        <v>4</v>
      </c>
      <c r="H22" s="948" t="s">
        <v>667</v>
      </c>
      <c r="I22" s="948"/>
      <c r="J22" s="948" t="s">
        <v>136</v>
      </c>
      <c r="K22" s="948"/>
      <c r="L22" s="948"/>
      <c r="M22" s="948"/>
    </row>
    <row r="23" spans="3:13" s="950" customFormat="1" ht="13.5">
      <c r="C23" s="949"/>
      <c r="D23" s="948"/>
      <c r="E23" s="949"/>
      <c r="F23" s="948"/>
      <c r="G23" s="948"/>
      <c r="H23" s="948"/>
      <c r="I23" s="948"/>
      <c r="J23" s="948"/>
      <c r="K23" s="948"/>
      <c r="L23" s="948"/>
      <c r="M23" s="948"/>
    </row>
    <row r="24" spans="1:13" s="950" customFormat="1" ht="13.5">
      <c r="A24" s="948" t="s">
        <v>614</v>
      </c>
      <c r="C24" s="949"/>
      <c r="D24" s="948"/>
      <c r="E24" s="949" t="s">
        <v>667</v>
      </c>
      <c r="F24" s="948"/>
      <c r="G24" s="948" t="s">
        <v>4</v>
      </c>
      <c r="H24" s="948" t="s">
        <v>667</v>
      </c>
      <c r="I24" s="948"/>
      <c r="J24" s="948" t="s">
        <v>136</v>
      </c>
      <c r="K24" s="948"/>
      <c r="L24" s="948"/>
      <c r="M24" s="948"/>
    </row>
    <row r="25" spans="3:5" ht="15">
      <c r="C25" s="951"/>
      <c r="E25" s="951"/>
    </row>
  </sheetData>
  <sheetProtection password="C7AC" sheet="1"/>
  <mergeCells count="1">
    <mergeCell ref="A22:C22"/>
  </mergeCells>
  <printOptions/>
  <pageMargins left="0.7" right="0.7" top="0.75" bottom="0.75" header="0.3" footer="0.3"/>
  <pageSetup horizontalDpi="600" verticalDpi="600" orientation="landscape" paperSize="9" scale="3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selection activeCell="M13" sqref="M13"/>
    </sheetView>
  </sheetViews>
  <sheetFormatPr defaultColWidth="9.140625" defaultRowHeight="15"/>
  <cols>
    <col min="1" max="1" width="47.140625" style="59" customWidth="1"/>
    <col min="2" max="2" width="12.57421875" style="59" customWidth="1"/>
    <col min="3" max="16384" width="9.140625" style="59" customWidth="1"/>
  </cols>
  <sheetData>
    <row r="1" ht="27" customHeight="1">
      <c r="B1" s="510" t="s">
        <v>539</v>
      </c>
    </row>
    <row r="4" ht="13.5">
      <c r="A4" s="64" t="s">
        <v>785</v>
      </c>
    </row>
    <row r="5" ht="14.25" thickBot="1">
      <c r="D5" s="985" t="s">
        <v>971</v>
      </c>
    </row>
    <row r="6" spans="1:4" ht="34.5" customHeight="1" thickTop="1">
      <c r="A6" s="65" t="s">
        <v>786</v>
      </c>
      <c r="B6" s="66" t="s">
        <v>787</v>
      </c>
      <c r="C6" s="66" t="s">
        <v>788</v>
      </c>
      <c r="D6" s="67" t="s">
        <v>789</v>
      </c>
    </row>
    <row r="7" spans="1:4" ht="13.5">
      <c r="A7" s="68">
        <v>1</v>
      </c>
      <c r="B7" s="69">
        <v>2</v>
      </c>
      <c r="C7" s="69">
        <v>3</v>
      </c>
      <c r="D7" s="70">
        <v>4</v>
      </c>
    </row>
    <row r="8" spans="1:4" ht="13.5">
      <c r="A8" s="71" t="s">
        <v>790</v>
      </c>
      <c r="B8" s="74"/>
      <c r="C8" s="74"/>
      <c r="D8" s="75"/>
    </row>
    <row r="9" spans="1:4" ht="13.5">
      <c r="A9" s="72" t="s">
        <v>791</v>
      </c>
      <c r="B9" s="74"/>
      <c r="C9" s="74"/>
      <c r="D9" s="75"/>
    </row>
    <row r="10" spans="1:4" ht="13.5">
      <c r="A10" s="72" t="s">
        <v>792</v>
      </c>
      <c r="B10" s="74"/>
      <c r="C10" s="74"/>
      <c r="D10" s="75"/>
    </row>
    <row r="11" spans="1:4" ht="13.5">
      <c r="A11" s="72" t="s">
        <v>793</v>
      </c>
      <c r="B11" s="74"/>
      <c r="C11" s="74"/>
      <c r="D11" s="75"/>
    </row>
    <row r="12" spans="1:4" ht="13.5">
      <c r="A12" s="72" t="s">
        <v>794</v>
      </c>
      <c r="B12" s="74"/>
      <c r="C12" s="74"/>
      <c r="D12" s="75"/>
    </row>
    <row r="13" spans="1:4" ht="14.25" thickBot="1">
      <c r="A13" s="73" t="s">
        <v>729</v>
      </c>
      <c r="B13" s="952">
        <f>SUM(B8:B12)</f>
        <v>0</v>
      </c>
      <c r="C13" s="952">
        <f>IF(B13=0,0,(B8*C8+B9*C9+B10*C10+B11*C11+B12*C12)/B13)</f>
        <v>0</v>
      </c>
      <c r="D13" s="953">
        <f>D8+D9+D10+D11+D12</f>
        <v>0</v>
      </c>
    </row>
    <row r="14" ht="14.25" thickTop="1"/>
    <row r="15" spans="1:10" ht="13.5">
      <c r="A15" s="62"/>
      <c r="B15" s="61"/>
      <c r="C15" s="61"/>
      <c r="D15" s="61"/>
      <c r="E15" s="61"/>
      <c r="F15" s="60"/>
      <c r="G15" s="60"/>
      <c r="H15" s="61"/>
      <c r="I15" s="61"/>
      <c r="J15" s="61"/>
    </row>
    <row r="16" spans="1:10" ht="14.25">
      <c r="A16" s="31" t="s">
        <v>140</v>
      </c>
      <c r="B16" s="31"/>
      <c r="C16" s="31"/>
      <c r="D16" s="31"/>
      <c r="E16" s="61"/>
      <c r="F16" s="60"/>
      <c r="G16" s="60"/>
      <c r="H16" s="61"/>
      <c r="I16" s="61"/>
      <c r="J16" s="61"/>
    </row>
    <row r="17" spans="1:10" ht="14.25">
      <c r="A17" s="31"/>
      <c r="B17" s="31"/>
      <c r="C17" s="31" t="s">
        <v>133</v>
      </c>
      <c r="D17" s="31" t="s">
        <v>134</v>
      </c>
      <c r="E17" s="61"/>
      <c r="F17" s="60"/>
      <c r="G17" s="60"/>
      <c r="H17" s="61"/>
      <c r="I17" s="61"/>
      <c r="J17" s="61"/>
    </row>
    <row r="18" spans="1:10" ht="14.25">
      <c r="A18" s="31"/>
      <c r="B18" s="31"/>
      <c r="C18" s="31" t="s">
        <v>135</v>
      </c>
      <c r="D18" s="31" t="s">
        <v>136</v>
      </c>
      <c r="E18" s="61"/>
      <c r="F18" s="60"/>
      <c r="G18" s="60"/>
      <c r="H18" s="61"/>
      <c r="I18" s="61"/>
      <c r="J18" s="61"/>
    </row>
    <row r="19" spans="1:10" ht="14.25">
      <c r="A19" s="31" t="s">
        <v>141</v>
      </c>
      <c r="B19" s="31"/>
      <c r="C19" s="31"/>
      <c r="D19" s="31"/>
      <c r="E19" s="61"/>
      <c r="F19" s="60"/>
      <c r="G19" s="60"/>
      <c r="H19" s="61"/>
      <c r="I19" s="61"/>
      <c r="J19" s="61"/>
    </row>
    <row r="20" spans="1:10" ht="14.25">
      <c r="A20" s="31"/>
      <c r="B20" s="31"/>
      <c r="C20" s="31" t="s">
        <v>133</v>
      </c>
      <c r="D20" s="31" t="s">
        <v>134</v>
      </c>
      <c r="E20" s="61"/>
      <c r="F20" s="60"/>
      <c r="G20" s="60"/>
      <c r="H20" s="61"/>
      <c r="I20" s="61"/>
      <c r="J20" s="61"/>
    </row>
    <row r="21" spans="1:10" ht="14.25">
      <c r="A21" s="31"/>
      <c r="B21" s="31" t="s">
        <v>137</v>
      </c>
      <c r="C21" s="31" t="s">
        <v>135</v>
      </c>
      <c r="D21" s="31" t="s">
        <v>136</v>
      </c>
      <c r="E21" s="61"/>
      <c r="F21" s="60"/>
      <c r="G21" s="60"/>
      <c r="H21" s="61"/>
      <c r="I21" s="61"/>
      <c r="J21" s="61"/>
    </row>
    <row r="22" spans="1:10" ht="13.5">
      <c r="A22" s="62"/>
      <c r="B22" s="61"/>
      <c r="C22" s="61"/>
      <c r="D22" s="61"/>
      <c r="E22" s="61"/>
      <c r="F22" s="60"/>
      <c r="G22" s="60"/>
      <c r="H22" s="61"/>
      <c r="I22" s="61"/>
      <c r="J22" s="61"/>
    </row>
    <row r="23" spans="1:10" ht="13.5">
      <c r="A23" s="62"/>
      <c r="B23" s="61"/>
      <c r="C23" s="61"/>
      <c r="D23" s="61"/>
      <c r="E23" s="61"/>
      <c r="F23" s="60"/>
      <c r="G23" s="60"/>
      <c r="H23" s="61"/>
      <c r="I23" s="61"/>
      <c r="J23" s="61"/>
    </row>
    <row r="24" spans="1:10" ht="13.5">
      <c r="A24" s="62"/>
      <c r="B24" s="63"/>
      <c r="C24" s="63"/>
      <c r="D24" s="63"/>
      <c r="E24" s="63"/>
      <c r="F24" s="63"/>
      <c r="G24" s="63"/>
      <c r="H24" s="63"/>
      <c r="I24" s="63"/>
      <c r="J24" s="63"/>
    </row>
    <row r="25" spans="1:10" ht="13.5">
      <c r="A25" s="62"/>
      <c r="B25" s="62"/>
      <c r="C25" s="62"/>
      <c r="D25" s="62"/>
      <c r="E25" s="62"/>
      <c r="F25" s="62"/>
      <c r="G25" s="62"/>
      <c r="H25" s="62"/>
      <c r="I25" s="62"/>
      <c r="J25" s="62"/>
    </row>
  </sheetData>
  <sheetProtection password="C7AC" sheet="1" formatCells="0"/>
  <dataValidations count="1">
    <dataValidation type="decimal" operator="greaterThanOrEqual" allowBlank="1" showInputMessage="1" showErrorMessage="1" sqref="B8:D12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pane xSplit="2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24" sqref="G24"/>
    </sheetView>
  </sheetViews>
  <sheetFormatPr defaultColWidth="9.140625" defaultRowHeight="15"/>
  <cols>
    <col min="1" max="1" width="9.140625" style="197" customWidth="1"/>
    <col min="2" max="2" width="48.28125" style="197" customWidth="1"/>
    <col min="3" max="3" width="13.140625" style="197" customWidth="1"/>
    <col min="4" max="4" width="18.28125" style="197" customWidth="1"/>
    <col min="5" max="5" width="15.28125" style="521" customWidth="1"/>
    <col min="6" max="6" width="15.7109375" style="197" customWidth="1"/>
    <col min="7" max="7" width="22.00390625" style="197" customWidth="1"/>
    <col min="8" max="8" width="20.28125" style="197" customWidth="1"/>
    <col min="9" max="11" width="10.7109375" style="197" customWidth="1"/>
    <col min="12" max="12" width="10.7109375" style="521" customWidth="1"/>
    <col min="13" max="16384" width="9.140625" style="197" customWidth="1"/>
  </cols>
  <sheetData>
    <row r="1" spans="1:12" ht="15">
      <c r="A1" s="512" t="s">
        <v>540</v>
      </c>
      <c r="C1" s="478"/>
      <c r="D1" s="478"/>
      <c r="E1" s="511"/>
      <c r="F1" s="478"/>
      <c r="G1" s="478"/>
      <c r="H1" s="513"/>
      <c r="I1" s="478"/>
      <c r="J1" s="478"/>
      <c r="K1" s="478"/>
      <c r="L1" s="514"/>
    </row>
    <row r="2" spans="2:13" ht="15" thickBot="1">
      <c r="B2" s="478"/>
      <c r="C2" s="478"/>
      <c r="D2" s="478"/>
      <c r="E2" s="514"/>
      <c r="F2" s="478"/>
      <c r="G2" s="478"/>
      <c r="H2" s="478"/>
      <c r="I2" s="478"/>
      <c r="J2" s="478"/>
      <c r="K2" s="478"/>
      <c r="L2" s="514"/>
      <c r="M2" s="985" t="s">
        <v>971</v>
      </c>
    </row>
    <row r="3" spans="2:13" ht="51">
      <c r="B3" s="515"/>
      <c r="C3" s="516" t="s">
        <v>795</v>
      </c>
      <c r="D3" s="516" t="s">
        <v>796</v>
      </c>
      <c r="E3" s="517" t="s">
        <v>797</v>
      </c>
      <c r="F3" s="516" t="s">
        <v>798</v>
      </c>
      <c r="G3" s="516" t="s">
        <v>799</v>
      </c>
      <c r="H3" s="516" t="s">
        <v>800</v>
      </c>
      <c r="I3" s="516" t="s">
        <v>801</v>
      </c>
      <c r="J3" s="516" t="s">
        <v>802</v>
      </c>
      <c r="K3" s="516" t="s">
        <v>803</v>
      </c>
      <c r="L3" s="527" t="s">
        <v>804</v>
      </c>
      <c r="M3" s="528" t="s">
        <v>128</v>
      </c>
    </row>
    <row r="4" spans="1:13" ht="14.25">
      <c r="A4" s="1085" t="s">
        <v>142</v>
      </c>
      <c r="B4" s="518" t="s">
        <v>805</v>
      </c>
      <c r="C4" s="954">
        <f>'R030301'!C4+'R030302'!C4+'R030303'!C4+'R030304'!C4+'R030305'!C4+'R030306'!C4+'R030307'!C4+'R030308'!C4</f>
        <v>0</v>
      </c>
      <c r="D4" s="956">
        <f>'R030301'!D4+'R030302'!D4+'R030303'!D4+'R030304'!D4+'R030305'!D4+'R030306'!D4+'R030307'!D4+'R030308'!D4</f>
        <v>0</v>
      </c>
      <c r="E4" s="956">
        <f>IF($D$17=0,0,D4/$D$17)</f>
        <v>0</v>
      </c>
      <c r="F4" s="957">
        <f>('R030301'!F4+'R030302'!F4+'R030303'!F4+'R030304'!F4+'R030305'!F4+'R030306'!F4+'R030307'!F4+'R030308'!F4)/8</f>
        <v>0</v>
      </c>
      <c r="G4" s="958">
        <f>MAX('R030301'!G4,'R030302'!G4,'R030303'!G4,'R030304'!G4,'R030305'!G4,'R030306'!G4,'R030307'!G4,'R030308'!G4)</f>
        <v>0</v>
      </c>
      <c r="H4" s="958">
        <f>MIN('R030301'!H4,'R030302'!H4,'R030303'!H4,'R030304'!H4,'R030305'!H4,'R030306'!H4,'R030307'!H4,'R030308'!H4)</f>
        <v>0</v>
      </c>
      <c r="I4" s="958"/>
      <c r="J4" s="958">
        <f>'R030301'!J4+'R030302'!J4+'R030303'!J4+'R030304'!J4+'R030305'!J4+'R030306'!J4+'R030307'!J4+'R030308'!J4</f>
        <v>0</v>
      </c>
      <c r="K4" s="958">
        <f>'R030301'!K4+'R030302'!K4+'R030303'!K4+'R030304'!K4+'R030305'!K4+'R030306'!K4+'R030307'!K4+'R030308'!K4</f>
        <v>0</v>
      </c>
      <c r="L4" s="959">
        <f>IF(D4=0,0,('R030301'!L4*'R030301'!D4+'R030302'!L4*'R030302'!D4+'R030303'!L4*'R030303'!D4+'R030304'!L4*'R030304'!D4+'R030305'!L4*'R030305'!D4+'R030306'!L4*'R030306'!D4+'R030307'!L4*'R030307'!D4+'R030308'!L4*'R030308'!D4)/D4)</f>
        <v>0</v>
      </c>
      <c r="M4" s="960">
        <f>IF(D4=0,0,('R030301'!M4*'R030301'!D4+'R030302'!M4*'R030302'!D4+'R030303'!M4*'R030303'!D4+'R030304'!M4*'R030304'!D4+'R030305'!M4*'R030305'!D4+'R030306'!M4*'R030306'!D4+'R030307'!M4*'R030307'!D4+'R030308'!M4*'R030308'!D4)/D4)</f>
        <v>0</v>
      </c>
    </row>
    <row r="5" spans="1:13" ht="14.25">
      <c r="A5" s="1085"/>
      <c r="B5" s="518" t="s">
        <v>806</v>
      </c>
      <c r="C5" s="954">
        <f>'R030301'!C5+'R030302'!C5+'R030303'!C5+'R030304'!C5+'R030305'!C5+'R030306'!C5+'R030307'!C5+'R030308'!C5</f>
        <v>0</v>
      </c>
      <c r="D5" s="956">
        <f>'R030301'!D5+'R030302'!D5+'R030303'!D5+'R030304'!D5+'R030305'!D5+'R030306'!D5+'R030307'!D5+'R030308'!D5</f>
        <v>0</v>
      </c>
      <c r="E5" s="956">
        <f aca="true" t="shared" si="0" ref="E5:E16">IF($D$17=0,0,D5/$D$17)</f>
        <v>0</v>
      </c>
      <c r="F5" s="957">
        <f>('R030301'!F5+'R030302'!F5+'R030303'!F5+'R030304'!F5+'R030305'!F5+'R030306'!F5+'R030307'!F5+'R030308'!F5)/8</f>
        <v>0</v>
      </c>
      <c r="G5" s="958">
        <f>MAX('R030301'!G5,'R030302'!G5,'R030303'!G5,'R030304'!G5,'R030305'!G5,'R030306'!G5,'R030307'!G5,'R030308'!G5)</f>
        <v>0</v>
      </c>
      <c r="H5" s="958">
        <f>MIN('R030301'!H5,'R030302'!H5,'R030303'!H5,'R030304'!H5,'R030305'!H5,'R030306'!H5,'R030307'!H5,'R030308'!H5)</f>
        <v>0</v>
      </c>
      <c r="I5" s="958"/>
      <c r="J5" s="958">
        <f>'R030301'!J5+'R030302'!J5+'R030303'!J5+'R030304'!J5+'R030305'!J5+'R030306'!J5+'R030307'!J5+'R030308'!J5</f>
        <v>0</v>
      </c>
      <c r="K5" s="958">
        <f>'R030301'!K5+'R030302'!K5+'R030303'!K5+'R030304'!K5+'R030305'!K5+'R030306'!K5+'R030307'!K5+'R030308'!K5</f>
        <v>0</v>
      </c>
      <c r="L5" s="959">
        <f>IF(D5=0,0,('R030301'!L5*'R030301'!D5+'R030302'!L5*'R030302'!D5+'R030303'!L5*'R030303'!D5+'R030304'!L5*'R030304'!D5+'R030305'!L5*'R030305'!D5+'R030306'!L5*'R030306'!D5+'R030307'!L5*'R030307'!D5+'R030308'!L5*'R030308'!D5)/D5)</f>
        <v>0</v>
      </c>
      <c r="M5" s="960">
        <f>IF(D5=0,0,('R030301'!M5*'R030301'!D5+'R030302'!M5*'R030302'!D5+'R030303'!M5*'R030303'!D5+'R030304'!M5*'R030304'!D5+'R030305'!M5*'R030305'!D5+'R030306'!M5*'R030306'!D5+'R030307'!M5*'R030307'!D5+'R030308'!M5*'R030308'!D5)/D5)</f>
        <v>0</v>
      </c>
    </row>
    <row r="6" spans="1:13" ht="14.25">
      <c r="A6" s="1085"/>
      <c r="B6" s="518" t="s">
        <v>807</v>
      </c>
      <c r="C6" s="954">
        <f>'R030301'!C6+'R030302'!C6+'R030303'!C6+'R030304'!C6+'R030305'!C6+'R030306'!C6+'R030307'!C6+'R030308'!C6</f>
        <v>0</v>
      </c>
      <c r="D6" s="956">
        <f>'R030301'!D6+'R030302'!D6+'R030303'!D6+'R030304'!D6+'R030305'!D6+'R030306'!D6+'R030307'!D6+'R030308'!D6</f>
        <v>0</v>
      </c>
      <c r="E6" s="956">
        <f t="shared" si="0"/>
        <v>0</v>
      </c>
      <c r="F6" s="957">
        <f>('R030301'!F6+'R030302'!F6+'R030303'!F6+'R030304'!F6+'R030305'!F6+'R030306'!F6+'R030307'!F6+'R030308'!F6)/8</f>
        <v>0</v>
      </c>
      <c r="G6" s="958">
        <f>MAX('R030301'!G6,'R030302'!G6,'R030303'!G6,'R030304'!G6,'R030305'!G6,'R030306'!G6,'R030307'!G6,'R030308'!G6)</f>
        <v>0</v>
      </c>
      <c r="H6" s="958">
        <f>MIN('R030301'!H6,'R030302'!H6,'R030303'!H6,'R030304'!H6,'R030305'!H6,'R030306'!H6,'R030307'!H6,'R030308'!H6)</f>
        <v>0</v>
      </c>
      <c r="I6" s="958"/>
      <c r="J6" s="958">
        <f>'R030301'!J6+'R030302'!J6+'R030303'!J6+'R030304'!J6+'R030305'!J6+'R030306'!J6+'R030307'!J6+'R030308'!J6</f>
        <v>0</v>
      </c>
      <c r="K6" s="958">
        <f>'R030301'!K6+'R030302'!K6+'R030303'!K6+'R030304'!K6+'R030305'!K6+'R030306'!K6+'R030307'!K6+'R030308'!K6</f>
        <v>0</v>
      </c>
      <c r="L6" s="959">
        <f>IF(D6=0,0,('R030301'!L6*'R030301'!D6+'R030302'!L6*'R030302'!D6+'R030303'!L6*'R030303'!D6+'R030304'!L6*'R030304'!D6+'R030305'!L6*'R030305'!D6+'R030306'!L6*'R030306'!D6+'R030307'!L6*'R030307'!D6+'R030308'!L6*'R030308'!D6)/D6)</f>
        <v>0</v>
      </c>
      <c r="M6" s="960">
        <f>IF(D6=0,0,('R030301'!M6*'R030301'!D6+'R030302'!M6*'R030302'!D6+'R030303'!M6*'R030303'!D6+'R030304'!M6*'R030304'!D6+'R030305'!M6*'R030305'!D6+'R030306'!M6*'R030306'!D6+'R030307'!M6*'R030307'!D6+'R030308'!M6*'R030308'!D6)/D6)</f>
        <v>0</v>
      </c>
    </row>
    <row r="7" spans="1:13" ht="14.25">
      <c r="A7" s="1085"/>
      <c r="B7" s="518" t="s">
        <v>808</v>
      </c>
      <c r="C7" s="954">
        <f>'R030301'!C7+'R030302'!C7+'R030303'!C7+'R030304'!C7+'R030305'!C7+'R030306'!C7+'R030307'!C7+'R030308'!C7</f>
        <v>0</v>
      </c>
      <c r="D7" s="956">
        <f>'R030301'!D7+'R030302'!D7+'R030303'!D7+'R030304'!D7+'R030305'!D7+'R030306'!D7+'R030307'!D7+'R030308'!D7</f>
        <v>0</v>
      </c>
      <c r="E7" s="956">
        <f t="shared" si="0"/>
        <v>0</v>
      </c>
      <c r="F7" s="957">
        <f>('R030301'!F7+'R030302'!F7+'R030303'!F7+'R030304'!F7+'R030305'!F7+'R030306'!F7+'R030307'!F7+'R030308'!F7)/8</f>
        <v>0</v>
      </c>
      <c r="G7" s="958">
        <f>MAX('R030301'!G7,'R030302'!G7,'R030303'!G7,'R030304'!G7,'R030305'!G7,'R030306'!G7,'R030307'!G7,'R030308'!G7)</f>
        <v>0</v>
      </c>
      <c r="H7" s="958">
        <f>MIN('R030301'!H7,'R030302'!H7,'R030303'!H7,'R030304'!H7,'R030305'!H7,'R030306'!H7,'R030307'!H7,'R030308'!H7)</f>
        <v>0</v>
      </c>
      <c r="I7" s="958"/>
      <c r="J7" s="958">
        <f>'R030301'!J7+'R030302'!J7+'R030303'!J7+'R030304'!J7+'R030305'!J7+'R030306'!J7+'R030307'!J7+'R030308'!J7</f>
        <v>0</v>
      </c>
      <c r="K7" s="958">
        <f>'R030301'!K7+'R030302'!K7+'R030303'!K7+'R030304'!K7+'R030305'!K7+'R030306'!K7+'R030307'!K7+'R030308'!K7</f>
        <v>0</v>
      </c>
      <c r="L7" s="959">
        <f>IF(D7=0,0,('R030301'!L7*'R030301'!D7+'R030302'!L7*'R030302'!D7+'R030303'!L7*'R030303'!D7+'R030304'!L7*'R030304'!D7+'R030305'!L7*'R030305'!D7+'R030306'!L7*'R030306'!D7+'R030307'!L7*'R030307'!D7+'R030308'!L7*'R030308'!D7)/D7)</f>
        <v>0</v>
      </c>
      <c r="M7" s="960">
        <f>IF(D7=0,0,('R030301'!M7*'R030301'!D7+'R030302'!M7*'R030302'!D7+'R030303'!M7*'R030303'!D7+'R030304'!M7*'R030304'!D7+'R030305'!M7*'R030305'!D7+'R030306'!M7*'R030306'!D7+'R030307'!M7*'R030307'!D7+'R030308'!M7*'R030308'!D7)/D7)</f>
        <v>0</v>
      </c>
    </row>
    <row r="8" spans="1:13" ht="14.25">
      <c r="A8" s="1085"/>
      <c r="B8" s="518" t="s">
        <v>809</v>
      </c>
      <c r="C8" s="954">
        <f>'R030301'!C8+'R030302'!C8+'R030303'!C8+'R030304'!C8+'R030305'!C8+'R030306'!C8+'R030307'!C8+'R030308'!C8</f>
        <v>0</v>
      </c>
      <c r="D8" s="956">
        <f>'R030301'!D8+'R030302'!D8+'R030303'!D8+'R030304'!D8+'R030305'!D8+'R030306'!D8+'R030307'!D8+'R030308'!D8</f>
        <v>0</v>
      </c>
      <c r="E8" s="956">
        <f t="shared" si="0"/>
        <v>0</v>
      </c>
      <c r="F8" s="957">
        <f>('R030301'!F8+'R030302'!F8+'R030303'!F8+'R030304'!F8+'R030305'!F8+'R030306'!F8+'R030307'!F8+'R030308'!F8)/8</f>
        <v>0</v>
      </c>
      <c r="G8" s="958">
        <f>MAX('R030301'!G8,'R030302'!G8,'R030303'!G8,'R030304'!G8,'R030305'!G8,'R030306'!G8,'R030307'!G8,'R030308'!G8)</f>
        <v>0</v>
      </c>
      <c r="H8" s="958">
        <f>MIN('R030301'!H8,'R030302'!H8,'R030303'!H8,'R030304'!H8,'R030305'!H8,'R030306'!H8,'R030307'!H8,'R030308'!H8)</f>
        <v>0</v>
      </c>
      <c r="I8" s="958"/>
      <c r="J8" s="958">
        <f>'R030301'!J8+'R030302'!J8+'R030303'!J8+'R030304'!J8+'R030305'!J8+'R030306'!J8+'R030307'!J8+'R030308'!J8</f>
        <v>0</v>
      </c>
      <c r="K8" s="958">
        <f>'R030301'!K8+'R030302'!K8+'R030303'!K8+'R030304'!K8+'R030305'!K8+'R030306'!K8+'R030307'!K8+'R030308'!K8</f>
        <v>0</v>
      </c>
      <c r="L8" s="959">
        <f>IF(D8=0,0,('R030301'!L8*'R030301'!D8+'R030302'!L8*'R030302'!D8+'R030303'!L8*'R030303'!D8+'R030304'!L8*'R030304'!D8+'R030305'!L8*'R030305'!D8+'R030306'!L8*'R030306'!D8+'R030307'!L8*'R030307'!D8+'R030308'!L8*'R030308'!D8)/D8)</f>
        <v>0</v>
      </c>
      <c r="M8" s="960">
        <f>IF(D8=0,0,('R030301'!M8*'R030301'!D8+'R030302'!M8*'R030302'!D8+'R030303'!M8*'R030303'!D8+'R030304'!M8*'R030304'!D8+'R030305'!M8*'R030305'!D8+'R030306'!M8*'R030306'!D8+'R030307'!M8*'R030307'!D8+'R030308'!M8*'R030308'!D8)/D8)</f>
        <v>0</v>
      </c>
    </row>
    <row r="9" spans="1:13" ht="14.25">
      <c r="A9" s="1085"/>
      <c r="B9" s="518" t="s">
        <v>810</v>
      </c>
      <c r="C9" s="954">
        <f>'R030301'!C9+'R030302'!C9+'R030303'!C9+'R030304'!C9+'R030305'!C9+'R030306'!C9+'R030307'!C9+'R030308'!C9</f>
        <v>0</v>
      </c>
      <c r="D9" s="956">
        <f>'R030301'!D9+'R030302'!D9+'R030303'!D9+'R030304'!D9+'R030305'!D9+'R030306'!D9+'R030307'!D9+'R030308'!D9</f>
        <v>0</v>
      </c>
      <c r="E9" s="956">
        <f t="shared" si="0"/>
        <v>0</v>
      </c>
      <c r="F9" s="957">
        <f>('R030301'!F9+'R030302'!F9+'R030303'!F9+'R030304'!F9+'R030305'!F9+'R030306'!F9+'R030307'!F9+'R030308'!F9)/8</f>
        <v>0</v>
      </c>
      <c r="G9" s="958">
        <f>MAX('R030301'!G9,'R030302'!G9,'R030303'!G9,'R030304'!G9,'R030305'!G9,'R030306'!G9,'R030307'!G9,'R030308'!G9)</f>
        <v>0</v>
      </c>
      <c r="H9" s="958">
        <f>MIN('R030301'!H9,'R030302'!H9,'R030303'!H9,'R030304'!H9,'R030305'!H9,'R030306'!H9,'R030307'!H9,'R030308'!H9)</f>
        <v>0</v>
      </c>
      <c r="I9" s="958"/>
      <c r="J9" s="958">
        <f>'R030301'!J9+'R030302'!J9+'R030303'!J9+'R030304'!J9+'R030305'!J9+'R030306'!J9+'R030307'!J9+'R030308'!J9</f>
        <v>0</v>
      </c>
      <c r="K9" s="958">
        <f>'R030301'!K9+'R030302'!K9+'R030303'!K9+'R030304'!K9+'R030305'!K9+'R030306'!K9+'R030307'!K9+'R030308'!K9</f>
        <v>0</v>
      </c>
      <c r="L9" s="959">
        <f>IF(D9=0,0,('R030301'!L9*'R030301'!D9+'R030302'!L9*'R030302'!D9+'R030303'!L9*'R030303'!D9+'R030304'!L9*'R030304'!D9+'R030305'!L9*'R030305'!D9+'R030306'!L9*'R030306'!D9+'R030307'!L9*'R030307'!D9+'R030308'!L9*'R030308'!D9)/D9)</f>
        <v>0</v>
      </c>
      <c r="M9" s="960">
        <f>IF(D9=0,0,('R030301'!M9*'R030301'!D9+'R030302'!M9*'R030302'!D9+'R030303'!M9*'R030303'!D9+'R030304'!M9*'R030304'!D9+'R030305'!M9*'R030305'!D9+'R030306'!M9*'R030306'!D9+'R030307'!M9*'R030307'!D9+'R030308'!M9*'R030308'!D9)/D9)</f>
        <v>0</v>
      </c>
    </row>
    <row r="10" spans="1:13" ht="14.25">
      <c r="A10" s="1085"/>
      <c r="B10" s="518" t="s">
        <v>811</v>
      </c>
      <c r="C10" s="954">
        <f>'R030301'!C10+'R030302'!C10+'R030303'!C10+'R030304'!C10+'R030305'!C10+'R030306'!C10+'R030307'!C10+'R030308'!C10</f>
        <v>0</v>
      </c>
      <c r="D10" s="956">
        <f>'R030301'!D10+'R030302'!D10+'R030303'!D10+'R030304'!D10+'R030305'!D10+'R030306'!D10+'R030307'!D10+'R030308'!D10</f>
        <v>0</v>
      </c>
      <c r="E10" s="956">
        <f t="shared" si="0"/>
        <v>0</v>
      </c>
      <c r="F10" s="957">
        <f>('R030301'!F10+'R030302'!F10+'R030303'!F10+'R030304'!F10+'R030305'!F10+'R030306'!F10+'R030307'!F10+'R030308'!F10)/8</f>
        <v>0</v>
      </c>
      <c r="G10" s="958">
        <f>MAX('R030301'!G10,'R030302'!G10,'R030303'!G10,'R030304'!G10,'R030305'!G10,'R030306'!G10,'R030307'!G10,'R030308'!G10)</f>
        <v>0</v>
      </c>
      <c r="H10" s="958">
        <f>MIN('R030301'!H10,'R030302'!H10,'R030303'!H10,'R030304'!H10,'R030305'!H10,'R030306'!H10,'R030307'!H10,'R030308'!H10)</f>
        <v>0</v>
      </c>
      <c r="I10" s="958"/>
      <c r="J10" s="958">
        <f>'R030301'!J10+'R030302'!J10+'R030303'!J10+'R030304'!J10+'R030305'!J10+'R030306'!J10+'R030307'!J10+'R030308'!J10</f>
        <v>0</v>
      </c>
      <c r="K10" s="958">
        <f>'R030301'!K10+'R030302'!K10+'R030303'!K10+'R030304'!K10+'R030305'!K10+'R030306'!K10+'R030307'!K10+'R030308'!K10</f>
        <v>0</v>
      </c>
      <c r="L10" s="959">
        <f>IF(D10=0,0,('R030301'!L10*'R030301'!D10+'R030302'!L10*'R030302'!D10+'R030303'!L10*'R030303'!D10+'R030304'!L10*'R030304'!D10+'R030305'!L10*'R030305'!D10+'R030306'!L10*'R030306'!D10+'R030307'!L10*'R030307'!D10+'R030308'!L10*'R030308'!D10)/D10)</f>
        <v>0</v>
      </c>
      <c r="M10" s="960">
        <f>IF(D10=0,0,('R030301'!M10*'R030301'!D10+'R030302'!M10*'R030302'!D10+'R030303'!M10*'R030303'!D10+'R030304'!M10*'R030304'!D10+'R030305'!M10*'R030305'!D10+'R030306'!M10*'R030306'!D10+'R030307'!M10*'R030307'!D10+'R030308'!M10*'R030308'!D10)/D10)</f>
        <v>0</v>
      </c>
    </row>
    <row r="11" spans="1:13" ht="14.25">
      <c r="A11" s="1085"/>
      <c r="B11" s="518" t="s">
        <v>812</v>
      </c>
      <c r="C11" s="954">
        <f>'R030301'!C11+'R030302'!C11+'R030303'!C11+'R030304'!C11+'R030305'!C11+'R030306'!C11+'R030307'!C11+'R030308'!C11</f>
        <v>0</v>
      </c>
      <c r="D11" s="956">
        <f>'R030301'!D11+'R030302'!D11+'R030303'!D11+'R030304'!D11+'R030305'!D11+'R030306'!D11+'R030307'!D11+'R030308'!D11</f>
        <v>0</v>
      </c>
      <c r="E11" s="956">
        <f t="shared" si="0"/>
        <v>0</v>
      </c>
      <c r="F11" s="957">
        <f>('R030301'!F11+'R030302'!F11+'R030303'!F11+'R030304'!F11+'R030305'!F11+'R030306'!F11+'R030307'!F11+'R030308'!F11)/8</f>
        <v>0</v>
      </c>
      <c r="G11" s="958">
        <f>MAX('R030301'!G11,'R030302'!G11,'R030303'!G11,'R030304'!G11,'R030305'!G11,'R030306'!G11,'R030307'!G11,'R030308'!G11)</f>
        <v>0</v>
      </c>
      <c r="H11" s="958">
        <f>MIN('R030301'!H11,'R030302'!H11,'R030303'!H11,'R030304'!H11,'R030305'!H11,'R030306'!H11,'R030307'!H11,'R030308'!H11)</f>
        <v>0</v>
      </c>
      <c r="I11" s="958"/>
      <c r="J11" s="958">
        <f>'R030301'!J11+'R030302'!J11+'R030303'!J11+'R030304'!J11+'R030305'!J11+'R030306'!J11+'R030307'!J11+'R030308'!J11</f>
        <v>0</v>
      </c>
      <c r="K11" s="958">
        <f>'R030301'!K11+'R030302'!K11+'R030303'!K11+'R030304'!K11+'R030305'!K11+'R030306'!K11+'R030307'!K11+'R030308'!K11</f>
        <v>0</v>
      </c>
      <c r="L11" s="959">
        <f>IF(D11=0,0,('R030301'!L11*'R030301'!D11+'R030302'!L11*'R030302'!D11+'R030303'!L11*'R030303'!D11+'R030304'!L11*'R030304'!D11+'R030305'!L11*'R030305'!D11+'R030306'!L11*'R030306'!D11+'R030307'!L11*'R030307'!D11+'R030308'!L11*'R030308'!D11)/D11)</f>
        <v>0</v>
      </c>
      <c r="M11" s="960">
        <f>IF(D11=0,0,('R030301'!M11*'R030301'!D11+'R030302'!M11*'R030302'!D11+'R030303'!M11*'R030303'!D11+'R030304'!M11*'R030304'!D11+'R030305'!M11*'R030305'!D11+'R030306'!M11*'R030306'!D11+'R030307'!M11*'R030307'!D11+'R030308'!M11*'R030308'!D11)/D11)</f>
        <v>0</v>
      </c>
    </row>
    <row r="12" spans="1:13" ht="14.25">
      <c r="A12" s="1085"/>
      <c r="B12" s="518" t="s">
        <v>813</v>
      </c>
      <c r="C12" s="954">
        <f>'R030301'!C12+'R030302'!C12+'R030303'!C12+'R030304'!C12+'R030305'!C12+'R030306'!C12+'R030307'!C12+'R030308'!C12</f>
        <v>0</v>
      </c>
      <c r="D12" s="956">
        <f>'R030301'!D12+'R030302'!D12+'R030303'!D12+'R030304'!D12+'R030305'!D12+'R030306'!D12+'R030307'!D12+'R030308'!D12</f>
        <v>0</v>
      </c>
      <c r="E12" s="956">
        <f t="shared" si="0"/>
        <v>0</v>
      </c>
      <c r="F12" s="957">
        <f>('R030301'!F12+'R030302'!F12+'R030303'!F12+'R030304'!F12+'R030305'!F12+'R030306'!F12+'R030307'!F12+'R030308'!F12)/8</f>
        <v>0</v>
      </c>
      <c r="G12" s="958">
        <f>MAX('R030301'!G12,'R030302'!G12,'R030303'!G12,'R030304'!G12,'R030305'!G12,'R030306'!G12,'R030307'!G12,'R030308'!G12)</f>
        <v>0</v>
      </c>
      <c r="H12" s="958">
        <f>MIN('R030301'!H12,'R030302'!H12,'R030303'!H12,'R030304'!H12,'R030305'!H12,'R030306'!H12,'R030307'!H12,'R030308'!H12)</f>
        <v>0</v>
      </c>
      <c r="I12" s="958"/>
      <c r="J12" s="958">
        <f>'R030301'!J12+'R030302'!J12+'R030303'!J12+'R030304'!J12+'R030305'!J12+'R030306'!J12+'R030307'!J12+'R030308'!J12</f>
        <v>0</v>
      </c>
      <c r="K12" s="958">
        <f>'R030301'!K12+'R030302'!K12+'R030303'!K12+'R030304'!K12+'R030305'!K12+'R030306'!K12+'R030307'!K12+'R030308'!K12</f>
        <v>0</v>
      </c>
      <c r="L12" s="959">
        <f>IF(D12=0,0,('R030301'!L12*'R030301'!D12+'R030302'!L12*'R030302'!D12+'R030303'!L12*'R030303'!D12+'R030304'!L12*'R030304'!D12+'R030305'!L12*'R030305'!D12+'R030306'!L12*'R030306'!D12+'R030307'!L12*'R030307'!D12+'R030308'!L12*'R030308'!D12)/D12)</f>
        <v>0</v>
      </c>
      <c r="M12" s="960">
        <f>IF(D12=0,0,('R030301'!M12*'R030301'!D12+'R030302'!M12*'R030302'!D12+'R030303'!M12*'R030303'!D12+'R030304'!M12*'R030304'!D12+'R030305'!M12*'R030305'!D12+'R030306'!M12*'R030306'!D12+'R030307'!M12*'R030307'!D12+'R030308'!M12*'R030308'!D12)/D12)</f>
        <v>0</v>
      </c>
    </row>
    <row r="13" spans="1:13" ht="15">
      <c r="A13" s="1085"/>
      <c r="B13" s="522" t="s">
        <v>171</v>
      </c>
      <c r="C13" s="954">
        <f>'R030301'!C13+'R030302'!C13+'R030303'!C13+'R030304'!C13+'R030305'!C13+'R030306'!C13+'R030307'!C13+'R030308'!C13</f>
        <v>0</v>
      </c>
      <c r="D13" s="956">
        <f>'R030301'!D13+'R030302'!D13+'R030303'!D13+'R030304'!D13+'R030305'!D13+'R030306'!D13+'R030307'!D13+'R030308'!D13</f>
        <v>0</v>
      </c>
      <c r="E13" s="956">
        <f t="shared" si="0"/>
        <v>0</v>
      </c>
      <c r="F13" s="957">
        <f>('R030301'!F13+'R030302'!F13+'R030303'!F13+'R030304'!F13+'R030305'!F13+'R030306'!F13+'R030307'!F13+'R030308'!F13)/8</f>
        <v>0</v>
      </c>
      <c r="G13" s="958">
        <f>MAX('R030301'!G13,'R030302'!G13,'R030303'!G13,'R030304'!G13,'R030305'!G13,'R030306'!G13,'R030307'!G13,'R030308'!G13)</f>
        <v>0</v>
      </c>
      <c r="H13" s="958">
        <f>MIN('R030301'!H13,'R030302'!H13,'R030303'!H13,'R030304'!H13,'R030305'!H13,'R030306'!H13,'R030307'!H13,'R030308'!H13)</f>
        <v>0</v>
      </c>
      <c r="I13" s="958"/>
      <c r="J13" s="958">
        <f>'R030301'!J13+'R030302'!J13+'R030303'!J13+'R030304'!J13+'R030305'!J13+'R030306'!J13+'R030307'!J13+'R030308'!J13</f>
        <v>0</v>
      </c>
      <c r="K13" s="958">
        <f>'R030301'!K13+'R030302'!K13+'R030303'!K13+'R030304'!K13+'R030305'!K13+'R030306'!K13+'R030307'!K13+'R030308'!K13</f>
        <v>0</v>
      </c>
      <c r="L13" s="959">
        <f>IF(D13=0,0,('R030301'!L13*'R030301'!D13+'R030302'!L13*'R030302'!D13+'R030303'!L13*'R030303'!D13+'R030304'!L13*'R030304'!D13+'R030305'!L13*'R030305'!D13+'R030306'!L13*'R030306'!D13+'R030307'!L13*'R030307'!D13+'R030308'!L13*'R030308'!D13)/D13)</f>
        <v>0</v>
      </c>
      <c r="M13" s="960">
        <f>IF(D13=0,0,('R030301'!M13*'R030301'!D13+'R030302'!M13*'R030302'!D13+'R030303'!M13*'R030303'!D13+'R030304'!M13*'R030304'!D13+'R030305'!M13*'R030305'!D13+'R030306'!M13*'R030306'!D13+'R030307'!M13*'R030307'!D13+'R030308'!M13*'R030308'!D13)/D13)</f>
        <v>0</v>
      </c>
    </row>
    <row r="14" spans="1:13" ht="15">
      <c r="A14" s="1085"/>
      <c r="B14" s="522" t="s">
        <v>871</v>
      </c>
      <c r="C14" s="954">
        <f>'R030301'!C14+'R030302'!C14+'R030303'!C14+'R030304'!C14+'R030305'!C14+'R030306'!C14+'R030307'!C14+'R030308'!C14</f>
        <v>0</v>
      </c>
      <c r="D14" s="956">
        <f>'R030301'!D14+'R030302'!D14+'R030303'!D14+'R030304'!D14+'R030305'!D14+'R030306'!D14+'R030307'!D14+'R030308'!D14</f>
        <v>0</v>
      </c>
      <c r="E14" s="956">
        <f t="shared" si="0"/>
        <v>0</v>
      </c>
      <c r="F14" s="957">
        <f>('R030301'!F14+'R030302'!F14+'R030303'!F14+'R030304'!F14+'R030305'!F14+'R030306'!F14+'R030307'!F14+'R030308'!F14)/8</f>
        <v>0</v>
      </c>
      <c r="G14" s="958">
        <f>MAX('R030301'!G14,'R030302'!G14,'R030303'!G14,'R030304'!G14,'R030305'!G14,'R030306'!G14,'R030307'!G14,'R030308'!G14)</f>
        <v>0</v>
      </c>
      <c r="H14" s="958">
        <f>MIN('R030301'!H14,'R030302'!H14,'R030303'!H14,'R030304'!H14,'R030305'!H14,'R030306'!H14,'R030307'!H14,'R030308'!H14)</f>
        <v>0</v>
      </c>
      <c r="I14" s="958"/>
      <c r="J14" s="958">
        <f>'R030301'!J14+'R030302'!J14+'R030303'!J14+'R030304'!J14+'R030305'!J14+'R030306'!J14+'R030307'!J14+'R030308'!J14</f>
        <v>0</v>
      </c>
      <c r="K14" s="958">
        <f>'R030301'!K14+'R030302'!K14+'R030303'!K14+'R030304'!K14+'R030305'!K14+'R030306'!K14+'R030307'!K14+'R030308'!K14</f>
        <v>0</v>
      </c>
      <c r="L14" s="959">
        <f>IF(D14=0,0,('R030301'!L14*'R030301'!D14+'R030302'!L14*'R030302'!D14+'R030303'!L14*'R030303'!D14+'R030304'!L14*'R030304'!D14+'R030305'!L14*'R030305'!D14+'R030306'!L14*'R030306'!D14+'R030307'!L14*'R030307'!D14+'R030308'!L14*'R030308'!D14)/D14)</f>
        <v>0</v>
      </c>
      <c r="M14" s="960">
        <f>IF(D14=0,0,('R030301'!M14*'R030301'!D14+'R030302'!M14*'R030302'!D14+'R030303'!M14*'R030303'!D14+'R030304'!M14*'R030304'!D14+'R030305'!M14*'R030305'!D14+'R030306'!M14*'R030306'!D14+'R030307'!M14*'R030307'!D14+'R030308'!M14*'R030308'!D14)/D14)</f>
        <v>0</v>
      </c>
    </row>
    <row r="15" spans="1:13" ht="15">
      <c r="A15" s="1085"/>
      <c r="B15" s="522" t="s">
        <v>171</v>
      </c>
      <c r="C15" s="954">
        <f>'R030301'!C15+'R030302'!C15+'R030303'!C15+'R030304'!C15+'R030305'!C15+'R030306'!C15+'R030307'!C15+'R030308'!C15</f>
        <v>0</v>
      </c>
      <c r="D15" s="956">
        <f>'R030301'!D15+'R030302'!D15+'R030303'!D15+'R030304'!D15+'R030305'!D15+'R030306'!D15+'R030307'!D15+'R030308'!D15</f>
        <v>0</v>
      </c>
      <c r="E15" s="956">
        <f t="shared" si="0"/>
        <v>0</v>
      </c>
      <c r="F15" s="957">
        <f>('R030301'!F15+'R030302'!F15+'R030303'!F15+'R030304'!F15+'R030305'!F15+'R030306'!F15+'R030307'!F15+'R030308'!F15)/8</f>
        <v>0</v>
      </c>
      <c r="G15" s="958">
        <f>MAX('R030301'!G15,'R030302'!G15,'R030303'!G15,'R030304'!G15,'R030305'!G15,'R030306'!G15,'R030307'!G15,'R030308'!G15)</f>
        <v>0</v>
      </c>
      <c r="H15" s="958">
        <f>MIN('R030301'!H15,'R030302'!H15,'R030303'!H15,'R030304'!H15,'R030305'!H15,'R030306'!H15,'R030307'!H15,'R030308'!H15)</f>
        <v>0</v>
      </c>
      <c r="I15" s="958"/>
      <c r="J15" s="958">
        <f>'R030301'!J15+'R030302'!J15+'R030303'!J15+'R030304'!J15+'R030305'!J15+'R030306'!J15+'R030307'!J15+'R030308'!J15</f>
        <v>0</v>
      </c>
      <c r="K15" s="958">
        <f>'R030301'!K15+'R030302'!K15+'R030303'!K15+'R030304'!K15+'R030305'!K15+'R030306'!K15+'R030307'!K15+'R030308'!K15</f>
        <v>0</v>
      </c>
      <c r="L15" s="959">
        <f>IF(D15=0,0,('R030301'!L15*'R030301'!D15+'R030302'!L15*'R030302'!D15+'R030303'!L15*'R030303'!D15+'R030304'!L15*'R030304'!D15+'R030305'!L15*'R030305'!D15+'R030306'!L15*'R030306'!D15+'R030307'!L15*'R030307'!D15+'R030308'!L15*'R030308'!D15)/D15)</f>
        <v>0</v>
      </c>
      <c r="M15" s="960">
        <f>IF(D15=0,0,('R030301'!M15*'R030301'!D15+'R030302'!M15*'R030302'!D15+'R030303'!M15*'R030303'!D15+'R030304'!M15*'R030304'!D15+'R030305'!M15*'R030305'!D15+'R030306'!M15*'R030306'!D15+'R030307'!M15*'R030307'!D15+'R030308'!M15*'R030308'!D15)/D15)</f>
        <v>0</v>
      </c>
    </row>
    <row r="16" spans="1:13" ht="14.25">
      <c r="A16" s="1085"/>
      <c r="B16" s="518" t="s">
        <v>814</v>
      </c>
      <c r="C16" s="954">
        <f>'R030301'!C16+'R030302'!C16+'R030303'!C16+'R030304'!C16+'R030305'!C16+'R030306'!C16+'R030307'!C16+'R030308'!C16</f>
        <v>0</v>
      </c>
      <c r="D16" s="956">
        <f>'R030301'!D16+'R030302'!D16+'R030303'!D16+'R030304'!D16+'R030305'!D16+'R030306'!D16+'R030307'!D16+'R030308'!D16</f>
        <v>0</v>
      </c>
      <c r="E16" s="956">
        <f t="shared" si="0"/>
        <v>0</v>
      </c>
      <c r="F16" s="957">
        <f>('R030301'!F16+'R030302'!F16+'R030303'!F16+'R030304'!F16+'R030305'!F16+'R030306'!F16+'R030307'!F16+'R030308'!F16)/8</f>
        <v>0</v>
      </c>
      <c r="G16" s="958">
        <f>MAX('R030301'!G16,'R030302'!G16,'R030303'!G16,'R030304'!G16,'R030305'!G16,'R030306'!G16,'R030307'!G16,'R030308'!G16)</f>
        <v>0</v>
      </c>
      <c r="H16" s="958">
        <f>MIN('R030301'!H16,'R030302'!H16,'R030303'!H16,'R030304'!H16,'R030305'!H16,'R030306'!H16,'R030307'!H16,'R030308'!H16)</f>
        <v>0</v>
      </c>
      <c r="I16" s="958"/>
      <c r="J16" s="958">
        <f>'R030301'!J16+'R030302'!J16+'R030303'!J16+'R030304'!J16+'R030305'!J16+'R030306'!J16+'R030307'!J16+'R030308'!J16</f>
        <v>0</v>
      </c>
      <c r="K16" s="958">
        <f>'R030301'!K16+'R030302'!K16+'R030303'!K16+'R030304'!K16+'R030305'!K16+'R030306'!K16+'R030307'!K16+'R030308'!K16</f>
        <v>0</v>
      </c>
      <c r="L16" s="959">
        <f>IF(D16=0,0,('R030301'!L16*'R030301'!D16+'R030302'!L16*'R030302'!D16+'R030303'!L16*'R030303'!D16+'R030304'!L16*'R030304'!D16+'R030305'!L16*'R030305'!D16+'R030306'!L16*'R030306'!D16+'R030307'!L16*'R030307'!D16+'R030308'!L16*'R030308'!D16)/D16)</f>
        <v>0</v>
      </c>
      <c r="M16" s="960">
        <f>IF(D16=0,0,('R030301'!M16*'R030301'!D16+'R030302'!M16*'R030302'!D16+'R030303'!M16*'R030303'!D16+'R030304'!M16*'R030304'!D16+'R030305'!M16*'R030305'!D16+'R030306'!M16*'R030306'!D16+'R030307'!M16*'R030307'!D16+'R030308'!M16*'R030308'!D16)/D16)</f>
        <v>0</v>
      </c>
    </row>
    <row r="17" spans="2:13" ht="15" thickBot="1">
      <c r="B17" s="519" t="s">
        <v>815</v>
      </c>
      <c r="C17" s="955">
        <f>C4+C5+C6+C7+C8+C9+C10+C11+C12+C14+C16</f>
        <v>0</v>
      </c>
      <c r="D17" s="881">
        <f>D4+D5+D6+D7+D8+D9+D10+D11+D12+D14+D16</f>
        <v>0</v>
      </c>
      <c r="E17" s="520">
        <f>SUM(E4:E16)</f>
        <v>0</v>
      </c>
      <c r="F17" s="957"/>
      <c r="G17" s="958"/>
      <c r="H17" s="958"/>
      <c r="I17" s="958"/>
      <c r="J17" s="955">
        <f>J4+J5+J6+J7+J8+J9+J10+J11+J12+J14+J16</f>
        <v>0</v>
      </c>
      <c r="K17" s="955">
        <f>K4+K5+K6+K7+K8+K9+K10+K11+K12+K14+K16</f>
        <v>0</v>
      </c>
      <c r="L17" s="961">
        <f>IF(D17=0,0,('R030301'!L17*'R030301'!D17+'R030302'!L17*'R030302'!D17+'R030303'!L17*'R030303'!D17+'R030304'!L17*'R030304'!D17+'R030305'!L17*'R030305'!D17+'R030306'!L17*'R030306'!D17+'R030307'!L17*'R030307'!D17+'R030308'!L17*'R030308'!D17)/D17)</f>
        <v>0</v>
      </c>
      <c r="M17" s="962">
        <f>IF(D17=0,0,('R030301'!M17*'R030301'!D17+'R030302'!M17*'R030302'!D17+'R030303'!M17*'R030303'!D17+'R030304'!M17*'R030304'!D17+'R030305'!M17*'R030305'!D17+'R030306'!M17*'R030306'!D17+'R030307'!M17*'R030307'!D17+'R030308'!M17*'R030308'!D17)/D17)</f>
        <v>0</v>
      </c>
    </row>
    <row r="20" spans="2:5" ht="14.25">
      <c r="B20" s="197" t="s">
        <v>140</v>
      </c>
      <c r="E20" s="197"/>
    </row>
    <row r="21" spans="4:5" ht="14.25">
      <c r="D21" s="197" t="s">
        <v>133</v>
      </c>
      <c r="E21" s="197" t="s">
        <v>134</v>
      </c>
    </row>
    <row r="22" spans="4:5" ht="14.25">
      <c r="D22" s="197" t="s">
        <v>135</v>
      </c>
      <c r="E22" s="197" t="s">
        <v>136</v>
      </c>
    </row>
    <row r="23" spans="2:5" ht="14.25">
      <c r="B23" s="197" t="s">
        <v>141</v>
      </c>
      <c r="E23" s="197"/>
    </row>
    <row r="24" spans="4:5" ht="14.25">
      <c r="D24" s="197" t="s">
        <v>133</v>
      </c>
      <c r="E24" s="197" t="s">
        <v>134</v>
      </c>
    </row>
    <row r="25" spans="3:5" ht="14.25">
      <c r="C25" s="197" t="s">
        <v>137</v>
      </c>
      <c r="D25" s="197" t="s">
        <v>135</v>
      </c>
      <c r="E25" s="197" t="s">
        <v>136</v>
      </c>
    </row>
  </sheetData>
  <sheetProtection password="C7AC" sheet="1"/>
  <mergeCells count="1">
    <mergeCell ref="A4:A16"/>
  </mergeCells>
  <dataValidations count="2">
    <dataValidation type="decimal" operator="greaterThanOrEqual" allowBlank="1" showInputMessage="1" showErrorMessage="1" sqref="L17:M17 C4:D16 F4:M16">
      <formula1>0</formula1>
    </dataValidation>
    <dataValidation operator="greaterThanOrEqual" allowBlank="1" showInputMessage="1" showErrorMessage="1" sqref="E4:E16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24" sqref="H24"/>
    </sheetView>
  </sheetViews>
  <sheetFormatPr defaultColWidth="9.140625" defaultRowHeight="15"/>
  <cols>
    <col min="1" max="1" width="9.140625" style="31" customWidth="1"/>
    <col min="2" max="2" width="47.00390625" style="31" customWidth="1"/>
    <col min="3" max="4" width="10.7109375" style="31" customWidth="1"/>
    <col min="5" max="5" width="10.7109375" style="82" customWidth="1"/>
    <col min="6" max="6" width="10.7109375" style="31" customWidth="1"/>
    <col min="7" max="7" width="18.28125" style="31" customWidth="1"/>
    <col min="8" max="8" width="17.28125" style="31" customWidth="1"/>
    <col min="9" max="9" width="20.57421875" style="31" customWidth="1"/>
    <col min="10" max="10" width="17.8515625" style="31" customWidth="1"/>
    <col min="11" max="11" width="19.57421875" style="31" customWidth="1"/>
    <col min="12" max="12" width="10.7109375" style="82" customWidth="1"/>
    <col min="13" max="16384" width="9.140625" style="31" customWidth="1"/>
  </cols>
  <sheetData>
    <row r="1" spans="2:12" s="197" customFormat="1" ht="15">
      <c r="B1" s="512" t="s">
        <v>540</v>
      </c>
      <c r="C1" s="478"/>
      <c r="D1" s="478"/>
      <c r="E1" s="478"/>
      <c r="F1" s="478"/>
      <c r="G1" s="478"/>
      <c r="H1" s="478"/>
      <c r="I1" s="478"/>
      <c r="J1" s="478"/>
      <c r="K1" s="478"/>
      <c r="L1" s="514"/>
    </row>
    <row r="2" spans="2:13" ht="15" thickBot="1">
      <c r="B2" s="59"/>
      <c r="C2" s="59"/>
      <c r="D2" s="59"/>
      <c r="E2" s="32"/>
      <c r="F2" s="59"/>
      <c r="G2" s="59"/>
      <c r="H2" s="59"/>
      <c r="I2" s="59"/>
      <c r="J2" s="59"/>
      <c r="K2" s="59"/>
      <c r="L2" s="32"/>
      <c r="M2" s="985" t="s">
        <v>972</v>
      </c>
    </row>
    <row r="3" spans="2:13" ht="51">
      <c r="B3" s="78"/>
      <c r="C3" s="79" t="s">
        <v>795</v>
      </c>
      <c r="D3" s="79" t="s">
        <v>796</v>
      </c>
      <c r="E3" s="80" t="s">
        <v>797</v>
      </c>
      <c r="F3" s="79" t="s">
        <v>798</v>
      </c>
      <c r="G3" s="79" t="s">
        <v>799</v>
      </c>
      <c r="H3" s="79" t="s">
        <v>800</v>
      </c>
      <c r="I3" s="79" t="s">
        <v>801</v>
      </c>
      <c r="J3" s="79" t="s">
        <v>802</v>
      </c>
      <c r="K3" s="79" t="s">
        <v>803</v>
      </c>
      <c r="L3" s="523" t="s">
        <v>804</v>
      </c>
      <c r="M3" s="525" t="s">
        <v>128</v>
      </c>
    </row>
    <row r="4" spans="1:13" ht="14.25">
      <c r="A4" s="1086" t="s">
        <v>816</v>
      </c>
      <c r="B4" s="81" t="s">
        <v>805</v>
      </c>
      <c r="C4" s="76"/>
      <c r="D4" s="76"/>
      <c r="E4" s="989">
        <f>IF($D$17=0,0,D4/D$17)</f>
        <v>0</v>
      </c>
      <c r="F4" s="49"/>
      <c r="G4" s="77"/>
      <c r="H4" s="77"/>
      <c r="I4" s="77"/>
      <c r="J4" s="76"/>
      <c r="K4" s="76"/>
      <c r="L4" s="650"/>
      <c r="M4" s="650"/>
    </row>
    <row r="5" spans="1:13" ht="14.25">
      <c r="A5" s="1086"/>
      <c r="B5" s="81" t="s">
        <v>806</v>
      </c>
      <c r="C5" s="76"/>
      <c r="D5" s="76"/>
      <c r="E5" s="989">
        <f aca="true" t="shared" si="0" ref="E5:E17">IF($D$17=0,0,D5/D$17)</f>
        <v>0</v>
      </c>
      <c r="F5" s="49"/>
      <c r="G5" s="77"/>
      <c r="H5" s="77"/>
      <c r="I5" s="77"/>
      <c r="J5" s="76"/>
      <c r="K5" s="76"/>
      <c r="L5" s="650"/>
      <c r="M5" s="650"/>
    </row>
    <row r="6" spans="1:13" ht="14.25">
      <c r="A6" s="1086"/>
      <c r="B6" s="81" t="s">
        <v>807</v>
      </c>
      <c r="C6" s="76"/>
      <c r="D6" s="76"/>
      <c r="E6" s="989">
        <f t="shared" si="0"/>
        <v>0</v>
      </c>
      <c r="F6" s="49"/>
      <c r="G6" s="77"/>
      <c r="H6" s="77"/>
      <c r="I6" s="77"/>
      <c r="J6" s="76"/>
      <c r="K6" s="76"/>
      <c r="L6" s="650"/>
      <c r="M6" s="650"/>
    </row>
    <row r="7" spans="1:13" ht="14.25">
      <c r="A7" s="1086"/>
      <c r="B7" s="518" t="s">
        <v>808</v>
      </c>
      <c r="C7" s="76"/>
      <c r="D7" s="76"/>
      <c r="E7" s="989">
        <f t="shared" si="0"/>
        <v>0</v>
      </c>
      <c r="F7" s="49"/>
      <c r="G7" s="77"/>
      <c r="H7" s="77"/>
      <c r="I7" s="77"/>
      <c r="J7" s="76"/>
      <c r="K7" s="76"/>
      <c r="L7" s="650"/>
      <c r="M7" s="650"/>
    </row>
    <row r="8" spans="1:13" ht="14.25">
      <c r="A8" s="1086"/>
      <c r="B8" s="518" t="s">
        <v>809</v>
      </c>
      <c r="C8" s="76"/>
      <c r="D8" s="76"/>
      <c r="E8" s="989">
        <f t="shared" si="0"/>
        <v>0</v>
      </c>
      <c r="F8" s="49"/>
      <c r="G8" s="77"/>
      <c r="H8" s="77"/>
      <c r="I8" s="77"/>
      <c r="J8" s="76"/>
      <c r="K8" s="76"/>
      <c r="L8" s="650"/>
      <c r="M8" s="650"/>
    </row>
    <row r="9" spans="1:13" ht="14.25">
      <c r="A9" s="1086"/>
      <c r="B9" s="518" t="s">
        <v>810</v>
      </c>
      <c r="C9" s="76"/>
      <c r="D9" s="76"/>
      <c r="E9" s="989">
        <f t="shared" si="0"/>
        <v>0</v>
      </c>
      <c r="F9" s="49"/>
      <c r="G9" s="77"/>
      <c r="H9" s="77"/>
      <c r="I9" s="77"/>
      <c r="J9" s="76"/>
      <c r="K9" s="76"/>
      <c r="L9" s="650"/>
      <c r="M9" s="650"/>
    </row>
    <row r="10" spans="1:13" ht="14.25">
      <c r="A10" s="1086"/>
      <c r="B10" s="518" t="s">
        <v>811</v>
      </c>
      <c r="C10" s="76"/>
      <c r="D10" s="76"/>
      <c r="E10" s="989">
        <f t="shared" si="0"/>
        <v>0</v>
      </c>
      <c r="F10" s="49"/>
      <c r="G10" s="77"/>
      <c r="H10" s="77"/>
      <c r="I10" s="77"/>
      <c r="J10" s="76"/>
      <c r="K10" s="76"/>
      <c r="L10" s="650"/>
      <c r="M10" s="650"/>
    </row>
    <row r="11" spans="1:13" ht="14.25">
      <c r="A11" s="1086"/>
      <c r="B11" s="518" t="s">
        <v>812</v>
      </c>
      <c r="C11" s="76"/>
      <c r="D11" s="76"/>
      <c r="E11" s="989">
        <f t="shared" si="0"/>
        <v>0</v>
      </c>
      <c r="F11" s="49"/>
      <c r="G11" s="77"/>
      <c r="H11" s="77"/>
      <c r="I11" s="77"/>
      <c r="J11" s="76"/>
      <c r="K11" s="76"/>
      <c r="L11" s="650"/>
      <c r="M11" s="650"/>
    </row>
    <row r="12" spans="1:13" ht="14.25">
      <c r="A12" s="1086"/>
      <c r="B12" s="518" t="s">
        <v>813</v>
      </c>
      <c r="C12" s="76"/>
      <c r="D12" s="76"/>
      <c r="E12" s="989">
        <f t="shared" si="0"/>
        <v>0</v>
      </c>
      <c r="F12" s="49"/>
      <c r="G12" s="77"/>
      <c r="H12" s="77"/>
      <c r="I12" s="77"/>
      <c r="J12" s="76"/>
      <c r="K12" s="76"/>
      <c r="L12" s="650"/>
      <c r="M12" s="650"/>
    </row>
    <row r="13" spans="1:13" ht="15">
      <c r="A13" s="1086"/>
      <c r="B13" s="522" t="s">
        <v>171</v>
      </c>
      <c r="C13" s="76"/>
      <c r="D13" s="76"/>
      <c r="E13" s="989">
        <f t="shared" si="0"/>
        <v>0</v>
      </c>
      <c r="F13" s="76"/>
      <c r="G13" s="76"/>
      <c r="H13" s="76"/>
      <c r="I13" s="76"/>
      <c r="J13" s="76"/>
      <c r="K13" s="76"/>
      <c r="L13" s="76"/>
      <c r="M13" s="76"/>
    </row>
    <row r="14" spans="1:13" ht="15">
      <c r="A14" s="1086"/>
      <c r="B14" s="522" t="s">
        <v>871</v>
      </c>
      <c r="C14" s="76"/>
      <c r="D14" s="76"/>
      <c r="E14" s="989">
        <f t="shared" si="0"/>
        <v>0</v>
      </c>
      <c r="F14" s="76"/>
      <c r="G14" s="76"/>
      <c r="H14" s="76"/>
      <c r="I14" s="76"/>
      <c r="J14" s="76"/>
      <c r="K14" s="76"/>
      <c r="L14" s="76"/>
      <c r="M14" s="76"/>
    </row>
    <row r="15" spans="1:13" ht="15">
      <c r="A15" s="1086"/>
      <c r="B15" s="522" t="s">
        <v>171</v>
      </c>
      <c r="C15" s="76"/>
      <c r="D15" s="76"/>
      <c r="E15" s="989">
        <f t="shared" si="0"/>
        <v>0</v>
      </c>
      <c r="F15" s="76"/>
      <c r="G15" s="76"/>
      <c r="H15" s="76"/>
      <c r="I15" s="76"/>
      <c r="J15" s="76"/>
      <c r="K15" s="76"/>
      <c r="L15" s="76"/>
      <c r="M15" s="76"/>
    </row>
    <row r="16" spans="1:13" ht="14.25">
      <c r="A16" s="1086"/>
      <c r="B16" s="81" t="s">
        <v>814</v>
      </c>
      <c r="C16" s="76"/>
      <c r="D16" s="76"/>
      <c r="E16" s="989">
        <f t="shared" si="0"/>
        <v>0</v>
      </c>
      <c r="F16" s="49"/>
      <c r="G16" s="77"/>
      <c r="H16" s="77"/>
      <c r="I16" s="77"/>
      <c r="J16" s="76"/>
      <c r="K16" s="76"/>
      <c r="L16" s="650"/>
      <c r="M16" s="650"/>
    </row>
    <row r="17" spans="2:13" ht="15" thickBot="1">
      <c r="B17" s="33" t="s">
        <v>815</v>
      </c>
      <c r="C17" s="955">
        <f>C4+C5+C6+C7+C8+C9+C10+C11+C12+C14+C16</f>
        <v>0</v>
      </c>
      <c r="D17" s="955">
        <f>D4+D5+D6+D7+D8+D9+D10+D11+D12+D14+D16</f>
        <v>0</v>
      </c>
      <c r="E17" s="989">
        <f t="shared" si="0"/>
        <v>0</v>
      </c>
      <c r="F17" s="49"/>
      <c r="G17" s="77"/>
      <c r="H17" s="77"/>
      <c r="I17" s="77"/>
      <c r="J17" s="955">
        <f>J4+J5+J6+J7+J8+J9+J10+J11+J12+J14+J16</f>
        <v>0</v>
      </c>
      <c r="K17" s="955">
        <f>K4+K5+K6+K7+K8+K9+K10+K11+K12+K14+K16</f>
        <v>0</v>
      </c>
      <c r="L17" s="524">
        <f>IF(D17=0,0,(L4*D4+L5*D5+L6*D6+L7*D7+L8*D8+L9*D9+L10*D10+L11*D11+L12*D12+L14*D14+L16*D16)/D17)</f>
        <v>0</v>
      </c>
      <c r="M17" s="526">
        <f>IF(D17=0,0,(M4*D4+M5*D5+M6*D6+M7*D7+M8*D8+M9*D9+M10*D10+M11*D11+M12*D12+M14*D14+M16*D16)/D17)</f>
        <v>0</v>
      </c>
    </row>
    <row r="20" spans="2:5" ht="14.25">
      <c r="B20" s="31" t="s">
        <v>140</v>
      </c>
      <c r="E20" s="31"/>
    </row>
    <row r="21" spans="4:5" ht="14.25">
      <c r="D21" s="31" t="s">
        <v>133</v>
      </c>
      <c r="E21" s="31" t="s">
        <v>134</v>
      </c>
    </row>
    <row r="22" spans="4:5" ht="14.25">
      <c r="D22" s="31" t="s">
        <v>135</v>
      </c>
      <c r="E22" s="31" t="s">
        <v>136</v>
      </c>
    </row>
    <row r="23" spans="2:5" ht="14.25">
      <c r="B23" s="31" t="s">
        <v>141</v>
      </c>
      <c r="E23" s="31"/>
    </row>
    <row r="24" spans="4:5" ht="14.25">
      <c r="D24" s="31" t="s">
        <v>133</v>
      </c>
      <c r="E24" s="31" t="s">
        <v>134</v>
      </c>
    </row>
    <row r="25" spans="3:5" ht="14.25">
      <c r="C25" s="31" t="s">
        <v>137</v>
      </c>
      <c r="D25" s="31" t="s">
        <v>135</v>
      </c>
      <c r="E25" s="31" t="s">
        <v>136</v>
      </c>
    </row>
  </sheetData>
  <sheetProtection password="C7AC" sheet="1"/>
  <mergeCells count="1">
    <mergeCell ref="A4:A16"/>
  </mergeCells>
  <dataValidations count="1">
    <dataValidation type="decimal" operator="greaterThanOrEqual" allowBlank="1" showInputMessage="1" showErrorMessage="1" sqref="J13:M15 E4:E17 J4:M12 C4:D16 G4:H12 F13:H15 G16:H16 J16:M16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26" sqref="H26"/>
    </sheetView>
  </sheetViews>
  <sheetFormatPr defaultColWidth="9.140625" defaultRowHeight="15"/>
  <cols>
    <col min="1" max="1" width="9.140625" style="31" customWidth="1"/>
    <col min="2" max="2" width="47.57421875" style="31" customWidth="1"/>
    <col min="3" max="4" width="10.7109375" style="31" customWidth="1"/>
    <col min="5" max="5" width="10.7109375" style="82" customWidth="1"/>
    <col min="6" max="6" width="10.7109375" style="31" customWidth="1"/>
    <col min="7" max="7" width="19.421875" style="31" customWidth="1"/>
    <col min="8" max="8" width="20.421875" style="31" customWidth="1"/>
    <col min="9" max="9" width="18.421875" style="31" customWidth="1"/>
    <col min="10" max="10" width="18.140625" style="31" customWidth="1"/>
    <col min="11" max="11" width="17.7109375" style="31" customWidth="1"/>
    <col min="12" max="12" width="10.7109375" style="82" customWidth="1"/>
    <col min="13" max="16384" width="9.140625" style="31" customWidth="1"/>
  </cols>
  <sheetData>
    <row r="1" spans="2:12" s="197" customFormat="1" ht="15">
      <c r="B1" s="512" t="s">
        <v>540</v>
      </c>
      <c r="C1" s="478"/>
      <c r="D1" s="478"/>
      <c r="E1" s="514"/>
      <c r="F1" s="478"/>
      <c r="G1" s="478"/>
      <c r="H1" s="478"/>
      <c r="I1" s="478"/>
      <c r="J1" s="478"/>
      <c r="K1" s="478"/>
      <c r="L1" s="514"/>
    </row>
    <row r="2" spans="2:13" ht="15" thickBot="1">
      <c r="B2" s="59"/>
      <c r="C2" s="59"/>
      <c r="D2" s="59"/>
      <c r="E2" s="32"/>
      <c r="F2" s="59"/>
      <c r="G2" s="59"/>
      <c r="H2" s="59"/>
      <c r="I2" s="59"/>
      <c r="J2" s="59"/>
      <c r="K2" s="59"/>
      <c r="L2" s="32"/>
      <c r="M2" s="985" t="s">
        <v>972</v>
      </c>
    </row>
    <row r="3" spans="2:13" ht="51">
      <c r="B3" s="78"/>
      <c r="C3" s="79" t="s">
        <v>795</v>
      </c>
      <c r="D3" s="79" t="s">
        <v>796</v>
      </c>
      <c r="E3" s="80" t="s">
        <v>797</v>
      </c>
      <c r="F3" s="79" t="s">
        <v>798</v>
      </c>
      <c r="G3" s="79" t="s">
        <v>799</v>
      </c>
      <c r="H3" s="79" t="s">
        <v>800</v>
      </c>
      <c r="I3" s="79" t="s">
        <v>801</v>
      </c>
      <c r="J3" s="79" t="s">
        <v>802</v>
      </c>
      <c r="K3" s="79" t="s">
        <v>803</v>
      </c>
      <c r="L3" s="80" t="s">
        <v>804</v>
      </c>
      <c r="M3" s="651" t="s">
        <v>128</v>
      </c>
    </row>
    <row r="4" spans="1:13" ht="14.25">
      <c r="A4" s="1086" t="s">
        <v>817</v>
      </c>
      <c r="B4" s="81" t="s">
        <v>805</v>
      </c>
      <c r="C4" s="76"/>
      <c r="D4" s="76"/>
      <c r="E4" s="989">
        <f>IF($D$17=0,0,D4/D$17)</f>
        <v>0</v>
      </c>
      <c r="F4" s="49"/>
      <c r="G4" s="77"/>
      <c r="H4" s="77"/>
      <c r="I4" s="77"/>
      <c r="J4" s="76"/>
      <c r="K4" s="76"/>
      <c r="L4" s="650"/>
      <c r="M4" s="652"/>
    </row>
    <row r="5" spans="1:13" ht="14.25">
      <c r="A5" s="1086"/>
      <c r="B5" s="81" t="s">
        <v>806</v>
      </c>
      <c r="C5" s="76"/>
      <c r="D5" s="76"/>
      <c r="E5" s="989">
        <f aca="true" t="shared" si="0" ref="E5:E17">IF($D$17=0,0,D5/D$17)</f>
        <v>0</v>
      </c>
      <c r="F5" s="49"/>
      <c r="G5" s="77"/>
      <c r="H5" s="77"/>
      <c r="I5" s="77"/>
      <c r="J5" s="76"/>
      <c r="K5" s="76"/>
      <c r="L5" s="650"/>
      <c r="M5" s="652"/>
    </row>
    <row r="6" spans="1:13" ht="14.25">
      <c r="A6" s="1086"/>
      <c r="B6" s="81" t="s">
        <v>807</v>
      </c>
      <c r="C6" s="76"/>
      <c r="D6" s="76"/>
      <c r="E6" s="989">
        <f t="shared" si="0"/>
        <v>0</v>
      </c>
      <c r="F6" s="49"/>
      <c r="G6" s="77"/>
      <c r="H6" s="77"/>
      <c r="I6" s="77"/>
      <c r="J6" s="76"/>
      <c r="K6" s="76"/>
      <c r="L6" s="650"/>
      <c r="M6" s="652"/>
    </row>
    <row r="7" spans="1:13" ht="14.25">
      <c r="A7" s="1086"/>
      <c r="B7" s="518" t="s">
        <v>808</v>
      </c>
      <c r="C7" s="76"/>
      <c r="D7" s="76"/>
      <c r="E7" s="989">
        <f t="shared" si="0"/>
        <v>0</v>
      </c>
      <c r="F7" s="49"/>
      <c r="G7" s="77"/>
      <c r="H7" s="77"/>
      <c r="I7" s="77"/>
      <c r="J7" s="76"/>
      <c r="K7" s="76"/>
      <c r="L7" s="650"/>
      <c r="M7" s="652"/>
    </row>
    <row r="8" spans="1:13" ht="14.25">
      <c r="A8" s="1086"/>
      <c r="B8" s="518" t="s">
        <v>809</v>
      </c>
      <c r="C8" s="76"/>
      <c r="D8" s="76"/>
      <c r="E8" s="989">
        <f t="shared" si="0"/>
        <v>0</v>
      </c>
      <c r="F8" s="49"/>
      <c r="G8" s="77"/>
      <c r="H8" s="77"/>
      <c r="I8" s="77"/>
      <c r="J8" s="76"/>
      <c r="K8" s="76"/>
      <c r="L8" s="650"/>
      <c r="M8" s="652"/>
    </row>
    <row r="9" spans="1:13" ht="14.25">
      <c r="A9" s="1086"/>
      <c r="B9" s="518" t="s">
        <v>810</v>
      </c>
      <c r="C9" s="76"/>
      <c r="D9" s="76"/>
      <c r="E9" s="989">
        <f t="shared" si="0"/>
        <v>0</v>
      </c>
      <c r="F9" s="49"/>
      <c r="G9" s="77"/>
      <c r="H9" s="77"/>
      <c r="I9" s="77"/>
      <c r="J9" s="76"/>
      <c r="K9" s="76"/>
      <c r="L9" s="650"/>
      <c r="M9" s="652"/>
    </row>
    <row r="10" spans="1:13" ht="14.25">
      <c r="A10" s="1086"/>
      <c r="B10" s="518" t="s">
        <v>811</v>
      </c>
      <c r="C10" s="76"/>
      <c r="D10" s="76"/>
      <c r="E10" s="989">
        <f t="shared" si="0"/>
        <v>0</v>
      </c>
      <c r="F10" s="49"/>
      <c r="G10" s="77"/>
      <c r="H10" s="77"/>
      <c r="I10" s="77"/>
      <c r="J10" s="76"/>
      <c r="K10" s="76"/>
      <c r="L10" s="650"/>
      <c r="M10" s="652"/>
    </row>
    <row r="11" spans="1:13" ht="14.25">
      <c r="A11" s="1086"/>
      <c r="B11" s="518" t="s">
        <v>812</v>
      </c>
      <c r="C11" s="76"/>
      <c r="D11" s="76"/>
      <c r="E11" s="989">
        <f t="shared" si="0"/>
        <v>0</v>
      </c>
      <c r="F11" s="49"/>
      <c r="G11" s="77"/>
      <c r="H11" s="77"/>
      <c r="I11" s="77"/>
      <c r="J11" s="76"/>
      <c r="K11" s="76"/>
      <c r="L11" s="650"/>
      <c r="M11" s="652"/>
    </row>
    <row r="12" spans="1:13" ht="14.25">
      <c r="A12" s="1086"/>
      <c r="B12" s="518" t="s">
        <v>813</v>
      </c>
      <c r="C12" s="76"/>
      <c r="D12" s="76"/>
      <c r="E12" s="989">
        <f t="shared" si="0"/>
        <v>0</v>
      </c>
      <c r="F12" s="49"/>
      <c r="G12" s="77"/>
      <c r="H12" s="77"/>
      <c r="I12" s="77"/>
      <c r="J12" s="76"/>
      <c r="K12" s="76"/>
      <c r="L12" s="650"/>
      <c r="M12" s="652"/>
    </row>
    <row r="13" spans="1:13" ht="15">
      <c r="A13" s="1086"/>
      <c r="B13" s="522" t="s">
        <v>171</v>
      </c>
      <c r="C13" s="76"/>
      <c r="D13" s="76"/>
      <c r="E13" s="989">
        <f t="shared" si="0"/>
        <v>0</v>
      </c>
      <c r="F13" s="76"/>
      <c r="G13" s="76"/>
      <c r="H13" s="76"/>
      <c r="I13" s="76"/>
      <c r="J13" s="76"/>
      <c r="K13" s="76"/>
      <c r="L13" s="76"/>
      <c r="M13" s="653"/>
    </row>
    <row r="14" spans="1:13" ht="15">
      <c r="A14" s="1086"/>
      <c r="B14" s="522" t="s">
        <v>871</v>
      </c>
      <c r="C14" s="76"/>
      <c r="D14" s="76"/>
      <c r="E14" s="989">
        <f t="shared" si="0"/>
        <v>0</v>
      </c>
      <c r="F14" s="76"/>
      <c r="G14" s="76"/>
      <c r="H14" s="76"/>
      <c r="I14" s="76"/>
      <c r="J14" s="76"/>
      <c r="K14" s="76"/>
      <c r="L14" s="76"/>
      <c r="M14" s="653"/>
    </row>
    <row r="15" spans="1:13" ht="15">
      <c r="A15" s="1086"/>
      <c r="B15" s="522" t="s">
        <v>171</v>
      </c>
      <c r="C15" s="76"/>
      <c r="D15" s="76"/>
      <c r="E15" s="989">
        <f t="shared" si="0"/>
        <v>0</v>
      </c>
      <c r="F15" s="76"/>
      <c r="G15" s="76"/>
      <c r="H15" s="76"/>
      <c r="I15" s="76"/>
      <c r="J15" s="76"/>
      <c r="K15" s="76"/>
      <c r="L15" s="76"/>
      <c r="M15" s="653"/>
    </row>
    <row r="16" spans="1:13" ht="14.25">
      <c r="A16" s="1086"/>
      <c r="B16" s="81" t="s">
        <v>814</v>
      </c>
      <c r="C16" s="76"/>
      <c r="D16" s="76"/>
      <c r="E16" s="989">
        <f t="shared" si="0"/>
        <v>0</v>
      </c>
      <c r="F16" s="49"/>
      <c r="G16" s="77"/>
      <c r="H16" s="77"/>
      <c r="I16" s="77"/>
      <c r="J16" s="76"/>
      <c r="K16" s="76"/>
      <c r="L16" s="650"/>
      <c r="M16" s="652"/>
    </row>
    <row r="17" spans="2:13" ht="15" thickBot="1">
      <c r="B17" s="33" t="s">
        <v>815</v>
      </c>
      <c r="C17" s="955">
        <f>C4+C5+C6+C7+C8+C9+C10+C11+C12+C14+C16</f>
        <v>0</v>
      </c>
      <c r="D17" s="955">
        <f>D4+D5+D6+D7+D8+D9+D10+D11+D12+D14+D16</f>
        <v>0</v>
      </c>
      <c r="E17" s="989">
        <f t="shared" si="0"/>
        <v>0</v>
      </c>
      <c r="F17" s="49"/>
      <c r="G17" s="77"/>
      <c r="H17" s="77"/>
      <c r="I17" s="77"/>
      <c r="J17" s="955">
        <f>J4+J5+J6+J7+J8+J9+J10+J11+J12+J14+J16</f>
        <v>0</v>
      </c>
      <c r="K17" s="955">
        <f>K4+K5+K6+K7+K8+K9+K10+K11+K12+K14+K16</f>
        <v>0</v>
      </c>
      <c r="L17" s="654">
        <f>IF(D17=0,0,(L4*D4+L5*D5+L6*D6+L7*D7+L8*D8+L9*D9+L10*D10+L11*D11+L12*D12+L14*D14+L16*D16)/D17)</f>
        <v>0</v>
      </c>
      <c r="M17" s="655">
        <f>IF(D17=0,0,(M4*D4+M5*D5+M6*D6+M7*D7+M8*D8+M9*D9+M10*D10+M11*D11+M12*D12+M14*D14+M16*D16)/D17)</f>
        <v>0</v>
      </c>
    </row>
    <row r="20" spans="2:5" ht="14.25">
      <c r="B20" s="31" t="s">
        <v>140</v>
      </c>
      <c r="E20" s="31"/>
    </row>
    <row r="21" spans="4:5" ht="14.25">
      <c r="D21" s="31" t="s">
        <v>133</v>
      </c>
      <c r="E21" s="31" t="s">
        <v>134</v>
      </c>
    </row>
    <row r="22" spans="4:5" ht="14.25">
      <c r="D22" s="31" t="s">
        <v>135</v>
      </c>
      <c r="E22" s="31" t="s">
        <v>136</v>
      </c>
    </row>
    <row r="23" spans="2:5" ht="14.25">
      <c r="B23" s="31" t="s">
        <v>141</v>
      </c>
      <c r="E23" s="31"/>
    </row>
    <row r="24" spans="4:5" ht="14.25">
      <c r="D24" s="31" t="s">
        <v>133</v>
      </c>
      <c r="E24" s="31" t="s">
        <v>134</v>
      </c>
    </row>
    <row r="25" spans="3:5" ht="14.25">
      <c r="C25" s="31" t="s">
        <v>137</v>
      </c>
      <c r="D25" s="31" t="s">
        <v>135</v>
      </c>
      <c r="E25" s="31" t="s">
        <v>136</v>
      </c>
    </row>
  </sheetData>
  <sheetProtection password="C7AC" sheet="1"/>
  <mergeCells count="1">
    <mergeCell ref="A4:A16"/>
  </mergeCells>
  <dataValidations count="1">
    <dataValidation type="decimal" operator="greaterThanOrEqual" allowBlank="1" showInputMessage="1" showErrorMessage="1" sqref="G16:M16 G4:M12 F13:M15 C4:D16 E4:E17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26" sqref="H26"/>
    </sheetView>
  </sheetViews>
  <sheetFormatPr defaultColWidth="9.140625" defaultRowHeight="15"/>
  <cols>
    <col min="1" max="1" width="9.140625" style="31" customWidth="1"/>
    <col min="2" max="2" width="47.421875" style="31" customWidth="1"/>
    <col min="3" max="4" width="10.7109375" style="31" customWidth="1"/>
    <col min="5" max="5" width="10.7109375" style="82" customWidth="1"/>
    <col min="6" max="6" width="10.7109375" style="31" customWidth="1"/>
    <col min="7" max="7" width="20.28125" style="31" customWidth="1"/>
    <col min="8" max="8" width="19.00390625" style="31" customWidth="1"/>
    <col min="9" max="9" width="20.8515625" style="31" customWidth="1"/>
    <col min="10" max="10" width="19.57421875" style="31" customWidth="1"/>
    <col min="11" max="11" width="13.7109375" style="31" customWidth="1"/>
    <col min="12" max="12" width="10.7109375" style="82" customWidth="1"/>
    <col min="13" max="16384" width="9.140625" style="31" customWidth="1"/>
  </cols>
  <sheetData>
    <row r="1" spans="2:12" s="197" customFormat="1" ht="15">
      <c r="B1" s="512" t="s">
        <v>540</v>
      </c>
      <c r="C1" s="478"/>
      <c r="D1" s="478"/>
      <c r="E1" s="514"/>
      <c r="F1" s="478"/>
      <c r="G1" s="478"/>
      <c r="H1" s="478"/>
      <c r="I1" s="478"/>
      <c r="J1" s="478"/>
      <c r="K1" s="478"/>
      <c r="L1" s="514"/>
    </row>
    <row r="2" spans="2:13" ht="15" thickBot="1">
      <c r="B2" s="59"/>
      <c r="C2" s="59"/>
      <c r="D2" s="59"/>
      <c r="E2" s="32"/>
      <c r="F2" s="59"/>
      <c r="G2" s="59"/>
      <c r="H2" s="59"/>
      <c r="I2" s="59"/>
      <c r="J2" s="59"/>
      <c r="K2" s="59"/>
      <c r="L2" s="32"/>
      <c r="M2" s="985" t="s">
        <v>972</v>
      </c>
    </row>
    <row r="3" spans="2:13" ht="51">
      <c r="B3" s="78"/>
      <c r="C3" s="79" t="s">
        <v>795</v>
      </c>
      <c r="D3" s="79" t="s">
        <v>796</v>
      </c>
      <c r="E3" s="80" t="s">
        <v>797</v>
      </c>
      <c r="F3" s="79" t="s">
        <v>798</v>
      </c>
      <c r="G3" s="79" t="s">
        <v>799</v>
      </c>
      <c r="H3" s="79" t="s">
        <v>800</v>
      </c>
      <c r="I3" s="79" t="s">
        <v>801</v>
      </c>
      <c r="J3" s="79" t="s">
        <v>802</v>
      </c>
      <c r="K3" s="79" t="s">
        <v>803</v>
      </c>
      <c r="L3" s="80" t="s">
        <v>804</v>
      </c>
      <c r="M3" s="651" t="s">
        <v>128</v>
      </c>
    </row>
    <row r="4" spans="1:13" ht="14.25">
      <c r="A4" s="1087" t="s">
        <v>818</v>
      </c>
      <c r="B4" s="81" t="s">
        <v>805</v>
      </c>
      <c r="C4" s="76"/>
      <c r="D4" s="76"/>
      <c r="E4" s="989">
        <f>IF($D$17=0,0,D4/D$17)</f>
        <v>0</v>
      </c>
      <c r="F4" s="49"/>
      <c r="G4" s="77"/>
      <c r="H4" s="77"/>
      <c r="I4" s="77"/>
      <c r="J4" s="76"/>
      <c r="K4" s="76"/>
      <c r="L4" s="650"/>
      <c r="M4" s="652"/>
    </row>
    <row r="5" spans="1:13" ht="14.25">
      <c r="A5" s="1087"/>
      <c r="B5" s="81" t="s">
        <v>806</v>
      </c>
      <c r="C5" s="76"/>
      <c r="D5" s="76"/>
      <c r="E5" s="989">
        <f aca="true" t="shared" si="0" ref="E5:E17">IF($D$17=0,0,D5/D$17)</f>
        <v>0</v>
      </c>
      <c r="F5" s="49"/>
      <c r="G5" s="77"/>
      <c r="H5" s="77"/>
      <c r="I5" s="77"/>
      <c r="J5" s="76"/>
      <c r="K5" s="76"/>
      <c r="L5" s="650"/>
      <c r="M5" s="652"/>
    </row>
    <row r="6" spans="1:13" ht="14.25">
      <c r="A6" s="1087"/>
      <c r="B6" s="81" t="s">
        <v>807</v>
      </c>
      <c r="C6" s="76"/>
      <c r="D6" s="76"/>
      <c r="E6" s="989">
        <f t="shared" si="0"/>
        <v>0</v>
      </c>
      <c r="F6" s="49"/>
      <c r="G6" s="77"/>
      <c r="H6" s="77"/>
      <c r="I6" s="77"/>
      <c r="J6" s="76"/>
      <c r="K6" s="76"/>
      <c r="L6" s="650"/>
      <c r="M6" s="652"/>
    </row>
    <row r="7" spans="1:13" ht="14.25">
      <c r="A7" s="1087"/>
      <c r="B7" s="518" t="s">
        <v>808</v>
      </c>
      <c r="C7" s="76"/>
      <c r="D7" s="76"/>
      <c r="E7" s="989">
        <f t="shared" si="0"/>
        <v>0</v>
      </c>
      <c r="F7" s="49"/>
      <c r="G7" s="77"/>
      <c r="H7" s="77"/>
      <c r="I7" s="77"/>
      <c r="J7" s="76"/>
      <c r="K7" s="76"/>
      <c r="L7" s="650"/>
      <c r="M7" s="652"/>
    </row>
    <row r="8" spans="1:13" ht="14.25">
      <c r="A8" s="1087"/>
      <c r="B8" s="518" t="s">
        <v>809</v>
      </c>
      <c r="C8" s="76"/>
      <c r="D8" s="76"/>
      <c r="E8" s="989">
        <f t="shared" si="0"/>
        <v>0</v>
      </c>
      <c r="F8" s="49"/>
      <c r="G8" s="77"/>
      <c r="H8" s="77"/>
      <c r="I8" s="77"/>
      <c r="J8" s="76"/>
      <c r="K8" s="76"/>
      <c r="L8" s="650"/>
      <c r="M8" s="652"/>
    </row>
    <row r="9" spans="1:13" ht="14.25">
      <c r="A9" s="1087"/>
      <c r="B9" s="518" t="s">
        <v>810</v>
      </c>
      <c r="C9" s="76"/>
      <c r="D9" s="76"/>
      <c r="E9" s="989">
        <f t="shared" si="0"/>
        <v>0</v>
      </c>
      <c r="F9" s="49"/>
      <c r="G9" s="77"/>
      <c r="H9" s="77"/>
      <c r="I9" s="77"/>
      <c r="J9" s="76"/>
      <c r="K9" s="76"/>
      <c r="L9" s="650"/>
      <c r="M9" s="652"/>
    </row>
    <row r="10" spans="1:13" ht="14.25">
      <c r="A10" s="1087"/>
      <c r="B10" s="518" t="s">
        <v>811</v>
      </c>
      <c r="C10" s="76"/>
      <c r="D10" s="76"/>
      <c r="E10" s="989">
        <f t="shared" si="0"/>
        <v>0</v>
      </c>
      <c r="F10" s="49"/>
      <c r="G10" s="77"/>
      <c r="H10" s="77"/>
      <c r="I10" s="77"/>
      <c r="J10" s="76"/>
      <c r="K10" s="76"/>
      <c r="L10" s="650"/>
      <c r="M10" s="652"/>
    </row>
    <row r="11" spans="1:13" ht="14.25">
      <c r="A11" s="1087"/>
      <c r="B11" s="518" t="s">
        <v>812</v>
      </c>
      <c r="C11" s="76"/>
      <c r="D11" s="76"/>
      <c r="E11" s="989">
        <f t="shared" si="0"/>
        <v>0</v>
      </c>
      <c r="F11" s="49"/>
      <c r="G11" s="77"/>
      <c r="H11" s="77"/>
      <c r="I11" s="77"/>
      <c r="J11" s="76"/>
      <c r="K11" s="76"/>
      <c r="L11" s="650"/>
      <c r="M11" s="652"/>
    </row>
    <row r="12" spans="1:13" ht="14.25">
      <c r="A12" s="1087"/>
      <c r="B12" s="518" t="s">
        <v>813</v>
      </c>
      <c r="C12" s="76"/>
      <c r="D12" s="76"/>
      <c r="E12" s="989">
        <f t="shared" si="0"/>
        <v>0</v>
      </c>
      <c r="F12" s="49"/>
      <c r="G12" s="77"/>
      <c r="H12" s="77"/>
      <c r="I12" s="77"/>
      <c r="J12" s="76"/>
      <c r="K12" s="76"/>
      <c r="L12" s="650"/>
      <c r="M12" s="652"/>
    </row>
    <row r="13" spans="1:13" ht="15">
      <c r="A13" s="1087"/>
      <c r="B13" s="522" t="s">
        <v>171</v>
      </c>
      <c r="C13" s="76"/>
      <c r="D13" s="76"/>
      <c r="E13" s="989">
        <f t="shared" si="0"/>
        <v>0</v>
      </c>
      <c r="F13" s="76"/>
      <c r="G13" s="76"/>
      <c r="H13" s="76"/>
      <c r="I13" s="76"/>
      <c r="J13" s="76"/>
      <c r="K13" s="76"/>
      <c r="L13" s="76"/>
      <c r="M13" s="653"/>
    </row>
    <row r="14" spans="1:13" ht="15">
      <c r="A14" s="1087"/>
      <c r="B14" s="522" t="s">
        <v>871</v>
      </c>
      <c r="C14" s="76"/>
      <c r="D14" s="76"/>
      <c r="E14" s="989">
        <f t="shared" si="0"/>
        <v>0</v>
      </c>
      <c r="F14" s="76"/>
      <c r="G14" s="76"/>
      <c r="H14" s="76"/>
      <c r="I14" s="76"/>
      <c r="J14" s="76"/>
      <c r="K14" s="76"/>
      <c r="L14" s="76"/>
      <c r="M14" s="653"/>
    </row>
    <row r="15" spans="1:13" ht="15">
      <c r="A15" s="1087"/>
      <c r="B15" s="522" t="s">
        <v>171</v>
      </c>
      <c r="C15" s="76"/>
      <c r="D15" s="76"/>
      <c r="E15" s="989">
        <f t="shared" si="0"/>
        <v>0</v>
      </c>
      <c r="F15" s="76"/>
      <c r="G15" s="76"/>
      <c r="H15" s="76"/>
      <c r="I15" s="76"/>
      <c r="J15" s="76"/>
      <c r="K15" s="76"/>
      <c r="L15" s="76"/>
      <c r="M15" s="653"/>
    </row>
    <row r="16" spans="1:13" ht="14.25">
      <c r="A16" s="1087"/>
      <c r="B16" s="81" t="s">
        <v>814</v>
      </c>
      <c r="C16" s="76"/>
      <c r="D16" s="76"/>
      <c r="E16" s="989">
        <f t="shared" si="0"/>
        <v>0</v>
      </c>
      <c r="F16" s="49"/>
      <c r="G16" s="77"/>
      <c r="H16" s="77"/>
      <c r="I16" s="77"/>
      <c r="J16" s="76"/>
      <c r="K16" s="76"/>
      <c r="L16" s="650"/>
      <c r="M16" s="652"/>
    </row>
    <row r="17" spans="2:13" ht="15" thickBot="1">
      <c r="B17" s="33" t="s">
        <v>815</v>
      </c>
      <c r="C17" s="955">
        <f>C4+C5+C6+C7+C8+C9+C10+C11+C12+C14+C16</f>
        <v>0</v>
      </c>
      <c r="D17" s="955">
        <f>D4+D5+D6+D7+D8+D9+D10+D11+D12+D14+D16</f>
        <v>0</v>
      </c>
      <c r="E17" s="989">
        <f t="shared" si="0"/>
        <v>0</v>
      </c>
      <c r="F17" s="49"/>
      <c r="G17" s="77"/>
      <c r="H17" s="77"/>
      <c r="I17" s="77"/>
      <c r="J17" s="955">
        <f>J4+J5+J6+J7+J8+J9+J10+J11+J12+J14+J16</f>
        <v>0</v>
      </c>
      <c r="K17" s="955">
        <f>K4+K5+K6+K7+K8+K9+K10+K11+K12+K14+K16</f>
        <v>0</v>
      </c>
      <c r="L17" s="654">
        <f>IF(D17=0,0,(L4*D4+L5*D5+L6*D6+L7*D7+L8*D8+L9*D9+L10*D10+L11*D11+L12*D12+L14*D14+L16*D16)/D17)</f>
        <v>0</v>
      </c>
      <c r="M17" s="655">
        <f>IF(D17=0,0,(M4*D4+M5*D5+M6*D6+M7*D7+M8*D8+M9*D9+M10*D10+M11*D11+M12*D12+M14*D14+M16*D16)/D17)</f>
        <v>0</v>
      </c>
    </row>
    <row r="20" spans="2:5" ht="14.25">
      <c r="B20" s="31" t="s">
        <v>140</v>
      </c>
      <c r="E20" s="31"/>
    </row>
    <row r="21" spans="4:5" ht="14.25">
      <c r="D21" s="31" t="s">
        <v>133</v>
      </c>
      <c r="E21" s="31" t="s">
        <v>134</v>
      </c>
    </row>
    <row r="22" spans="4:5" ht="14.25">
      <c r="D22" s="31" t="s">
        <v>135</v>
      </c>
      <c r="E22" s="31" t="s">
        <v>136</v>
      </c>
    </row>
    <row r="23" spans="2:5" ht="14.25">
      <c r="B23" s="31" t="s">
        <v>141</v>
      </c>
      <c r="E23" s="31"/>
    </row>
    <row r="24" spans="4:5" ht="14.25">
      <c r="D24" s="31" t="s">
        <v>133</v>
      </c>
      <c r="E24" s="31" t="s">
        <v>134</v>
      </c>
    </row>
    <row r="25" spans="3:5" ht="14.25">
      <c r="C25" s="31" t="s">
        <v>137</v>
      </c>
      <c r="D25" s="31" t="s">
        <v>135</v>
      </c>
      <c r="E25" s="31" t="s">
        <v>136</v>
      </c>
    </row>
  </sheetData>
  <sheetProtection password="C7AC" sheet="1"/>
  <mergeCells count="1">
    <mergeCell ref="A4:A16"/>
  </mergeCells>
  <dataValidations count="1">
    <dataValidation type="decimal" operator="greaterThanOrEqual" allowBlank="1" showInputMessage="1" showErrorMessage="1" sqref="G16:M16 G4:M12 F13:M15 C4:D16 E4:E17">
      <formula1>0</formula1>
    </dataValidation>
  </dataValidation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pane xSplit="2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2" sqref="M2"/>
    </sheetView>
  </sheetViews>
  <sheetFormatPr defaultColWidth="9.140625" defaultRowHeight="15"/>
  <cols>
    <col min="1" max="1" width="9.140625" style="31" customWidth="1"/>
    <col min="2" max="2" width="46.57421875" style="31" customWidth="1"/>
    <col min="3" max="4" width="10.7109375" style="31" customWidth="1"/>
    <col min="5" max="5" width="10.7109375" style="82" customWidth="1"/>
    <col min="6" max="6" width="10.7109375" style="31" customWidth="1"/>
    <col min="7" max="7" width="20.421875" style="31" customWidth="1"/>
    <col min="8" max="9" width="20.00390625" style="31" customWidth="1"/>
    <col min="10" max="10" width="19.00390625" style="31" customWidth="1"/>
    <col min="11" max="11" width="10.7109375" style="31" customWidth="1"/>
    <col min="12" max="12" width="10.7109375" style="82" customWidth="1"/>
    <col min="13" max="16384" width="9.140625" style="31" customWidth="1"/>
  </cols>
  <sheetData>
    <row r="1" spans="2:12" s="197" customFormat="1" ht="15">
      <c r="B1" s="512" t="s">
        <v>540</v>
      </c>
      <c r="C1" s="478"/>
      <c r="D1" s="478"/>
      <c r="E1" s="514"/>
      <c r="F1" s="478"/>
      <c r="G1" s="478"/>
      <c r="H1" s="478"/>
      <c r="I1" s="478"/>
      <c r="J1" s="478"/>
      <c r="K1" s="478"/>
      <c r="L1" s="514"/>
    </row>
    <row r="2" spans="2:13" ht="15" thickBot="1">
      <c r="B2" s="59"/>
      <c r="C2" s="59"/>
      <c r="D2" s="59"/>
      <c r="E2" s="32"/>
      <c r="F2" s="59"/>
      <c r="G2" s="59"/>
      <c r="H2" s="59"/>
      <c r="I2" s="59"/>
      <c r="J2" s="59"/>
      <c r="K2" s="59"/>
      <c r="L2" s="32"/>
      <c r="M2" s="985" t="s">
        <v>972</v>
      </c>
    </row>
    <row r="3" spans="2:13" ht="51">
      <c r="B3" s="78"/>
      <c r="C3" s="79" t="s">
        <v>795</v>
      </c>
      <c r="D3" s="79" t="s">
        <v>796</v>
      </c>
      <c r="E3" s="80" t="s">
        <v>797</v>
      </c>
      <c r="F3" s="79" t="s">
        <v>798</v>
      </c>
      <c r="G3" s="79" t="s">
        <v>799</v>
      </c>
      <c r="H3" s="79" t="s">
        <v>800</v>
      </c>
      <c r="I3" s="79" t="s">
        <v>801</v>
      </c>
      <c r="J3" s="79" t="s">
        <v>802</v>
      </c>
      <c r="K3" s="79" t="s">
        <v>803</v>
      </c>
      <c r="L3" s="80" t="s">
        <v>804</v>
      </c>
      <c r="M3" s="651" t="s">
        <v>128</v>
      </c>
    </row>
    <row r="4" spans="1:13" ht="14.25">
      <c r="A4" s="1087" t="s">
        <v>819</v>
      </c>
      <c r="B4" s="81" t="s">
        <v>805</v>
      </c>
      <c r="C4" s="76"/>
      <c r="D4" s="76"/>
      <c r="E4" s="83">
        <f>IF($D$17=0,0,D4/D$17)</f>
        <v>0</v>
      </c>
      <c r="F4" s="49"/>
      <c r="G4" s="77"/>
      <c r="H4" s="77"/>
      <c r="I4" s="77"/>
      <c r="J4" s="76"/>
      <c r="K4" s="76"/>
      <c r="L4" s="650"/>
      <c r="M4" s="652"/>
    </row>
    <row r="5" spans="1:13" ht="14.25">
      <c r="A5" s="1087"/>
      <c r="B5" s="81" t="s">
        <v>806</v>
      </c>
      <c r="C5" s="76"/>
      <c r="D5" s="76"/>
      <c r="E5" s="83">
        <f aca="true" t="shared" si="0" ref="E5:E17">IF($D$17=0,0,D5/D$17)</f>
        <v>0</v>
      </c>
      <c r="F5" s="49"/>
      <c r="G5" s="77"/>
      <c r="H5" s="77"/>
      <c r="I5" s="77"/>
      <c r="J5" s="76"/>
      <c r="K5" s="76"/>
      <c r="L5" s="650"/>
      <c r="M5" s="652"/>
    </row>
    <row r="6" spans="1:13" ht="14.25">
      <c r="A6" s="1087"/>
      <c r="B6" s="81" t="s">
        <v>807</v>
      </c>
      <c r="C6" s="76"/>
      <c r="D6" s="76"/>
      <c r="E6" s="83">
        <f t="shared" si="0"/>
        <v>0</v>
      </c>
      <c r="F6" s="49"/>
      <c r="G6" s="77"/>
      <c r="H6" s="77"/>
      <c r="I6" s="77"/>
      <c r="J6" s="76"/>
      <c r="K6" s="76"/>
      <c r="L6" s="650"/>
      <c r="M6" s="652"/>
    </row>
    <row r="7" spans="1:13" ht="14.25">
      <c r="A7" s="1087"/>
      <c r="B7" s="518" t="s">
        <v>808</v>
      </c>
      <c r="C7" s="76"/>
      <c r="D7" s="76"/>
      <c r="E7" s="83">
        <f t="shared" si="0"/>
        <v>0</v>
      </c>
      <c r="F7" s="49"/>
      <c r="G7" s="77"/>
      <c r="H7" s="77"/>
      <c r="I7" s="77"/>
      <c r="J7" s="76"/>
      <c r="K7" s="76"/>
      <c r="L7" s="650"/>
      <c r="M7" s="652"/>
    </row>
    <row r="8" spans="1:13" ht="14.25">
      <c r="A8" s="1087"/>
      <c r="B8" s="518" t="s">
        <v>809</v>
      </c>
      <c r="C8" s="76"/>
      <c r="D8" s="76"/>
      <c r="E8" s="83">
        <f t="shared" si="0"/>
        <v>0</v>
      </c>
      <c r="F8" s="49"/>
      <c r="G8" s="77"/>
      <c r="H8" s="77"/>
      <c r="I8" s="77"/>
      <c r="J8" s="76"/>
      <c r="K8" s="76"/>
      <c r="L8" s="650"/>
      <c r="M8" s="652"/>
    </row>
    <row r="9" spans="1:13" ht="14.25">
      <c r="A9" s="1087"/>
      <c r="B9" s="518" t="s">
        <v>810</v>
      </c>
      <c r="C9" s="76"/>
      <c r="D9" s="76"/>
      <c r="E9" s="83">
        <f t="shared" si="0"/>
        <v>0</v>
      </c>
      <c r="F9" s="49"/>
      <c r="G9" s="77"/>
      <c r="H9" s="77"/>
      <c r="I9" s="77"/>
      <c r="J9" s="76"/>
      <c r="K9" s="76"/>
      <c r="L9" s="650"/>
      <c r="M9" s="652"/>
    </row>
    <row r="10" spans="1:13" ht="14.25">
      <c r="A10" s="1087"/>
      <c r="B10" s="518" t="s">
        <v>811</v>
      </c>
      <c r="C10" s="76"/>
      <c r="D10" s="76"/>
      <c r="E10" s="83">
        <f t="shared" si="0"/>
        <v>0</v>
      </c>
      <c r="F10" s="49"/>
      <c r="G10" s="77"/>
      <c r="H10" s="77"/>
      <c r="I10" s="77"/>
      <c r="J10" s="76"/>
      <c r="K10" s="76"/>
      <c r="L10" s="650"/>
      <c r="M10" s="652"/>
    </row>
    <row r="11" spans="1:13" ht="14.25">
      <c r="A11" s="1087"/>
      <c r="B11" s="518" t="s">
        <v>812</v>
      </c>
      <c r="C11" s="76"/>
      <c r="D11" s="76"/>
      <c r="E11" s="83">
        <f t="shared" si="0"/>
        <v>0</v>
      </c>
      <c r="F11" s="49"/>
      <c r="G11" s="77"/>
      <c r="H11" s="77"/>
      <c r="I11" s="77"/>
      <c r="J11" s="76"/>
      <c r="K11" s="76"/>
      <c r="L11" s="650"/>
      <c r="M11" s="652"/>
    </row>
    <row r="12" spans="1:13" ht="14.25">
      <c r="A12" s="1087"/>
      <c r="B12" s="518" t="s">
        <v>813</v>
      </c>
      <c r="C12" s="76"/>
      <c r="D12" s="76"/>
      <c r="E12" s="83">
        <f t="shared" si="0"/>
        <v>0</v>
      </c>
      <c r="F12" s="49"/>
      <c r="G12" s="77"/>
      <c r="H12" s="77"/>
      <c r="I12" s="77"/>
      <c r="J12" s="76"/>
      <c r="K12" s="76"/>
      <c r="L12" s="650"/>
      <c r="M12" s="652"/>
    </row>
    <row r="13" spans="1:13" ht="15">
      <c r="A13" s="1087"/>
      <c r="B13" s="522" t="s">
        <v>171</v>
      </c>
      <c r="C13" s="76"/>
      <c r="D13" s="76"/>
      <c r="E13" s="83">
        <f t="shared" si="0"/>
        <v>0</v>
      </c>
      <c r="F13" s="76"/>
      <c r="G13" s="76"/>
      <c r="H13" s="76"/>
      <c r="I13" s="76"/>
      <c r="J13" s="76"/>
      <c r="K13" s="76"/>
      <c r="L13" s="76"/>
      <c r="M13" s="653"/>
    </row>
    <row r="14" spans="1:13" ht="15">
      <c r="A14" s="1087"/>
      <c r="B14" s="522" t="s">
        <v>871</v>
      </c>
      <c r="C14" s="76"/>
      <c r="D14" s="76"/>
      <c r="E14" s="83">
        <f t="shared" si="0"/>
        <v>0</v>
      </c>
      <c r="F14" s="76"/>
      <c r="G14" s="76"/>
      <c r="H14" s="76"/>
      <c r="I14" s="76"/>
      <c r="J14" s="76"/>
      <c r="K14" s="76"/>
      <c r="L14" s="76"/>
      <c r="M14" s="653"/>
    </row>
    <row r="15" spans="1:13" ht="15">
      <c r="A15" s="1087"/>
      <c r="B15" s="522" t="s">
        <v>171</v>
      </c>
      <c r="C15" s="76"/>
      <c r="D15" s="76"/>
      <c r="E15" s="83">
        <f t="shared" si="0"/>
        <v>0</v>
      </c>
      <c r="F15" s="76"/>
      <c r="G15" s="76"/>
      <c r="H15" s="76"/>
      <c r="I15" s="76"/>
      <c r="J15" s="76"/>
      <c r="K15" s="76"/>
      <c r="L15" s="76"/>
      <c r="M15" s="653"/>
    </row>
    <row r="16" spans="1:13" ht="14.25">
      <c r="A16" s="1087"/>
      <c r="B16" s="81" t="s">
        <v>814</v>
      </c>
      <c r="C16" s="76"/>
      <c r="D16" s="76"/>
      <c r="E16" s="83">
        <f t="shared" si="0"/>
        <v>0</v>
      </c>
      <c r="F16" s="49"/>
      <c r="G16" s="77"/>
      <c r="H16" s="77"/>
      <c r="I16" s="77"/>
      <c r="J16" s="76"/>
      <c r="K16" s="76"/>
      <c r="L16" s="650"/>
      <c r="M16" s="652"/>
    </row>
    <row r="17" spans="2:13" ht="15" thickBot="1">
      <c r="B17" s="33" t="s">
        <v>815</v>
      </c>
      <c r="C17" s="955">
        <f>C4+C5+C6+C7+C8+C9+C10+C11+C12+C14+C16</f>
        <v>0</v>
      </c>
      <c r="D17" s="955">
        <f>D4+D5+D6+D7+D8+D9+D10+D11+D12+D14+D16</f>
        <v>0</v>
      </c>
      <c r="E17" s="83">
        <f t="shared" si="0"/>
        <v>0</v>
      </c>
      <c r="F17" s="49"/>
      <c r="G17" s="77"/>
      <c r="H17" s="77"/>
      <c r="I17" s="77"/>
      <c r="J17" s="955">
        <f>J4+J5+J6+J7+J8+J9+J10+J11+J12+J14+J16</f>
        <v>0</v>
      </c>
      <c r="K17" s="955">
        <f>K4+K5+K6+K7+K8+K9+K10+K11+K12+K14+K16</f>
        <v>0</v>
      </c>
      <c r="L17" s="654">
        <f>IF(D17=0,0,(L4*D4+L5*D5+L6*D6+L7*D7+L8*D8+L9*D9+L10*D10+L11*D11+L12*D12+L14*D14+L16*D16)/D17)</f>
        <v>0</v>
      </c>
      <c r="M17" s="655">
        <f>IF(D17=0,0,(M4*D4+M5*D5+M6*D6+M7*D7+M8*D8+M9*D9+M10*D10+M11*D11+M12*D12+M14*D14+M16*D16)/D17)</f>
        <v>0</v>
      </c>
    </row>
    <row r="18" spans="2:12" ht="14.25">
      <c r="B18" s="62"/>
      <c r="C18" s="61"/>
      <c r="D18" s="61"/>
      <c r="E18" s="84"/>
      <c r="F18" s="61"/>
      <c r="G18" s="60"/>
      <c r="H18" s="60"/>
      <c r="I18" s="60"/>
      <c r="J18" s="61"/>
      <c r="K18" s="61"/>
      <c r="L18" s="84"/>
    </row>
    <row r="19" spans="2:12" ht="14.25">
      <c r="B19" s="62"/>
      <c r="C19" s="61"/>
      <c r="D19" s="61"/>
      <c r="E19" s="84"/>
      <c r="F19" s="61"/>
      <c r="G19" s="60"/>
      <c r="H19" s="60"/>
      <c r="I19" s="60"/>
      <c r="J19" s="61"/>
      <c r="K19" s="61"/>
      <c r="L19" s="84"/>
    </row>
    <row r="20" spans="2:12" ht="14.25">
      <c r="B20" s="31" t="s">
        <v>140</v>
      </c>
      <c r="E20" s="31"/>
      <c r="F20" s="61"/>
      <c r="G20" s="60"/>
      <c r="H20" s="60"/>
      <c r="I20" s="60"/>
      <c r="J20" s="61"/>
      <c r="K20" s="61"/>
      <c r="L20" s="84"/>
    </row>
    <row r="21" spans="4:12" ht="14.25">
      <c r="D21" s="31" t="s">
        <v>133</v>
      </c>
      <c r="E21" s="31" t="s">
        <v>134</v>
      </c>
      <c r="F21" s="85"/>
      <c r="G21" s="85"/>
      <c r="H21" s="85"/>
      <c r="I21" s="85"/>
      <c r="J21" s="85"/>
      <c r="K21" s="85"/>
      <c r="L21" s="86"/>
    </row>
    <row r="22" spans="4:5" ht="14.25">
      <c r="D22" s="31" t="s">
        <v>135</v>
      </c>
      <c r="E22" s="31" t="s">
        <v>136</v>
      </c>
    </row>
    <row r="23" spans="2:5" ht="14.25">
      <c r="B23" s="31" t="s">
        <v>141</v>
      </c>
      <c r="E23" s="31"/>
    </row>
    <row r="24" spans="4:5" ht="14.25">
      <c r="D24" s="31" t="s">
        <v>133</v>
      </c>
      <c r="E24" s="31" t="s">
        <v>134</v>
      </c>
    </row>
    <row r="25" spans="3:5" ht="14.25">
      <c r="C25" s="31" t="s">
        <v>137</v>
      </c>
      <c r="D25" s="31" t="s">
        <v>135</v>
      </c>
      <c r="E25" s="31" t="s">
        <v>136</v>
      </c>
    </row>
  </sheetData>
  <sheetProtection password="C7AC" sheet="1"/>
  <mergeCells count="1">
    <mergeCell ref="A4:A16"/>
  </mergeCells>
  <dataValidations count="1">
    <dataValidation type="decimal" operator="greaterThanOrEqual" allowBlank="1" showInputMessage="1" showErrorMessage="1" sqref="C18:E19 F18:L20 G16:M16 G4:M12 F13:M15 C4:D16 E4:E17">
      <formula1>0</formula1>
    </dataValidation>
  </dataValidation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pane xSplit="2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2" sqref="M2"/>
    </sheetView>
  </sheetViews>
  <sheetFormatPr defaultColWidth="9.140625" defaultRowHeight="15"/>
  <cols>
    <col min="1" max="1" width="9.140625" style="31" customWidth="1"/>
    <col min="2" max="2" width="46.8515625" style="31" customWidth="1"/>
    <col min="3" max="4" width="10.7109375" style="31" customWidth="1"/>
    <col min="5" max="5" width="10.7109375" style="82" customWidth="1"/>
    <col min="6" max="6" width="10.7109375" style="31" customWidth="1"/>
    <col min="7" max="7" width="20.140625" style="31" customWidth="1"/>
    <col min="8" max="8" width="20.421875" style="31" customWidth="1"/>
    <col min="9" max="9" width="20.140625" style="31" customWidth="1"/>
    <col min="10" max="10" width="20.28125" style="31" customWidth="1"/>
    <col min="11" max="11" width="10.7109375" style="31" customWidth="1"/>
    <col min="12" max="12" width="10.7109375" style="82" customWidth="1"/>
    <col min="13" max="16384" width="9.140625" style="31" customWidth="1"/>
  </cols>
  <sheetData>
    <row r="1" spans="2:12" s="197" customFormat="1" ht="15">
      <c r="B1" s="512" t="s">
        <v>540</v>
      </c>
      <c r="C1" s="478"/>
      <c r="D1" s="478"/>
      <c r="E1" s="514"/>
      <c r="F1" s="478"/>
      <c r="G1" s="478"/>
      <c r="H1" s="478"/>
      <c r="I1" s="478"/>
      <c r="J1" s="478"/>
      <c r="K1" s="478"/>
      <c r="L1" s="514"/>
    </row>
    <row r="2" spans="2:13" ht="15" thickBot="1">
      <c r="B2" s="59"/>
      <c r="C2" s="59"/>
      <c r="D2" s="59"/>
      <c r="E2" s="32"/>
      <c r="F2" s="59"/>
      <c r="G2" s="59"/>
      <c r="H2" s="59"/>
      <c r="I2" s="59"/>
      <c r="J2" s="59"/>
      <c r="K2" s="59"/>
      <c r="L2" s="32"/>
      <c r="M2" s="985" t="s">
        <v>972</v>
      </c>
    </row>
    <row r="3" spans="2:13" ht="51">
      <c r="B3" s="78"/>
      <c r="C3" s="79" t="s">
        <v>795</v>
      </c>
      <c r="D3" s="79" t="s">
        <v>796</v>
      </c>
      <c r="E3" s="80" t="s">
        <v>797</v>
      </c>
      <c r="F3" s="79" t="s">
        <v>798</v>
      </c>
      <c r="G3" s="79" t="s">
        <v>799</v>
      </c>
      <c r="H3" s="79" t="s">
        <v>800</v>
      </c>
      <c r="I3" s="79" t="s">
        <v>801</v>
      </c>
      <c r="J3" s="79" t="s">
        <v>802</v>
      </c>
      <c r="K3" s="79" t="s">
        <v>803</v>
      </c>
      <c r="L3" s="80" t="s">
        <v>804</v>
      </c>
      <c r="M3" s="651" t="s">
        <v>128</v>
      </c>
    </row>
    <row r="4" spans="1:13" ht="14.25">
      <c r="A4" s="1087" t="s">
        <v>821</v>
      </c>
      <c r="B4" s="81" t="s">
        <v>805</v>
      </c>
      <c r="C4" s="76"/>
      <c r="D4" s="76"/>
      <c r="E4" s="83">
        <f>IF($D$17=0,0,D4/D$17)</f>
        <v>0</v>
      </c>
      <c r="F4" s="49"/>
      <c r="G4" s="77"/>
      <c r="H4" s="77"/>
      <c r="I4" s="77"/>
      <c r="J4" s="76"/>
      <c r="K4" s="76"/>
      <c r="L4" s="650"/>
      <c r="M4" s="652"/>
    </row>
    <row r="5" spans="1:13" ht="14.25">
      <c r="A5" s="1087"/>
      <c r="B5" s="81" t="s">
        <v>806</v>
      </c>
      <c r="C5" s="76"/>
      <c r="D5" s="76"/>
      <c r="E5" s="83">
        <f aca="true" t="shared" si="0" ref="E5:E17">IF($D$17=0,0,D5/D$17)</f>
        <v>0</v>
      </c>
      <c r="F5" s="49"/>
      <c r="G5" s="77"/>
      <c r="H5" s="77"/>
      <c r="I5" s="77"/>
      <c r="J5" s="76"/>
      <c r="K5" s="76"/>
      <c r="L5" s="650"/>
      <c r="M5" s="652"/>
    </row>
    <row r="6" spans="1:13" ht="14.25">
      <c r="A6" s="1087"/>
      <c r="B6" s="81" t="s">
        <v>807</v>
      </c>
      <c r="C6" s="76"/>
      <c r="D6" s="76"/>
      <c r="E6" s="83">
        <f t="shared" si="0"/>
        <v>0</v>
      </c>
      <c r="F6" s="49"/>
      <c r="G6" s="77"/>
      <c r="H6" s="77"/>
      <c r="I6" s="77"/>
      <c r="J6" s="76"/>
      <c r="K6" s="76"/>
      <c r="L6" s="650"/>
      <c r="M6" s="652"/>
    </row>
    <row r="7" spans="1:13" ht="14.25">
      <c r="A7" s="1087"/>
      <c r="B7" s="518" t="s">
        <v>808</v>
      </c>
      <c r="C7" s="76"/>
      <c r="D7" s="76"/>
      <c r="E7" s="83">
        <f t="shared" si="0"/>
        <v>0</v>
      </c>
      <c r="F7" s="49"/>
      <c r="G7" s="77"/>
      <c r="H7" s="77"/>
      <c r="I7" s="77"/>
      <c r="J7" s="76"/>
      <c r="K7" s="76"/>
      <c r="L7" s="650"/>
      <c r="M7" s="652"/>
    </row>
    <row r="8" spans="1:13" ht="14.25">
      <c r="A8" s="1087"/>
      <c r="B8" s="518" t="s">
        <v>809</v>
      </c>
      <c r="C8" s="76"/>
      <c r="D8" s="76"/>
      <c r="E8" s="83">
        <f t="shared" si="0"/>
        <v>0</v>
      </c>
      <c r="F8" s="49"/>
      <c r="G8" s="77"/>
      <c r="H8" s="77"/>
      <c r="I8" s="77"/>
      <c r="J8" s="76"/>
      <c r="K8" s="76"/>
      <c r="L8" s="650"/>
      <c r="M8" s="652"/>
    </row>
    <row r="9" spans="1:13" ht="14.25">
      <c r="A9" s="1087"/>
      <c r="B9" s="518" t="s">
        <v>810</v>
      </c>
      <c r="C9" s="76"/>
      <c r="D9" s="76"/>
      <c r="E9" s="83">
        <f t="shared" si="0"/>
        <v>0</v>
      </c>
      <c r="F9" s="49"/>
      <c r="G9" s="77"/>
      <c r="H9" s="77"/>
      <c r="I9" s="77"/>
      <c r="J9" s="76"/>
      <c r="K9" s="76"/>
      <c r="L9" s="650"/>
      <c r="M9" s="652"/>
    </row>
    <row r="10" spans="1:13" ht="14.25">
      <c r="A10" s="1087"/>
      <c r="B10" s="518" t="s">
        <v>811</v>
      </c>
      <c r="C10" s="76"/>
      <c r="D10" s="76"/>
      <c r="E10" s="83">
        <f t="shared" si="0"/>
        <v>0</v>
      </c>
      <c r="F10" s="49"/>
      <c r="G10" s="77"/>
      <c r="H10" s="77"/>
      <c r="I10" s="77"/>
      <c r="J10" s="76"/>
      <c r="K10" s="76"/>
      <c r="L10" s="650"/>
      <c r="M10" s="652"/>
    </row>
    <row r="11" spans="1:13" ht="14.25">
      <c r="A11" s="1087"/>
      <c r="B11" s="518" t="s">
        <v>812</v>
      </c>
      <c r="C11" s="76"/>
      <c r="D11" s="76"/>
      <c r="E11" s="83">
        <f t="shared" si="0"/>
        <v>0</v>
      </c>
      <c r="F11" s="49"/>
      <c r="G11" s="77"/>
      <c r="H11" s="77"/>
      <c r="I11" s="77"/>
      <c r="J11" s="76"/>
      <c r="K11" s="76"/>
      <c r="L11" s="650"/>
      <c r="M11" s="652"/>
    </row>
    <row r="12" spans="1:13" ht="14.25">
      <c r="A12" s="1087"/>
      <c r="B12" s="518" t="s">
        <v>813</v>
      </c>
      <c r="C12" s="76"/>
      <c r="D12" s="76"/>
      <c r="E12" s="83">
        <f t="shared" si="0"/>
        <v>0</v>
      </c>
      <c r="F12" s="49"/>
      <c r="G12" s="77"/>
      <c r="H12" s="77"/>
      <c r="I12" s="77"/>
      <c r="J12" s="76"/>
      <c r="K12" s="76"/>
      <c r="L12" s="650"/>
      <c r="M12" s="652"/>
    </row>
    <row r="13" spans="1:13" ht="15">
      <c r="A13" s="1087"/>
      <c r="B13" s="522" t="s">
        <v>171</v>
      </c>
      <c r="C13" s="76"/>
      <c r="D13" s="76"/>
      <c r="E13" s="83">
        <f t="shared" si="0"/>
        <v>0</v>
      </c>
      <c r="F13" s="76"/>
      <c r="G13" s="76"/>
      <c r="H13" s="76"/>
      <c r="I13" s="76"/>
      <c r="J13" s="76"/>
      <c r="K13" s="76"/>
      <c r="L13" s="76"/>
      <c r="M13" s="653"/>
    </row>
    <row r="14" spans="1:13" ht="15">
      <c r="A14" s="1087"/>
      <c r="B14" s="522" t="s">
        <v>871</v>
      </c>
      <c r="C14" s="76"/>
      <c r="D14" s="76"/>
      <c r="E14" s="83">
        <f t="shared" si="0"/>
        <v>0</v>
      </c>
      <c r="F14" s="76"/>
      <c r="G14" s="76"/>
      <c r="H14" s="76"/>
      <c r="I14" s="76"/>
      <c r="J14" s="76"/>
      <c r="K14" s="76"/>
      <c r="L14" s="76"/>
      <c r="M14" s="653"/>
    </row>
    <row r="15" spans="1:13" ht="15">
      <c r="A15" s="1087"/>
      <c r="B15" s="522" t="s">
        <v>171</v>
      </c>
      <c r="C15" s="76"/>
      <c r="D15" s="76"/>
      <c r="E15" s="83">
        <f t="shared" si="0"/>
        <v>0</v>
      </c>
      <c r="F15" s="76"/>
      <c r="G15" s="76"/>
      <c r="H15" s="76"/>
      <c r="I15" s="76"/>
      <c r="J15" s="76"/>
      <c r="K15" s="76"/>
      <c r="L15" s="76"/>
      <c r="M15" s="653"/>
    </row>
    <row r="16" spans="1:13" ht="14.25">
      <c r="A16" s="1087"/>
      <c r="B16" s="81" t="s">
        <v>814</v>
      </c>
      <c r="C16" s="76"/>
      <c r="D16" s="76"/>
      <c r="E16" s="83">
        <f t="shared" si="0"/>
        <v>0</v>
      </c>
      <c r="F16" s="49"/>
      <c r="G16" s="77"/>
      <c r="H16" s="77"/>
      <c r="I16" s="77"/>
      <c r="J16" s="76"/>
      <c r="K16" s="76"/>
      <c r="L16" s="650"/>
      <c r="M16" s="652"/>
    </row>
    <row r="17" spans="2:13" ht="15" thickBot="1">
      <c r="B17" s="33" t="s">
        <v>815</v>
      </c>
      <c r="C17" s="955">
        <f>C4+C5+C6+C7+C8+C9+C10+C11+C12+C14+C16</f>
        <v>0</v>
      </c>
      <c r="D17" s="955">
        <f>D4+D5+D6+D7+D8+D9+D10+D11+D12+D14+D16</f>
        <v>0</v>
      </c>
      <c r="E17" s="83">
        <f t="shared" si="0"/>
        <v>0</v>
      </c>
      <c r="F17" s="49"/>
      <c r="G17" s="77"/>
      <c r="H17" s="77"/>
      <c r="I17" s="77"/>
      <c r="J17" s="955">
        <f>J4+J5+J6+J7+J8+J9+J10+J11+J12+J14+J16</f>
        <v>0</v>
      </c>
      <c r="K17" s="955">
        <f>K4+K5+K6+K7+K8+K9+K10+K11+K12+K14+K16</f>
        <v>0</v>
      </c>
      <c r="L17" s="654">
        <f>IF(D17=0,0,(L4*D4+L5*D5+L6*D6+L7*D7+L8*D8+L9*D9+L10*D10+L11*D11+L12*D12+L14*D14+L16*D16)/D17)</f>
        <v>0</v>
      </c>
      <c r="M17" s="655">
        <f>IF(D17=0,0,(M4*D4+M5*D5+M6*D6+M7*D7+M8*D8+M9*D9+M10*D10+M11*D11+M12*D12+M14*D14+M16*D16)/D17)</f>
        <v>0</v>
      </c>
    </row>
    <row r="20" spans="2:5" ht="14.25">
      <c r="B20" s="31" t="s">
        <v>140</v>
      </c>
      <c r="E20" s="31"/>
    </row>
    <row r="21" spans="4:5" ht="14.25">
      <c r="D21" s="31" t="s">
        <v>133</v>
      </c>
      <c r="E21" s="31" t="s">
        <v>134</v>
      </c>
    </row>
    <row r="22" spans="4:5" ht="14.25">
      <c r="D22" s="31" t="s">
        <v>135</v>
      </c>
      <c r="E22" s="31" t="s">
        <v>136</v>
      </c>
    </row>
    <row r="23" spans="2:5" ht="14.25">
      <c r="B23" s="31" t="s">
        <v>141</v>
      </c>
      <c r="E23" s="31"/>
    </row>
    <row r="24" spans="4:5" ht="14.25">
      <c r="D24" s="31" t="s">
        <v>133</v>
      </c>
      <c r="E24" s="31" t="s">
        <v>134</v>
      </c>
    </row>
    <row r="25" spans="3:5" ht="14.25">
      <c r="C25" s="31" t="s">
        <v>137</v>
      </c>
      <c r="D25" s="31" t="s">
        <v>135</v>
      </c>
      <c r="E25" s="31" t="s">
        <v>136</v>
      </c>
    </row>
  </sheetData>
  <sheetProtection password="C7AC" sheet="1"/>
  <mergeCells count="1">
    <mergeCell ref="A4:A16"/>
  </mergeCells>
  <dataValidations count="1">
    <dataValidation type="decimal" operator="greaterThanOrEqual" allowBlank="1" showInputMessage="1" showErrorMessage="1" sqref="G16:M16 G4:M12 F13:M15 C4:D16 E4:E17">
      <formula1>0</formula1>
    </dataValidation>
  </dataValidation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2" sqref="M2"/>
    </sheetView>
  </sheetViews>
  <sheetFormatPr defaultColWidth="9.140625" defaultRowHeight="15"/>
  <cols>
    <col min="1" max="1" width="9.140625" style="31" customWidth="1"/>
    <col min="2" max="2" width="46.421875" style="31" customWidth="1"/>
    <col min="3" max="4" width="10.7109375" style="31" customWidth="1"/>
    <col min="5" max="5" width="10.7109375" style="82" customWidth="1"/>
    <col min="6" max="6" width="10.7109375" style="31" customWidth="1"/>
    <col min="7" max="8" width="20.28125" style="31" customWidth="1"/>
    <col min="9" max="9" width="19.8515625" style="31" customWidth="1"/>
    <col min="10" max="10" width="19.00390625" style="31" customWidth="1"/>
    <col min="11" max="11" width="16.421875" style="31" customWidth="1"/>
    <col min="12" max="12" width="10.7109375" style="82" customWidth="1"/>
    <col min="13" max="16384" width="9.140625" style="31" customWidth="1"/>
  </cols>
  <sheetData>
    <row r="1" spans="2:12" s="197" customFormat="1" ht="15">
      <c r="B1" s="512" t="s">
        <v>540</v>
      </c>
      <c r="C1" s="478"/>
      <c r="D1" s="478"/>
      <c r="E1" s="514"/>
      <c r="F1" s="478"/>
      <c r="G1" s="478"/>
      <c r="H1" s="478"/>
      <c r="I1" s="478"/>
      <c r="J1" s="478"/>
      <c r="K1" s="478"/>
      <c r="L1" s="514"/>
    </row>
    <row r="2" spans="2:13" ht="15" thickBot="1">
      <c r="B2" s="59"/>
      <c r="C2" s="59"/>
      <c r="D2" s="59"/>
      <c r="E2" s="32"/>
      <c r="F2" s="59"/>
      <c r="G2" s="59"/>
      <c r="H2" s="59"/>
      <c r="I2" s="59"/>
      <c r="J2" s="59"/>
      <c r="K2" s="59"/>
      <c r="L2" s="32"/>
      <c r="M2" s="985" t="s">
        <v>972</v>
      </c>
    </row>
    <row r="3" spans="2:13" ht="51">
      <c r="B3" s="78"/>
      <c r="C3" s="79" t="s">
        <v>795</v>
      </c>
      <c r="D3" s="79" t="s">
        <v>796</v>
      </c>
      <c r="E3" s="80" t="s">
        <v>797</v>
      </c>
      <c r="F3" s="79" t="s">
        <v>798</v>
      </c>
      <c r="G3" s="79" t="s">
        <v>799</v>
      </c>
      <c r="H3" s="79" t="s">
        <v>800</v>
      </c>
      <c r="I3" s="79" t="s">
        <v>801</v>
      </c>
      <c r="J3" s="79" t="s">
        <v>802</v>
      </c>
      <c r="K3" s="79" t="s">
        <v>803</v>
      </c>
      <c r="L3" s="80" t="s">
        <v>804</v>
      </c>
      <c r="M3" s="651" t="s">
        <v>128</v>
      </c>
    </row>
    <row r="4" spans="1:13" ht="14.25">
      <c r="A4" s="1087" t="s">
        <v>820</v>
      </c>
      <c r="B4" s="81" t="s">
        <v>805</v>
      </c>
      <c r="C4" s="76"/>
      <c r="D4" s="76"/>
      <c r="E4" s="83">
        <f>IF($D$17=0,0,D4/D$17)</f>
        <v>0</v>
      </c>
      <c r="F4" s="49"/>
      <c r="G4" s="77"/>
      <c r="H4" s="77"/>
      <c r="I4" s="77"/>
      <c r="J4" s="76"/>
      <c r="K4" s="76"/>
      <c r="L4" s="650"/>
      <c r="M4" s="652"/>
    </row>
    <row r="5" spans="1:13" ht="14.25">
      <c r="A5" s="1087"/>
      <c r="B5" s="81" t="s">
        <v>806</v>
      </c>
      <c r="C5" s="76"/>
      <c r="D5" s="76"/>
      <c r="E5" s="83">
        <f aca="true" t="shared" si="0" ref="E5:E17">IF($D$17=0,0,D5/D$17)</f>
        <v>0</v>
      </c>
      <c r="F5" s="49"/>
      <c r="G5" s="77"/>
      <c r="H5" s="77"/>
      <c r="I5" s="77"/>
      <c r="J5" s="76"/>
      <c r="K5" s="76"/>
      <c r="L5" s="650"/>
      <c r="M5" s="652"/>
    </row>
    <row r="6" spans="1:13" ht="14.25">
      <c r="A6" s="1087"/>
      <c r="B6" s="81" t="s">
        <v>807</v>
      </c>
      <c r="C6" s="76"/>
      <c r="D6" s="76"/>
      <c r="E6" s="83">
        <f t="shared" si="0"/>
        <v>0</v>
      </c>
      <c r="F6" s="49"/>
      <c r="G6" s="77"/>
      <c r="H6" s="77"/>
      <c r="I6" s="77"/>
      <c r="J6" s="76"/>
      <c r="K6" s="76"/>
      <c r="L6" s="650"/>
      <c r="M6" s="652"/>
    </row>
    <row r="7" spans="1:13" ht="14.25">
      <c r="A7" s="1087"/>
      <c r="B7" s="518" t="s">
        <v>808</v>
      </c>
      <c r="C7" s="76"/>
      <c r="D7" s="76"/>
      <c r="E7" s="83">
        <f t="shared" si="0"/>
        <v>0</v>
      </c>
      <c r="F7" s="49"/>
      <c r="G7" s="77"/>
      <c r="H7" s="77"/>
      <c r="I7" s="77"/>
      <c r="J7" s="76"/>
      <c r="K7" s="76"/>
      <c r="L7" s="650"/>
      <c r="M7" s="652"/>
    </row>
    <row r="8" spans="1:13" ht="14.25">
      <c r="A8" s="1087"/>
      <c r="B8" s="518" t="s">
        <v>809</v>
      </c>
      <c r="C8" s="76"/>
      <c r="D8" s="76"/>
      <c r="E8" s="83">
        <f t="shared" si="0"/>
        <v>0</v>
      </c>
      <c r="F8" s="49"/>
      <c r="G8" s="77"/>
      <c r="H8" s="77"/>
      <c r="I8" s="77"/>
      <c r="J8" s="76"/>
      <c r="K8" s="76"/>
      <c r="L8" s="650"/>
      <c r="M8" s="652"/>
    </row>
    <row r="9" spans="1:13" ht="14.25">
      <c r="A9" s="1087"/>
      <c r="B9" s="518" t="s">
        <v>810</v>
      </c>
      <c r="C9" s="76"/>
      <c r="D9" s="76"/>
      <c r="E9" s="83">
        <f t="shared" si="0"/>
        <v>0</v>
      </c>
      <c r="F9" s="49"/>
      <c r="G9" s="77"/>
      <c r="H9" s="77"/>
      <c r="I9" s="77"/>
      <c r="J9" s="76"/>
      <c r="K9" s="76"/>
      <c r="L9" s="650"/>
      <c r="M9" s="652"/>
    </row>
    <row r="10" spans="1:13" ht="14.25">
      <c r="A10" s="1087"/>
      <c r="B10" s="518" t="s">
        <v>811</v>
      </c>
      <c r="C10" s="76"/>
      <c r="D10" s="76"/>
      <c r="E10" s="83">
        <f t="shared" si="0"/>
        <v>0</v>
      </c>
      <c r="F10" s="49"/>
      <c r="G10" s="77"/>
      <c r="H10" s="77"/>
      <c r="I10" s="77"/>
      <c r="J10" s="76"/>
      <c r="K10" s="76"/>
      <c r="L10" s="650"/>
      <c r="M10" s="652"/>
    </row>
    <row r="11" spans="1:13" ht="14.25">
      <c r="A11" s="1087"/>
      <c r="B11" s="518" t="s">
        <v>812</v>
      </c>
      <c r="C11" s="76"/>
      <c r="D11" s="76"/>
      <c r="E11" s="83">
        <f t="shared" si="0"/>
        <v>0</v>
      </c>
      <c r="F11" s="49"/>
      <c r="G11" s="77"/>
      <c r="H11" s="77"/>
      <c r="I11" s="77"/>
      <c r="J11" s="76"/>
      <c r="K11" s="76"/>
      <c r="L11" s="650"/>
      <c r="M11" s="652"/>
    </row>
    <row r="12" spans="1:13" ht="14.25">
      <c r="A12" s="1087"/>
      <c r="B12" s="518" t="s">
        <v>813</v>
      </c>
      <c r="C12" s="76"/>
      <c r="D12" s="76"/>
      <c r="E12" s="83">
        <f t="shared" si="0"/>
        <v>0</v>
      </c>
      <c r="F12" s="49"/>
      <c r="G12" s="77"/>
      <c r="H12" s="77"/>
      <c r="I12" s="77"/>
      <c r="J12" s="76"/>
      <c r="K12" s="76"/>
      <c r="L12" s="650"/>
      <c r="M12" s="652"/>
    </row>
    <row r="13" spans="1:13" ht="15">
      <c r="A13" s="1087"/>
      <c r="B13" s="522" t="s">
        <v>171</v>
      </c>
      <c r="C13" s="76"/>
      <c r="D13" s="76"/>
      <c r="E13" s="83">
        <f t="shared" si="0"/>
        <v>0</v>
      </c>
      <c r="F13" s="76"/>
      <c r="G13" s="76"/>
      <c r="H13" s="76"/>
      <c r="I13" s="76"/>
      <c r="J13" s="76"/>
      <c r="K13" s="76"/>
      <c r="L13" s="76"/>
      <c r="M13" s="653"/>
    </row>
    <row r="14" spans="1:13" ht="15">
      <c r="A14" s="1087"/>
      <c r="B14" s="522" t="s">
        <v>871</v>
      </c>
      <c r="C14" s="76"/>
      <c r="D14" s="76"/>
      <c r="E14" s="83">
        <f t="shared" si="0"/>
        <v>0</v>
      </c>
      <c r="F14" s="76"/>
      <c r="G14" s="76"/>
      <c r="H14" s="76"/>
      <c r="I14" s="76"/>
      <c r="J14" s="76"/>
      <c r="K14" s="76"/>
      <c r="L14" s="76"/>
      <c r="M14" s="653"/>
    </row>
    <row r="15" spans="1:13" ht="15">
      <c r="A15" s="1087"/>
      <c r="B15" s="522" t="s">
        <v>171</v>
      </c>
      <c r="C15" s="76"/>
      <c r="D15" s="76"/>
      <c r="E15" s="83">
        <f t="shared" si="0"/>
        <v>0</v>
      </c>
      <c r="F15" s="76"/>
      <c r="G15" s="76"/>
      <c r="H15" s="76"/>
      <c r="I15" s="76"/>
      <c r="J15" s="76"/>
      <c r="K15" s="76"/>
      <c r="L15" s="76"/>
      <c r="M15" s="653"/>
    </row>
    <row r="16" spans="1:13" ht="14.25">
      <c r="A16" s="1087"/>
      <c r="B16" s="81" t="s">
        <v>814</v>
      </c>
      <c r="C16" s="76"/>
      <c r="D16" s="76"/>
      <c r="E16" s="83">
        <f t="shared" si="0"/>
        <v>0</v>
      </c>
      <c r="F16" s="49"/>
      <c r="G16" s="77"/>
      <c r="H16" s="77"/>
      <c r="I16" s="77"/>
      <c r="J16" s="76"/>
      <c r="K16" s="76"/>
      <c r="L16" s="650"/>
      <c r="M16" s="652"/>
    </row>
    <row r="17" spans="2:13" ht="15" thickBot="1">
      <c r="B17" s="33" t="s">
        <v>815</v>
      </c>
      <c r="C17" s="955">
        <f>C4+C5+C6+C7+C8+C9+C10+C11+C12+C14+C16</f>
        <v>0</v>
      </c>
      <c r="D17" s="955">
        <f>D4+D5+D6+D7+D8+D9+D10+D11+D12+D14+D16</f>
        <v>0</v>
      </c>
      <c r="E17" s="83">
        <f t="shared" si="0"/>
        <v>0</v>
      </c>
      <c r="F17" s="49"/>
      <c r="G17" s="77"/>
      <c r="H17" s="77"/>
      <c r="I17" s="77"/>
      <c r="J17" s="955">
        <f>J4+J5+J6+J7+J8+J9+J10+J11+J12+J14+J16</f>
        <v>0</v>
      </c>
      <c r="K17" s="955">
        <f>K4+K5+K6+K7+K8+K9+K10+K11+K12+K14+K16</f>
        <v>0</v>
      </c>
      <c r="L17" s="654">
        <f>IF(D17=0,0,(L4*D4+L5*D5+L6*D6+L7*D7+L8*D8+L9*D9+L10*D10+L11*D11+L12*D12+L14*D14+L16*D16)/D17)</f>
        <v>0</v>
      </c>
      <c r="M17" s="655">
        <f>IF(D17=0,0,(M4*D4+M5*D5+M6*D6+M7*D7+M8*D8+M9*D9+M10*D10+M11*D11+M12*D12+M14*D14+M16*D16)/D17)</f>
        <v>0</v>
      </c>
    </row>
    <row r="18" spans="2:12" ht="14.25">
      <c r="B18" s="62"/>
      <c r="C18" s="61"/>
      <c r="D18" s="61"/>
      <c r="E18" s="84"/>
      <c r="F18" s="61"/>
      <c r="G18" s="60"/>
      <c r="H18" s="60"/>
      <c r="I18" s="60"/>
      <c r="J18" s="61"/>
      <c r="K18" s="61"/>
      <c r="L18" s="84"/>
    </row>
    <row r="19" spans="2:12" ht="14.25">
      <c r="B19" s="62"/>
      <c r="C19" s="85"/>
      <c r="D19" s="85"/>
      <c r="E19" s="86"/>
      <c r="F19" s="85"/>
      <c r="G19" s="85"/>
      <c r="H19" s="85"/>
      <c r="I19" s="85"/>
      <c r="J19" s="85"/>
      <c r="K19" s="85"/>
      <c r="L19" s="86"/>
    </row>
    <row r="20" spans="2:5" ht="14.25">
      <c r="B20" s="31" t="s">
        <v>140</v>
      </c>
      <c r="E20" s="31"/>
    </row>
    <row r="21" spans="4:5" ht="14.25">
      <c r="D21" s="31" t="s">
        <v>133</v>
      </c>
      <c r="E21" s="31" t="s">
        <v>134</v>
      </c>
    </row>
    <row r="22" spans="4:5" ht="14.25">
      <c r="D22" s="31" t="s">
        <v>135</v>
      </c>
      <c r="E22" s="31" t="s">
        <v>136</v>
      </c>
    </row>
    <row r="23" spans="2:5" ht="14.25">
      <c r="B23" s="31" t="s">
        <v>141</v>
      </c>
      <c r="E23" s="31"/>
    </row>
    <row r="24" spans="4:5" ht="14.25">
      <c r="D24" s="31" t="s">
        <v>133</v>
      </c>
      <c r="E24" s="31" t="s">
        <v>134</v>
      </c>
    </row>
    <row r="25" spans="3:5" ht="14.25">
      <c r="C25" s="31" t="s">
        <v>137</v>
      </c>
      <c r="D25" s="31" t="s">
        <v>135</v>
      </c>
      <c r="E25" s="31" t="s">
        <v>136</v>
      </c>
    </row>
  </sheetData>
  <sheetProtection password="C7AC" sheet="1"/>
  <mergeCells count="1">
    <mergeCell ref="A4:A16"/>
  </mergeCells>
  <dataValidations count="1">
    <dataValidation type="decimal" operator="greaterThanOrEqual" allowBlank="1" showInputMessage="1" showErrorMessage="1" sqref="C18:L18 G16:M16 G4:M12 F13:M15 C4:D16 E4:E17">
      <formula1>0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="90" zoomScaleSheetLayoutView="90" zoomScalePageLayoutView="0" workbookViewId="0" topLeftCell="A1">
      <selection activeCell="D1" sqref="D1"/>
    </sheetView>
  </sheetViews>
  <sheetFormatPr defaultColWidth="9.140625" defaultRowHeight="15"/>
  <cols>
    <col min="1" max="1" width="4.57421875" style="197" customWidth="1"/>
    <col min="2" max="2" width="46.00390625" style="197" customWidth="1"/>
    <col min="3" max="3" width="16.140625" style="197" customWidth="1"/>
    <col min="4" max="4" width="21.421875" style="197" customWidth="1"/>
    <col min="5" max="16384" width="9.140625" style="197" customWidth="1"/>
  </cols>
  <sheetData>
    <row r="1" spans="2:4" ht="33.75" customHeight="1" thickBot="1">
      <c r="B1" s="438" t="s">
        <v>736</v>
      </c>
      <c r="D1" s="490" t="s">
        <v>971</v>
      </c>
    </row>
    <row r="2" spans="1:4" ht="15.75" thickTop="1">
      <c r="A2" s="439" t="s">
        <v>708</v>
      </c>
      <c r="B2" s="440" t="s">
        <v>738</v>
      </c>
      <c r="C2" s="440" t="s">
        <v>729</v>
      </c>
      <c r="D2" s="441" t="s">
        <v>719</v>
      </c>
    </row>
    <row r="3" spans="1:4" ht="14.25">
      <c r="A3" s="475">
        <v>1</v>
      </c>
      <c r="B3" s="443" t="s">
        <v>709</v>
      </c>
      <c r="C3" s="444"/>
      <c r="D3" s="445"/>
    </row>
    <row r="4" spans="1:4" ht="14.25">
      <c r="A4" s="475">
        <v>2</v>
      </c>
      <c r="B4" s="443" t="s">
        <v>129</v>
      </c>
      <c r="C4" s="444"/>
      <c r="D4" s="445"/>
    </row>
    <row r="5" spans="1:4" ht="14.25">
      <c r="A5" s="475">
        <v>3</v>
      </c>
      <c r="B5" s="443" t="s">
        <v>856</v>
      </c>
      <c r="C5" s="446"/>
      <c r="D5" s="445"/>
    </row>
    <row r="6" spans="1:4" ht="30.75" customHeight="1">
      <c r="A6" s="475">
        <v>4</v>
      </c>
      <c r="B6" s="448" t="s">
        <v>710</v>
      </c>
      <c r="C6" s="449"/>
      <c r="D6" s="450"/>
    </row>
    <row r="7" spans="1:4" ht="14.25">
      <c r="A7" s="475">
        <v>5</v>
      </c>
      <c r="B7" s="451" t="s">
        <v>857</v>
      </c>
      <c r="C7" s="452"/>
      <c r="D7" s="453"/>
    </row>
    <row r="8" spans="1:4" ht="14.25">
      <c r="A8" s="475"/>
      <c r="B8" s="454" t="s">
        <v>171</v>
      </c>
      <c r="C8" s="455"/>
      <c r="D8" s="456"/>
    </row>
    <row r="9" spans="1:4" ht="14.25">
      <c r="A9" s="475">
        <v>6</v>
      </c>
      <c r="B9" s="457" t="s">
        <v>711</v>
      </c>
      <c r="C9" s="444"/>
      <c r="D9" s="445"/>
    </row>
    <row r="10" spans="1:4" ht="14.25">
      <c r="A10" s="475"/>
      <c r="B10" s="454" t="s">
        <v>171</v>
      </c>
      <c r="C10" s="444"/>
      <c r="D10" s="445"/>
    </row>
    <row r="11" spans="1:4" ht="14.25">
      <c r="A11" s="475">
        <v>7</v>
      </c>
      <c r="B11" s="443" t="s">
        <v>720</v>
      </c>
      <c r="C11" s="446"/>
      <c r="D11" s="445"/>
    </row>
    <row r="12" spans="1:4" ht="14.25">
      <c r="A12" s="475">
        <v>8</v>
      </c>
      <c r="B12" s="443" t="s">
        <v>721</v>
      </c>
      <c r="C12" s="444"/>
      <c r="D12" s="445"/>
    </row>
    <row r="13" spans="1:4" ht="14.25">
      <c r="A13" s="459">
        <v>9</v>
      </c>
      <c r="B13" s="460" t="s">
        <v>728</v>
      </c>
      <c r="C13" s="476">
        <f>C7+C9+C11-C12</f>
        <v>0</v>
      </c>
      <c r="D13" s="476">
        <f>D7+D9+D11-D12</f>
        <v>0</v>
      </c>
    </row>
    <row r="14" spans="1:4" ht="14.25">
      <c r="A14" s="458">
        <v>10</v>
      </c>
      <c r="B14" s="461" t="s">
        <v>722</v>
      </c>
      <c r="C14" s="455"/>
      <c r="D14" s="456"/>
    </row>
    <row r="15" spans="1:4" ht="14.25">
      <c r="A15" s="447">
        <v>11</v>
      </c>
      <c r="B15" s="448" t="s">
        <v>712</v>
      </c>
      <c r="C15" s="462"/>
      <c r="D15" s="450"/>
    </row>
    <row r="16" spans="1:4" ht="14.25">
      <c r="A16" s="463">
        <v>12</v>
      </c>
      <c r="B16" s="464" t="s">
        <v>727</v>
      </c>
      <c r="C16" s="884">
        <f>C17+C18</f>
        <v>0</v>
      </c>
      <c r="D16" s="884">
        <f>D17+D18</f>
        <v>0</v>
      </c>
    </row>
    <row r="17" spans="1:4" ht="26.25">
      <c r="A17" s="465" t="s">
        <v>724</v>
      </c>
      <c r="B17" s="466" t="s">
        <v>123</v>
      </c>
      <c r="C17" s="446"/>
      <c r="D17" s="445"/>
    </row>
    <row r="18" spans="1:4" ht="26.25">
      <c r="A18" s="467" t="s">
        <v>725</v>
      </c>
      <c r="B18" s="466" t="s">
        <v>124</v>
      </c>
      <c r="C18" s="468"/>
      <c r="D18" s="469"/>
    </row>
    <row r="19" spans="1:4" ht="14.25">
      <c r="A19" s="458">
        <v>13</v>
      </c>
      <c r="B19" s="461" t="s">
        <v>172</v>
      </c>
      <c r="C19" s="470"/>
      <c r="D19" s="456"/>
    </row>
    <row r="20" spans="1:4" ht="14.25">
      <c r="A20" s="442">
        <v>14</v>
      </c>
      <c r="B20" s="443" t="s">
        <v>723</v>
      </c>
      <c r="C20" s="444"/>
      <c r="D20" s="445"/>
    </row>
    <row r="21" spans="1:4" ht="15.75" thickBot="1">
      <c r="A21" s="471">
        <v>15</v>
      </c>
      <c r="B21" s="472" t="s">
        <v>726</v>
      </c>
      <c r="C21" s="530">
        <f>C3+C4+C5+C6+C13+C14+C15+C16+C20</f>
        <v>0</v>
      </c>
      <c r="D21" s="530">
        <f>D3+D4+D5+D6+D13+D14+D15+D16+D20</f>
        <v>0</v>
      </c>
    </row>
    <row r="22" spans="1:4" ht="15" thickTop="1">
      <c r="A22" s="473"/>
      <c r="B22" s="474"/>
      <c r="C22" s="473"/>
      <c r="D22" s="473"/>
    </row>
    <row r="24" ht="14.25">
      <c r="B24" s="197" t="s">
        <v>140</v>
      </c>
    </row>
    <row r="25" spans="4:5" ht="14.25">
      <c r="D25" s="197" t="s">
        <v>133</v>
      </c>
      <c r="E25" s="197" t="s">
        <v>134</v>
      </c>
    </row>
    <row r="26" spans="4:5" ht="14.25">
      <c r="D26" s="197" t="s">
        <v>135</v>
      </c>
      <c r="E26" s="197" t="s">
        <v>136</v>
      </c>
    </row>
    <row r="27" ht="14.25">
      <c r="B27" s="197" t="s">
        <v>141</v>
      </c>
    </row>
    <row r="28" spans="4:5" ht="14.25">
      <c r="D28" s="197" t="s">
        <v>133</v>
      </c>
      <c r="E28" s="197" t="s">
        <v>134</v>
      </c>
    </row>
    <row r="29" spans="3:5" ht="14.25">
      <c r="C29" s="197" t="s">
        <v>137</v>
      </c>
      <c r="D29" s="197" t="s">
        <v>135</v>
      </c>
      <c r="E29" s="197" t="s">
        <v>136</v>
      </c>
    </row>
  </sheetData>
  <sheetProtection password="C7AC" sheet="1"/>
  <printOptions/>
  <pageMargins left="0.75" right="0.75" top="1" bottom="1" header="0.5" footer="0.5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pane xSplit="2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2" sqref="M2"/>
    </sheetView>
  </sheetViews>
  <sheetFormatPr defaultColWidth="9.140625" defaultRowHeight="15"/>
  <cols>
    <col min="1" max="1" width="9.140625" style="31" customWidth="1"/>
    <col min="2" max="2" width="48.140625" style="31" customWidth="1"/>
    <col min="3" max="4" width="10.7109375" style="31" customWidth="1"/>
    <col min="5" max="5" width="10.7109375" style="82" customWidth="1"/>
    <col min="6" max="6" width="10.7109375" style="31" customWidth="1"/>
    <col min="7" max="7" width="19.421875" style="31" customWidth="1"/>
    <col min="8" max="8" width="20.28125" style="31" customWidth="1"/>
    <col min="9" max="9" width="19.57421875" style="31" customWidth="1"/>
    <col min="10" max="10" width="17.00390625" style="31" customWidth="1"/>
    <col min="11" max="11" width="18.140625" style="31" customWidth="1"/>
    <col min="12" max="12" width="10.7109375" style="82" customWidth="1"/>
    <col min="13" max="16384" width="9.140625" style="31" customWidth="1"/>
  </cols>
  <sheetData>
    <row r="1" spans="2:12" s="197" customFormat="1" ht="15">
      <c r="B1" s="512" t="s">
        <v>540</v>
      </c>
      <c r="C1" s="478"/>
      <c r="D1" s="478"/>
      <c r="E1" s="514"/>
      <c r="F1" s="478"/>
      <c r="G1" s="478"/>
      <c r="H1" s="478"/>
      <c r="I1" s="478"/>
      <c r="J1" s="478"/>
      <c r="K1" s="478"/>
      <c r="L1" s="514"/>
    </row>
    <row r="2" spans="2:13" ht="15" thickBot="1">
      <c r="B2" s="59"/>
      <c r="C2" s="59"/>
      <c r="D2" s="59"/>
      <c r="E2" s="32"/>
      <c r="F2" s="59"/>
      <c r="G2" s="59"/>
      <c r="H2" s="59"/>
      <c r="I2" s="59"/>
      <c r="J2" s="59"/>
      <c r="K2" s="59"/>
      <c r="L2" s="32"/>
      <c r="M2" s="985" t="s">
        <v>972</v>
      </c>
    </row>
    <row r="3" spans="2:13" ht="51">
      <c r="B3" s="78"/>
      <c r="C3" s="79" t="s">
        <v>795</v>
      </c>
      <c r="D3" s="79" t="s">
        <v>796</v>
      </c>
      <c r="E3" s="80" t="s">
        <v>797</v>
      </c>
      <c r="F3" s="79" t="s">
        <v>798</v>
      </c>
      <c r="G3" s="79" t="s">
        <v>799</v>
      </c>
      <c r="H3" s="79" t="s">
        <v>800</v>
      </c>
      <c r="I3" s="79" t="s">
        <v>801</v>
      </c>
      <c r="J3" s="79" t="s">
        <v>802</v>
      </c>
      <c r="K3" s="79" t="s">
        <v>803</v>
      </c>
      <c r="L3" s="80" t="s">
        <v>804</v>
      </c>
      <c r="M3" s="651" t="s">
        <v>128</v>
      </c>
    </row>
    <row r="4" spans="1:13" ht="14.25">
      <c r="A4" s="1087" t="s">
        <v>822</v>
      </c>
      <c r="B4" s="81" t="s">
        <v>805</v>
      </c>
      <c r="C4" s="76"/>
      <c r="D4" s="76"/>
      <c r="E4" s="83">
        <f>IF($D$17=0,0,D4/D$17)</f>
        <v>0</v>
      </c>
      <c r="F4" s="49"/>
      <c r="G4" s="77"/>
      <c r="H4" s="77"/>
      <c r="I4" s="77"/>
      <c r="J4" s="76"/>
      <c r="K4" s="76"/>
      <c r="L4" s="650"/>
      <c r="M4" s="652"/>
    </row>
    <row r="5" spans="1:13" ht="14.25">
      <c r="A5" s="1087"/>
      <c r="B5" s="81" t="s">
        <v>806</v>
      </c>
      <c r="C5" s="76"/>
      <c r="D5" s="76"/>
      <c r="E5" s="83">
        <f aca="true" t="shared" si="0" ref="E5:E17">IF($D$17=0,0,D5/D$17)</f>
        <v>0</v>
      </c>
      <c r="F5" s="49"/>
      <c r="G5" s="77"/>
      <c r="H5" s="77"/>
      <c r="I5" s="77"/>
      <c r="J5" s="76"/>
      <c r="K5" s="76"/>
      <c r="L5" s="650"/>
      <c r="M5" s="652"/>
    </row>
    <row r="6" spans="1:13" ht="14.25">
      <c r="A6" s="1087"/>
      <c r="B6" s="81" t="s">
        <v>807</v>
      </c>
      <c r="C6" s="76"/>
      <c r="D6" s="76"/>
      <c r="E6" s="83">
        <f t="shared" si="0"/>
        <v>0</v>
      </c>
      <c r="F6" s="49"/>
      <c r="G6" s="77"/>
      <c r="H6" s="77"/>
      <c r="I6" s="77"/>
      <c r="J6" s="76"/>
      <c r="K6" s="76"/>
      <c r="L6" s="650"/>
      <c r="M6" s="652"/>
    </row>
    <row r="7" spans="1:13" ht="14.25">
      <c r="A7" s="1087"/>
      <c r="B7" s="518" t="s">
        <v>808</v>
      </c>
      <c r="C7" s="76"/>
      <c r="D7" s="76"/>
      <c r="E7" s="83">
        <f t="shared" si="0"/>
        <v>0</v>
      </c>
      <c r="F7" s="49"/>
      <c r="G7" s="77"/>
      <c r="H7" s="77"/>
      <c r="I7" s="77"/>
      <c r="J7" s="76"/>
      <c r="K7" s="76"/>
      <c r="L7" s="650"/>
      <c r="M7" s="652"/>
    </row>
    <row r="8" spans="1:13" ht="14.25">
      <c r="A8" s="1087"/>
      <c r="B8" s="518" t="s">
        <v>809</v>
      </c>
      <c r="C8" s="76"/>
      <c r="D8" s="76"/>
      <c r="E8" s="83">
        <f t="shared" si="0"/>
        <v>0</v>
      </c>
      <c r="F8" s="49"/>
      <c r="G8" s="77"/>
      <c r="H8" s="77"/>
      <c r="I8" s="77"/>
      <c r="J8" s="76"/>
      <c r="K8" s="76"/>
      <c r="L8" s="650"/>
      <c r="M8" s="652"/>
    </row>
    <row r="9" spans="1:13" ht="14.25">
      <c r="A9" s="1087"/>
      <c r="B9" s="518" t="s">
        <v>810</v>
      </c>
      <c r="C9" s="76"/>
      <c r="D9" s="76"/>
      <c r="E9" s="83">
        <f t="shared" si="0"/>
        <v>0</v>
      </c>
      <c r="F9" s="49"/>
      <c r="G9" s="77"/>
      <c r="H9" s="77"/>
      <c r="I9" s="77"/>
      <c r="J9" s="76"/>
      <c r="K9" s="76"/>
      <c r="L9" s="650"/>
      <c r="M9" s="652"/>
    </row>
    <row r="10" spans="1:13" ht="14.25">
      <c r="A10" s="1087"/>
      <c r="B10" s="518" t="s">
        <v>811</v>
      </c>
      <c r="C10" s="76"/>
      <c r="D10" s="76"/>
      <c r="E10" s="83">
        <f t="shared" si="0"/>
        <v>0</v>
      </c>
      <c r="F10" s="49"/>
      <c r="G10" s="77"/>
      <c r="H10" s="77"/>
      <c r="I10" s="77"/>
      <c r="J10" s="76"/>
      <c r="K10" s="76"/>
      <c r="L10" s="650"/>
      <c r="M10" s="652"/>
    </row>
    <row r="11" spans="1:13" ht="14.25">
      <c r="A11" s="1087"/>
      <c r="B11" s="518" t="s">
        <v>812</v>
      </c>
      <c r="C11" s="76"/>
      <c r="D11" s="76"/>
      <c r="E11" s="83">
        <f t="shared" si="0"/>
        <v>0</v>
      </c>
      <c r="F11" s="49"/>
      <c r="G11" s="77"/>
      <c r="H11" s="77"/>
      <c r="I11" s="77"/>
      <c r="J11" s="76"/>
      <c r="K11" s="76"/>
      <c r="L11" s="650"/>
      <c r="M11" s="652"/>
    </row>
    <row r="12" spans="1:13" ht="14.25">
      <c r="A12" s="1087"/>
      <c r="B12" s="518" t="s">
        <v>813</v>
      </c>
      <c r="C12" s="76"/>
      <c r="D12" s="76"/>
      <c r="E12" s="83">
        <f t="shared" si="0"/>
        <v>0</v>
      </c>
      <c r="F12" s="49"/>
      <c r="G12" s="77"/>
      <c r="H12" s="77"/>
      <c r="I12" s="77"/>
      <c r="J12" s="76"/>
      <c r="K12" s="76"/>
      <c r="L12" s="650"/>
      <c r="M12" s="652"/>
    </row>
    <row r="13" spans="1:13" ht="15">
      <c r="A13" s="1087"/>
      <c r="B13" s="522" t="s">
        <v>171</v>
      </c>
      <c r="C13" s="76"/>
      <c r="D13" s="76"/>
      <c r="E13" s="83">
        <f t="shared" si="0"/>
        <v>0</v>
      </c>
      <c r="F13" s="76"/>
      <c r="G13" s="76"/>
      <c r="H13" s="76"/>
      <c r="I13" s="76"/>
      <c r="J13" s="76"/>
      <c r="K13" s="76"/>
      <c r="L13" s="76"/>
      <c r="M13" s="653"/>
    </row>
    <row r="14" spans="1:13" ht="15">
      <c r="A14" s="1087"/>
      <c r="B14" s="522" t="s">
        <v>871</v>
      </c>
      <c r="C14" s="76"/>
      <c r="D14" s="76"/>
      <c r="E14" s="83">
        <f t="shared" si="0"/>
        <v>0</v>
      </c>
      <c r="F14" s="76"/>
      <c r="G14" s="76"/>
      <c r="H14" s="76"/>
      <c r="I14" s="76"/>
      <c r="J14" s="76"/>
      <c r="K14" s="76"/>
      <c r="L14" s="76"/>
      <c r="M14" s="653"/>
    </row>
    <row r="15" spans="1:13" ht="15">
      <c r="A15" s="1087"/>
      <c r="B15" s="522" t="s">
        <v>171</v>
      </c>
      <c r="C15" s="76"/>
      <c r="D15" s="76"/>
      <c r="E15" s="83">
        <f t="shared" si="0"/>
        <v>0</v>
      </c>
      <c r="F15" s="76"/>
      <c r="G15" s="76"/>
      <c r="H15" s="76"/>
      <c r="I15" s="76"/>
      <c r="J15" s="76"/>
      <c r="K15" s="76"/>
      <c r="L15" s="76"/>
      <c r="M15" s="653"/>
    </row>
    <row r="16" spans="1:13" ht="14.25">
      <c r="A16" s="1087"/>
      <c r="B16" s="81" t="s">
        <v>814</v>
      </c>
      <c r="C16" s="76"/>
      <c r="D16" s="76"/>
      <c r="E16" s="83">
        <f t="shared" si="0"/>
        <v>0</v>
      </c>
      <c r="F16" s="49"/>
      <c r="G16" s="77"/>
      <c r="H16" s="77"/>
      <c r="I16" s="77"/>
      <c r="J16" s="76"/>
      <c r="K16" s="76"/>
      <c r="L16" s="650"/>
      <c r="M16" s="652"/>
    </row>
    <row r="17" spans="2:13" ht="15" thickBot="1">
      <c r="B17" s="33" t="s">
        <v>815</v>
      </c>
      <c r="C17" s="955">
        <f>C4+C5+C6+C7+C8+C9+C10+C11+C12+C14+C16</f>
        <v>0</v>
      </c>
      <c r="D17" s="955">
        <f>D4+D5+D6+D7+D8+D9+D10+D11+D12+D14+D16</f>
        <v>0</v>
      </c>
      <c r="E17" s="83">
        <f t="shared" si="0"/>
        <v>0</v>
      </c>
      <c r="F17" s="49"/>
      <c r="G17" s="77"/>
      <c r="H17" s="77"/>
      <c r="I17" s="77"/>
      <c r="J17" s="955">
        <f>J4+J5+J6+J7+J8+J9+J10+J11+J12+J14+J16</f>
        <v>0</v>
      </c>
      <c r="K17" s="955">
        <f>K4+K5+K6+K7+K8+K9+K10+K11+K12+K14+K16</f>
        <v>0</v>
      </c>
      <c r="L17" s="654">
        <f>IF(D17=0,0,(L4*D4+L5*D5+L6*D6+L7*D7+L8*D8+L9*D9+L10*D10+L11*D11+L12*D12+L14*D14+L16*D16)/D17)</f>
        <v>0</v>
      </c>
      <c r="M17" s="655">
        <f>IF(D17=0,0,(M4*D4+M5*D5+M6*D6+M7*D7+M8*D8+M9*D9+M10*D10+M11*D11+M12*D12+M16*D16+M16*D16)/D17)</f>
        <v>0</v>
      </c>
    </row>
    <row r="18" spans="2:12" ht="14.25">
      <c r="B18" s="62"/>
      <c r="C18" s="61"/>
      <c r="D18" s="61"/>
      <c r="E18" s="84"/>
      <c r="F18" s="61"/>
      <c r="G18" s="60"/>
      <c r="H18" s="60"/>
      <c r="I18" s="60"/>
      <c r="J18" s="61"/>
      <c r="K18" s="61"/>
      <c r="L18" s="84"/>
    </row>
    <row r="19" spans="2:12" ht="14.25">
      <c r="B19" s="62"/>
      <c r="C19" s="61"/>
      <c r="D19" s="61"/>
      <c r="E19" s="84"/>
      <c r="F19" s="61"/>
      <c r="G19" s="60"/>
      <c r="H19" s="60"/>
      <c r="I19" s="60"/>
      <c r="J19" s="61"/>
      <c r="K19" s="61"/>
      <c r="L19" s="84"/>
    </row>
    <row r="20" spans="2:12" ht="14.25">
      <c r="B20" s="31" t="s">
        <v>140</v>
      </c>
      <c r="E20" s="31"/>
      <c r="F20" s="61"/>
      <c r="G20" s="60"/>
      <c r="H20" s="60"/>
      <c r="I20" s="60"/>
      <c r="J20" s="61"/>
      <c r="K20" s="61"/>
      <c r="L20" s="84"/>
    </row>
    <row r="21" spans="4:12" ht="14.25">
      <c r="D21" s="31" t="s">
        <v>133</v>
      </c>
      <c r="E21" s="31" t="s">
        <v>134</v>
      </c>
      <c r="F21" s="61"/>
      <c r="G21" s="60"/>
      <c r="H21" s="60"/>
      <c r="I21" s="60"/>
      <c r="J21" s="61"/>
      <c r="K21" s="61"/>
      <c r="L21" s="84"/>
    </row>
    <row r="22" spans="4:12" ht="14.25">
      <c r="D22" s="31" t="s">
        <v>135</v>
      </c>
      <c r="E22" s="31" t="s">
        <v>136</v>
      </c>
      <c r="F22" s="61"/>
      <c r="G22" s="60"/>
      <c r="H22" s="60"/>
      <c r="I22" s="60"/>
      <c r="J22" s="61"/>
      <c r="K22" s="61"/>
      <c r="L22" s="84"/>
    </row>
    <row r="23" spans="2:12" ht="14.25">
      <c r="B23" s="31" t="s">
        <v>141</v>
      </c>
      <c r="E23" s="31"/>
      <c r="F23" s="85"/>
      <c r="G23" s="85"/>
      <c r="H23" s="85"/>
      <c r="I23" s="85"/>
      <c r="J23" s="85"/>
      <c r="K23" s="85"/>
      <c r="L23" s="86"/>
    </row>
    <row r="24" spans="4:5" ht="14.25">
      <c r="D24" s="31" t="s">
        <v>133</v>
      </c>
      <c r="E24" s="31" t="s">
        <v>134</v>
      </c>
    </row>
    <row r="25" spans="3:5" ht="14.25">
      <c r="C25" s="31" t="s">
        <v>137</v>
      </c>
      <c r="D25" s="31" t="s">
        <v>135</v>
      </c>
      <c r="E25" s="31" t="s">
        <v>136</v>
      </c>
    </row>
  </sheetData>
  <sheetProtection password="C7AC" sheet="1"/>
  <mergeCells count="1">
    <mergeCell ref="A4:A16"/>
  </mergeCells>
  <dataValidations count="1">
    <dataValidation type="decimal" operator="greaterThanOrEqual" allowBlank="1" showInputMessage="1" showErrorMessage="1" sqref="C18:E19 F18:L22 G16:M16 G4:M12 F13:M15 C4:D16 E4:E17">
      <formula1>0</formula1>
    </dataValidation>
  </dataValidation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2" sqref="M2"/>
    </sheetView>
  </sheetViews>
  <sheetFormatPr defaultColWidth="9.140625" defaultRowHeight="15"/>
  <cols>
    <col min="1" max="1" width="9.140625" style="31" customWidth="1"/>
    <col min="2" max="2" width="47.00390625" style="31" customWidth="1"/>
    <col min="3" max="4" width="10.7109375" style="31" customWidth="1"/>
    <col min="5" max="5" width="10.7109375" style="82" customWidth="1"/>
    <col min="6" max="6" width="10.7109375" style="31" customWidth="1"/>
    <col min="7" max="7" width="18.7109375" style="31" customWidth="1"/>
    <col min="8" max="8" width="19.28125" style="31" customWidth="1"/>
    <col min="9" max="9" width="19.00390625" style="31" customWidth="1"/>
    <col min="10" max="11" width="10.7109375" style="31" customWidth="1"/>
    <col min="12" max="12" width="10.7109375" style="82" customWidth="1"/>
    <col min="13" max="16384" width="9.140625" style="31" customWidth="1"/>
  </cols>
  <sheetData>
    <row r="1" spans="2:12" s="197" customFormat="1" ht="15">
      <c r="B1" s="512" t="s">
        <v>540</v>
      </c>
      <c r="C1" s="478"/>
      <c r="D1" s="478"/>
      <c r="E1" s="514"/>
      <c r="F1" s="478"/>
      <c r="G1" s="478"/>
      <c r="H1" s="478"/>
      <c r="I1" s="478"/>
      <c r="J1" s="478"/>
      <c r="K1" s="478"/>
      <c r="L1" s="514"/>
    </row>
    <row r="2" spans="2:13" ht="15" thickBot="1">
      <c r="B2" s="59"/>
      <c r="C2" s="59"/>
      <c r="D2" s="59"/>
      <c r="E2" s="32"/>
      <c r="F2" s="59"/>
      <c r="G2" s="59"/>
      <c r="H2" s="59"/>
      <c r="I2" s="59"/>
      <c r="J2" s="59"/>
      <c r="K2" s="59"/>
      <c r="L2" s="32"/>
      <c r="M2" s="985" t="s">
        <v>972</v>
      </c>
    </row>
    <row r="3" spans="2:13" ht="51">
      <c r="B3" s="78"/>
      <c r="C3" s="79" t="s">
        <v>795</v>
      </c>
      <c r="D3" s="79" t="s">
        <v>796</v>
      </c>
      <c r="E3" s="80" t="s">
        <v>797</v>
      </c>
      <c r="F3" s="79" t="s">
        <v>798</v>
      </c>
      <c r="G3" s="79" t="s">
        <v>799</v>
      </c>
      <c r="H3" s="79" t="s">
        <v>800</v>
      </c>
      <c r="I3" s="79" t="s">
        <v>801</v>
      </c>
      <c r="J3" s="79" t="s">
        <v>802</v>
      </c>
      <c r="K3" s="79" t="s">
        <v>803</v>
      </c>
      <c r="L3" s="80" t="s">
        <v>804</v>
      </c>
      <c r="M3" s="651" t="s">
        <v>128</v>
      </c>
    </row>
    <row r="4" spans="1:13" ht="14.25">
      <c r="A4" s="1087" t="s">
        <v>823</v>
      </c>
      <c r="B4" s="81" t="s">
        <v>805</v>
      </c>
      <c r="C4" s="76"/>
      <c r="D4" s="76"/>
      <c r="E4" s="83">
        <f>IF($D$17=0,0,D4/D$17)</f>
        <v>0</v>
      </c>
      <c r="F4" s="49"/>
      <c r="G4" s="77"/>
      <c r="H4" s="77"/>
      <c r="I4" s="77"/>
      <c r="J4" s="76"/>
      <c r="K4" s="76"/>
      <c r="L4" s="650"/>
      <c r="M4" s="652"/>
    </row>
    <row r="5" spans="1:13" ht="14.25">
      <c r="A5" s="1087"/>
      <c r="B5" s="81" t="s">
        <v>806</v>
      </c>
      <c r="C5" s="76"/>
      <c r="D5" s="76"/>
      <c r="E5" s="83">
        <f>IF($D$17=0,0,D5/D$17)</f>
        <v>0</v>
      </c>
      <c r="F5" s="49"/>
      <c r="G5" s="77"/>
      <c r="H5" s="77"/>
      <c r="I5" s="77"/>
      <c r="J5" s="76"/>
      <c r="K5" s="76"/>
      <c r="L5" s="650"/>
      <c r="M5" s="652"/>
    </row>
    <row r="6" spans="1:13" ht="14.25">
      <c r="A6" s="1087"/>
      <c r="B6" s="81" t="s">
        <v>807</v>
      </c>
      <c r="C6" s="76"/>
      <c r="D6" s="76"/>
      <c r="E6" s="83">
        <f aca="true" t="shared" si="0" ref="E6:E17">IF($D$17=0,0,D6/D$17)</f>
        <v>0</v>
      </c>
      <c r="F6" s="49"/>
      <c r="G6" s="77"/>
      <c r="H6" s="77"/>
      <c r="I6" s="77"/>
      <c r="J6" s="76"/>
      <c r="K6" s="76"/>
      <c r="L6" s="650"/>
      <c r="M6" s="652"/>
    </row>
    <row r="7" spans="1:13" ht="14.25">
      <c r="A7" s="1087"/>
      <c r="B7" s="518" t="s">
        <v>808</v>
      </c>
      <c r="C7" s="76"/>
      <c r="D7" s="76"/>
      <c r="E7" s="83">
        <f t="shared" si="0"/>
        <v>0</v>
      </c>
      <c r="F7" s="49"/>
      <c r="G7" s="77"/>
      <c r="H7" s="77"/>
      <c r="I7" s="77"/>
      <c r="J7" s="76"/>
      <c r="K7" s="76"/>
      <c r="L7" s="650"/>
      <c r="M7" s="652"/>
    </row>
    <row r="8" spans="1:13" ht="14.25">
      <c r="A8" s="1087"/>
      <c r="B8" s="518" t="s">
        <v>809</v>
      </c>
      <c r="C8" s="76"/>
      <c r="D8" s="76"/>
      <c r="E8" s="83">
        <f t="shared" si="0"/>
        <v>0</v>
      </c>
      <c r="F8" s="49"/>
      <c r="G8" s="77"/>
      <c r="H8" s="77"/>
      <c r="I8" s="77"/>
      <c r="J8" s="76"/>
      <c r="K8" s="76"/>
      <c r="L8" s="650"/>
      <c r="M8" s="652"/>
    </row>
    <row r="9" spans="1:13" ht="14.25">
      <c r="A9" s="1087"/>
      <c r="B9" s="518" t="s">
        <v>810</v>
      </c>
      <c r="C9" s="76"/>
      <c r="D9" s="76"/>
      <c r="E9" s="83">
        <f t="shared" si="0"/>
        <v>0</v>
      </c>
      <c r="F9" s="49"/>
      <c r="G9" s="77"/>
      <c r="H9" s="77"/>
      <c r="I9" s="77"/>
      <c r="J9" s="76"/>
      <c r="K9" s="76"/>
      <c r="L9" s="650"/>
      <c r="M9" s="652"/>
    </row>
    <row r="10" spans="1:13" ht="14.25">
      <c r="A10" s="1087"/>
      <c r="B10" s="518" t="s">
        <v>811</v>
      </c>
      <c r="C10" s="76"/>
      <c r="D10" s="76"/>
      <c r="E10" s="83">
        <f t="shared" si="0"/>
        <v>0</v>
      </c>
      <c r="F10" s="49"/>
      <c r="G10" s="77"/>
      <c r="H10" s="77"/>
      <c r="I10" s="77"/>
      <c r="J10" s="76"/>
      <c r="K10" s="76"/>
      <c r="L10" s="650"/>
      <c r="M10" s="652"/>
    </row>
    <row r="11" spans="1:13" ht="14.25">
      <c r="A11" s="1087"/>
      <c r="B11" s="518" t="s">
        <v>812</v>
      </c>
      <c r="C11" s="76"/>
      <c r="D11" s="76"/>
      <c r="E11" s="83">
        <f t="shared" si="0"/>
        <v>0</v>
      </c>
      <c r="F11" s="49"/>
      <c r="G11" s="77"/>
      <c r="H11" s="77"/>
      <c r="I11" s="77"/>
      <c r="J11" s="76"/>
      <c r="K11" s="76"/>
      <c r="L11" s="650"/>
      <c r="M11" s="652"/>
    </row>
    <row r="12" spans="1:13" ht="14.25">
      <c r="A12" s="1087"/>
      <c r="B12" s="518" t="s">
        <v>813</v>
      </c>
      <c r="C12" s="76"/>
      <c r="D12" s="76"/>
      <c r="E12" s="83">
        <f t="shared" si="0"/>
        <v>0</v>
      </c>
      <c r="F12" s="49"/>
      <c r="G12" s="77"/>
      <c r="H12" s="77"/>
      <c r="I12" s="77"/>
      <c r="J12" s="76"/>
      <c r="K12" s="76"/>
      <c r="L12" s="650"/>
      <c r="M12" s="652"/>
    </row>
    <row r="13" spans="1:13" ht="15">
      <c r="A13" s="1087"/>
      <c r="B13" s="522" t="s">
        <v>171</v>
      </c>
      <c r="C13" s="76"/>
      <c r="D13" s="76"/>
      <c r="E13" s="83">
        <f t="shared" si="0"/>
        <v>0</v>
      </c>
      <c r="F13" s="76"/>
      <c r="G13" s="76"/>
      <c r="H13" s="76"/>
      <c r="I13" s="76"/>
      <c r="J13" s="76"/>
      <c r="K13" s="76"/>
      <c r="L13" s="76"/>
      <c r="M13" s="653"/>
    </row>
    <row r="14" spans="1:13" ht="15">
      <c r="A14" s="1087"/>
      <c r="B14" s="522" t="s">
        <v>871</v>
      </c>
      <c r="C14" s="76"/>
      <c r="D14" s="76"/>
      <c r="E14" s="83">
        <f t="shared" si="0"/>
        <v>0</v>
      </c>
      <c r="F14" s="76"/>
      <c r="G14" s="76"/>
      <c r="H14" s="76"/>
      <c r="I14" s="76"/>
      <c r="J14" s="76"/>
      <c r="K14" s="76"/>
      <c r="L14" s="76"/>
      <c r="M14" s="653"/>
    </row>
    <row r="15" spans="1:13" ht="15">
      <c r="A15" s="1087"/>
      <c r="B15" s="522" t="s">
        <v>171</v>
      </c>
      <c r="C15" s="76"/>
      <c r="D15" s="76"/>
      <c r="E15" s="83">
        <f t="shared" si="0"/>
        <v>0</v>
      </c>
      <c r="F15" s="76"/>
      <c r="G15" s="76"/>
      <c r="H15" s="76"/>
      <c r="I15" s="76"/>
      <c r="J15" s="76"/>
      <c r="K15" s="76"/>
      <c r="L15" s="76"/>
      <c r="M15" s="653"/>
    </row>
    <row r="16" spans="1:13" ht="14.25">
      <c r="A16" s="1087"/>
      <c r="B16" s="81" t="s">
        <v>814</v>
      </c>
      <c r="C16" s="76"/>
      <c r="D16" s="76"/>
      <c r="E16" s="83">
        <f t="shared" si="0"/>
        <v>0</v>
      </c>
      <c r="F16" s="49"/>
      <c r="G16" s="77"/>
      <c r="H16" s="77"/>
      <c r="I16" s="77"/>
      <c r="J16" s="76"/>
      <c r="K16" s="76"/>
      <c r="L16" s="650"/>
      <c r="M16" s="652"/>
    </row>
    <row r="17" spans="2:13" ht="15" thickBot="1">
      <c r="B17" s="33" t="s">
        <v>815</v>
      </c>
      <c r="C17" s="955">
        <f>C4+C5+C6+C7+C8+C9+C10+C11+C12+C14+C16</f>
        <v>0</v>
      </c>
      <c r="D17" s="955">
        <f>D4+D5+D6+D7+D8+D9+D10+D11+D12+D14+D16</f>
        <v>0</v>
      </c>
      <c r="E17" s="83">
        <f t="shared" si="0"/>
        <v>0</v>
      </c>
      <c r="F17" s="49"/>
      <c r="G17" s="77"/>
      <c r="H17" s="77"/>
      <c r="I17" s="77"/>
      <c r="J17" s="955">
        <f>J4+J5+J6+J7+J8+J9+J10+J11+J12+J14+J16</f>
        <v>0</v>
      </c>
      <c r="K17" s="955">
        <f>K4+K5+K6+K7+K8+K9+K10+K11+K12+K14+K16</f>
        <v>0</v>
      </c>
      <c r="L17" s="654">
        <f>IF(D17=0,0,(L4*D4+L5*D5+L6*D6+L7*D7+L8*D8+L9*D9+L10*D10+L11*D11+L12*D12+L14*D14+L16*D16)/D17)</f>
        <v>0</v>
      </c>
      <c r="M17" s="655">
        <f>IF(D17=0,0,(M4*D4+M5*D5+M6*D6+M7*D7+M8*D8+M9*D9+M10*D10+M11*D11+M12*D12+M14*D14+M16*D16)/D17)</f>
        <v>0</v>
      </c>
    </row>
    <row r="19" spans="2:12" ht="14.25">
      <c r="B19" s="62"/>
      <c r="C19" s="61"/>
      <c r="D19" s="61"/>
      <c r="E19" s="84"/>
      <c r="F19" s="61"/>
      <c r="G19" s="60"/>
      <c r="H19" s="60"/>
      <c r="I19" s="60"/>
      <c r="J19" s="61"/>
      <c r="K19" s="61"/>
      <c r="L19" s="84"/>
    </row>
    <row r="20" spans="2:12" ht="14.25">
      <c r="B20" s="31" t="s">
        <v>140</v>
      </c>
      <c r="E20" s="31"/>
      <c r="F20" s="61"/>
      <c r="G20" s="60"/>
      <c r="H20" s="60"/>
      <c r="I20" s="60"/>
      <c r="J20" s="61"/>
      <c r="K20" s="61"/>
      <c r="L20" s="84"/>
    </row>
    <row r="21" spans="4:12" ht="14.25">
      <c r="D21" s="31" t="s">
        <v>133</v>
      </c>
      <c r="E21" s="31" t="s">
        <v>134</v>
      </c>
      <c r="F21" s="61"/>
      <c r="G21" s="60"/>
      <c r="H21" s="60"/>
      <c r="I21" s="60"/>
      <c r="J21" s="61"/>
      <c r="K21" s="61"/>
      <c r="L21" s="84"/>
    </row>
    <row r="22" spans="4:12" ht="14.25">
      <c r="D22" s="31" t="s">
        <v>135</v>
      </c>
      <c r="E22" s="31" t="s">
        <v>136</v>
      </c>
      <c r="F22" s="61"/>
      <c r="G22" s="60"/>
      <c r="H22" s="60"/>
      <c r="I22" s="60"/>
      <c r="J22" s="61"/>
      <c r="K22" s="61"/>
      <c r="L22" s="84"/>
    </row>
    <row r="23" spans="2:12" ht="14.25">
      <c r="B23" s="31" t="s">
        <v>141</v>
      </c>
      <c r="E23" s="31"/>
      <c r="F23" s="61"/>
      <c r="G23" s="60"/>
      <c r="H23" s="60"/>
      <c r="I23" s="60"/>
      <c r="J23" s="61"/>
      <c r="K23" s="61"/>
      <c r="L23" s="84"/>
    </row>
    <row r="24" spans="4:12" ht="14.25">
      <c r="D24" s="31" t="s">
        <v>133</v>
      </c>
      <c r="E24" s="31" t="s">
        <v>134</v>
      </c>
      <c r="F24" s="61"/>
      <c r="G24" s="60"/>
      <c r="H24" s="60"/>
      <c r="I24" s="60"/>
      <c r="J24" s="61"/>
      <c r="K24" s="61"/>
      <c r="L24" s="84"/>
    </row>
    <row r="25" spans="3:12" ht="14.25">
      <c r="C25" s="31" t="s">
        <v>137</v>
      </c>
      <c r="D25" s="31" t="s">
        <v>135</v>
      </c>
      <c r="E25" s="31" t="s">
        <v>136</v>
      </c>
      <c r="F25" s="85"/>
      <c r="G25" s="85"/>
      <c r="H25" s="85"/>
      <c r="I25" s="85"/>
      <c r="J25" s="85"/>
      <c r="K25" s="85"/>
      <c r="L25" s="86"/>
    </row>
  </sheetData>
  <sheetProtection password="C7AC" sheet="1"/>
  <mergeCells count="1">
    <mergeCell ref="A4:A16"/>
  </mergeCells>
  <dataValidations count="1">
    <dataValidation type="decimal" operator="greaterThanOrEqual" allowBlank="1" showInputMessage="1" showErrorMessage="1" sqref="C19:E19 F19:L24 G16:M16 G4:M12 F13:M15 C4:D16 E4:E17">
      <formula1>0</formula1>
    </dataValidation>
  </dataValidation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7" sqref="I7"/>
    </sheetView>
  </sheetViews>
  <sheetFormatPr defaultColWidth="9.140625" defaultRowHeight="15"/>
  <cols>
    <col min="1" max="1" width="6.28125" style="697" customWidth="1"/>
    <col min="2" max="2" width="42.00390625" style="697" customWidth="1"/>
    <col min="3" max="4" width="9.140625" style="697" customWidth="1"/>
    <col min="5" max="5" width="13.140625" style="697" customWidth="1"/>
    <col min="6" max="6" width="12.8515625" style="697" customWidth="1"/>
    <col min="7" max="7" width="12.140625" style="697" customWidth="1"/>
    <col min="8" max="8" width="12.28125" style="697" customWidth="1"/>
    <col min="9" max="9" width="10.28125" style="697" customWidth="1"/>
    <col min="10" max="10" width="10.421875" style="697" customWidth="1"/>
    <col min="11" max="11" width="9.7109375" style="697" customWidth="1"/>
    <col min="12" max="13" width="11.140625" style="697" customWidth="1"/>
    <col min="14" max="14" width="11.421875" style="697" customWidth="1"/>
    <col min="15" max="16384" width="9.140625" style="697" customWidth="1"/>
  </cols>
  <sheetData>
    <row r="1" spans="1:13" ht="24.75" customHeight="1" thickBot="1">
      <c r="A1" s="698" t="s">
        <v>668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M1" s="985" t="s">
        <v>972</v>
      </c>
    </row>
    <row r="2" spans="1:13" s="748" customFormat="1" ht="51">
      <c r="A2" s="808"/>
      <c r="B2" s="750"/>
      <c r="C2" s="751" t="s">
        <v>795</v>
      </c>
      <c r="D2" s="751" t="s">
        <v>796</v>
      </c>
      <c r="E2" s="751" t="s">
        <v>669</v>
      </c>
      <c r="F2" s="751" t="s">
        <v>670</v>
      </c>
      <c r="G2" s="751" t="s">
        <v>671</v>
      </c>
      <c r="H2" s="751" t="s">
        <v>672</v>
      </c>
      <c r="I2" s="751" t="s">
        <v>673</v>
      </c>
      <c r="J2" s="751" t="s">
        <v>802</v>
      </c>
      <c r="K2" s="751" t="s">
        <v>803</v>
      </c>
      <c r="L2" s="751" t="s">
        <v>674</v>
      </c>
      <c r="M2" s="751" t="s">
        <v>854</v>
      </c>
    </row>
    <row r="3" spans="1:13" s="730" customFormat="1" ht="15" customHeight="1">
      <c r="A3" s="1088" t="s">
        <v>142</v>
      </c>
      <c r="B3" s="704" t="s">
        <v>805</v>
      </c>
      <c r="C3" s="810"/>
      <c r="D3" s="810"/>
      <c r="E3" s="990">
        <f>IF(D3=0,0,D3/$D$14)</f>
        <v>0</v>
      </c>
      <c r="F3" s="810"/>
      <c r="G3" s="810"/>
      <c r="H3" s="810"/>
      <c r="I3" s="810"/>
      <c r="J3" s="810"/>
      <c r="K3" s="810"/>
      <c r="L3" s="810"/>
      <c r="M3" s="810"/>
    </row>
    <row r="4" spans="1:13" s="730" customFormat="1" ht="14.25">
      <c r="A4" s="1088"/>
      <c r="B4" s="704" t="s">
        <v>806</v>
      </c>
      <c r="C4" s="810"/>
      <c r="D4" s="810"/>
      <c r="E4" s="990">
        <f aca="true" t="shared" si="0" ref="E4:E12">IF(D4=0,0,D4/$D$14)</f>
        <v>0</v>
      </c>
      <c r="F4" s="810"/>
      <c r="G4" s="810"/>
      <c r="H4" s="810"/>
      <c r="I4" s="810"/>
      <c r="J4" s="810"/>
      <c r="K4" s="810"/>
      <c r="L4" s="810"/>
      <c r="M4" s="810"/>
    </row>
    <row r="5" spans="1:13" s="730" customFormat="1" ht="14.25">
      <c r="A5" s="1088"/>
      <c r="B5" s="704" t="s">
        <v>807</v>
      </c>
      <c r="C5" s="810"/>
      <c r="D5" s="810"/>
      <c r="E5" s="990">
        <f t="shared" si="0"/>
        <v>0</v>
      </c>
      <c r="F5" s="810"/>
      <c r="G5" s="810"/>
      <c r="H5" s="810"/>
      <c r="I5" s="810"/>
      <c r="J5" s="810"/>
      <c r="K5" s="810"/>
      <c r="L5" s="810"/>
      <c r="M5" s="810"/>
    </row>
    <row r="6" spans="1:13" s="730" customFormat="1" ht="14.25">
      <c r="A6" s="1088"/>
      <c r="B6" s="704" t="s">
        <v>808</v>
      </c>
      <c r="C6" s="810"/>
      <c r="D6" s="810"/>
      <c r="E6" s="990">
        <f t="shared" si="0"/>
        <v>0</v>
      </c>
      <c r="F6" s="810"/>
      <c r="G6" s="810"/>
      <c r="H6" s="810"/>
      <c r="I6" s="810"/>
      <c r="J6" s="810"/>
      <c r="K6" s="810"/>
      <c r="L6" s="810"/>
      <c r="M6" s="810"/>
    </row>
    <row r="7" spans="1:13" s="730" customFormat="1" ht="14.25">
      <c r="A7" s="1088"/>
      <c r="B7" s="704" t="s">
        <v>809</v>
      </c>
      <c r="C7" s="810"/>
      <c r="D7" s="810"/>
      <c r="E7" s="990">
        <f t="shared" si="0"/>
        <v>0</v>
      </c>
      <c r="F7" s="810"/>
      <c r="G7" s="810"/>
      <c r="H7" s="810"/>
      <c r="I7" s="810"/>
      <c r="J7" s="810"/>
      <c r="K7" s="810"/>
      <c r="L7" s="810"/>
      <c r="M7" s="810"/>
    </row>
    <row r="8" spans="1:13" s="730" customFormat="1" ht="14.25">
      <c r="A8" s="1088"/>
      <c r="B8" s="704" t="s">
        <v>810</v>
      </c>
      <c r="C8" s="810"/>
      <c r="D8" s="810"/>
      <c r="E8" s="990">
        <f t="shared" si="0"/>
        <v>0</v>
      </c>
      <c r="F8" s="810"/>
      <c r="G8" s="810"/>
      <c r="H8" s="810"/>
      <c r="I8" s="810"/>
      <c r="J8" s="810"/>
      <c r="K8" s="810"/>
      <c r="L8" s="810"/>
      <c r="M8" s="810"/>
    </row>
    <row r="9" spans="1:13" s="730" customFormat="1" ht="14.25">
      <c r="A9" s="1088"/>
      <c r="B9" s="704" t="s">
        <v>811</v>
      </c>
      <c r="C9" s="810"/>
      <c r="D9" s="810"/>
      <c r="E9" s="990">
        <f t="shared" si="0"/>
        <v>0</v>
      </c>
      <c r="F9" s="810"/>
      <c r="G9" s="810"/>
      <c r="H9" s="810"/>
      <c r="I9" s="810"/>
      <c r="J9" s="810"/>
      <c r="K9" s="810"/>
      <c r="L9" s="810"/>
      <c r="M9" s="810"/>
    </row>
    <row r="10" spans="1:13" s="730" customFormat="1" ht="14.25">
      <c r="A10" s="1088"/>
      <c r="B10" s="704" t="s">
        <v>675</v>
      </c>
      <c r="C10" s="810"/>
      <c r="D10" s="810"/>
      <c r="E10" s="990">
        <f t="shared" si="0"/>
        <v>0</v>
      </c>
      <c r="F10" s="810"/>
      <c r="G10" s="810"/>
      <c r="H10" s="810"/>
      <c r="I10" s="810"/>
      <c r="J10" s="810"/>
      <c r="K10" s="810"/>
      <c r="L10" s="810"/>
      <c r="M10" s="810"/>
    </row>
    <row r="11" spans="1:13" s="730" customFormat="1" ht="14.25">
      <c r="A11" s="1088"/>
      <c r="B11" s="704" t="s">
        <v>676</v>
      </c>
      <c r="C11" s="810"/>
      <c r="D11" s="810"/>
      <c r="E11" s="990">
        <f t="shared" si="0"/>
        <v>0</v>
      </c>
      <c r="F11" s="810"/>
      <c r="G11" s="810"/>
      <c r="H11" s="810"/>
      <c r="I11" s="810"/>
      <c r="J11" s="810"/>
      <c r="K11" s="810"/>
      <c r="L11" s="810"/>
      <c r="M11" s="810"/>
    </row>
    <row r="12" spans="1:13" s="730" customFormat="1" ht="14.25">
      <c r="A12" s="1088"/>
      <c r="B12" s="704" t="s">
        <v>677</v>
      </c>
      <c r="C12" s="810"/>
      <c r="D12" s="810"/>
      <c r="E12" s="990">
        <f t="shared" si="0"/>
        <v>0</v>
      </c>
      <c r="F12" s="810"/>
      <c r="G12" s="810"/>
      <c r="H12" s="810"/>
      <c r="I12" s="810"/>
      <c r="J12" s="810"/>
      <c r="K12" s="810"/>
      <c r="L12" s="810"/>
      <c r="M12" s="810"/>
    </row>
    <row r="13" spans="1:13" s="730" customFormat="1" ht="14.25">
      <c r="A13" s="1088"/>
      <c r="B13" s="704" t="s">
        <v>678</v>
      </c>
      <c r="C13" s="810"/>
      <c r="D13" s="810"/>
      <c r="E13" s="990">
        <f>IF(D13=0,0,D13/$D$14)</f>
        <v>0</v>
      </c>
      <c r="F13" s="810"/>
      <c r="G13" s="810"/>
      <c r="H13" s="810"/>
      <c r="I13" s="810"/>
      <c r="J13" s="810"/>
      <c r="K13" s="810"/>
      <c r="L13" s="810"/>
      <c r="M13" s="810"/>
    </row>
    <row r="14" spans="1:13" s="749" customFormat="1" ht="15" thickBot="1">
      <c r="A14" s="809"/>
      <c r="B14" s="752" t="s">
        <v>815</v>
      </c>
      <c r="C14" s="963">
        <f>SUM(C3:C13)</f>
        <v>0</v>
      </c>
      <c r="D14" s="963">
        <f aca="true" t="shared" si="1" ref="D14:K14">SUM(D3:D13)</f>
        <v>0</v>
      </c>
      <c r="E14" s="991">
        <f t="shared" si="1"/>
        <v>0</v>
      </c>
      <c r="F14" s="963">
        <f t="shared" si="1"/>
        <v>0</v>
      </c>
      <c r="G14" s="963">
        <f t="shared" si="1"/>
        <v>0</v>
      </c>
      <c r="H14" s="963">
        <f t="shared" si="1"/>
        <v>0</v>
      </c>
      <c r="I14" s="963">
        <f t="shared" si="1"/>
        <v>0</v>
      </c>
      <c r="J14" s="963">
        <f t="shared" si="1"/>
        <v>0</v>
      </c>
      <c r="K14" s="963">
        <f t="shared" si="1"/>
        <v>0</v>
      </c>
      <c r="L14" s="963">
        <f>IF(D14=0,0,(D3*L3+D4*L4+D5*L5+D6*L6+D7*L7+D8*L8+D9*L9+D10*L10+D11*L11+D12*L12+D13*L13)/D14)</f>
        <v>0</v>
      </c>
      <c r="M14" s="963">
        <f>IF(D14=0,0,(D3*M3+D4*M4+D5*M5+D6*M6+D7*M7+D8*M8+D9*M9+D10*M10+D11*M11+D12*M12+D13*M13)/D14)</f>
        <v>0</v>
      </c>
    </row>
    <row r="15" spans="1:14" ht="14.25">
      <c r="A15" s="809"/>
      <c r="B15" s="552"/>
      <c r="C15" s="552"/>
      <c r="D15" s="552"/>
      <c r="E15" s="552"/>
      <c r="F15" s="552"/>
      <c r="G15" s="552"/>
      <c r="H15" s="552"/>
      <c r="I15" s="552"/>
      <c r="J15" s="552"/>
      <c r="K15" s="552"/>
      <c r="L15" s="552"/>
      <c r="M15" s="552"/>
      <c r="N15" s="552"/>
    </row>
    <row r="16" spans="2:4" ht="15">
      <c r="B16" s="1066"/>
      <c r="C16" s="1066"/>
      <c r="D16" s="1061" t="s">
        <v>611</v>
      </c>
    </row>
    <row r="17" spans="2:9" s="701" customFormat="1" ht="13.5">
      <c r="B17" s="1062" t="s">
        <v>610</v>
      </c>
      <c r="C17" s="1062"/>
      <c r="D17" s="1061"/>
      <c r="E17" s="702" t="s">
        <v>135</v>
      </c>
      <c r="H17" s="702" t="s">
        <v>679</v>
      </c>
      <c r="I17" s="702" t="s">
        <v>136</v>
      </c>
    </row>
    <row r="18" s="701" customFormat="1" ht="13.5"/>
    <row r="19" spans="2:9" s="701" customFormat="1" ht="13.5">
      <c r="B19" s="552" t="s">
        <v>614</v>
      </c>
      <c r="D19" s="702" t="s">
        <v>611</v>
      </c>
      <c r="E19" s="702" t="s">
        <v>135</v>
      </c>
      <c r="H19" s="702" t="s">
        <v>679</v>
      </c>
      <c r="I19" s="702" t="s">
        <v>136</v>
      </c>
    </row>
  </sheetData>
  <sheetProtection password="C7AC" sheet="1"/>
  <mergeCells count="4">
    <mergeCell ref="D16:D17"/>
    <mergeCell ref="B16:C16"/>
    <mergeCell ref="B17:C17"/>
    <mergeCell ref="A3:A13"/>
  </mergeCells>
  <printOptions/>
  <pageMargins left="0.7" right="0.7" top="0.75" bottom="0.75" header="0.3" footer="0.3"/>
  <pageSetup horizontalDpi="600" verticalDpi="600" orientation="landscape" paperSize="9" scale="7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view="pageBreakPreview" zoomScale="85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7" sqref="E7"/>
    </sheetView>
  </sheetViews>
  <sheetFormatPr defaultColWidth="9.140625" defaultRowHeight="15"/>
  <cols>
    <col min="1" max="1" width="9.140625" style="31" customWidth="1"/>
    <col min="2" max="2" width="26.00390625" style="31" customWidth="1"/>
    <col min="3" max="3" width="13.28125" style="31" customWidth="1"/>
    <col min="4" max="4" width="12.7109375" style="31" bestFit="1" customWidth="1"/>
    <col min="5" max="5" width="22.28125" style="31" customWidth="1"/>
    <col min="6" max="6" width="22.8515625" style="31" customWidth="1"/>
    <col min="7" max="7" width="21.7109375" style="31" customWidth="1"/>
    <col min="8" max="8" width="21.28125" style="31" customWidth="1"/>
    <col min="9" max="9" width="13.57421875" style="31" customWidth="1"/>
    <col min="10" max="10" width="12.7109375" style="31" customWidth="1"/>
    <col min="11" max="11" width="14.00390625" style="31" customWidth="1"/>
    <col min="12" max="12" width="10.7109375" style="31" customWidth="1"/>
    <col min="13" max="13" width="22.28125" style="31" customWidth="1"/>
    <col min="14" max="14" width="10.8515625" style="31" customWidth="1"/>
    <col min="15" max="16384" width="9.140625" style="31" customWidth="1"/>
  </cols>
  <sheetData>
    <row r="1" ht="18">
      <c r="B1" s="87" t="s">
        <v>531</v>
      </c>
    </row>
    <row r="2" ht="15" thickBot="1">
      <c r="N2" s="985" t="s">
        <v>972</v>
      </c>
    </row>
    <row r="3" spans="1:14" ht="15" thickBot="1">
      <c r="A3" s="1089" t="s">
        <v>9</v>
      </c>
      <c r="B3" s="6" t="s">
        <v>738</v>
      </c>
      <c r="C3" s="6" t="s">
        <v>729</v>
      </c>
      <c r="D3" s="7"/>
      <c r="E3" s="7"/>
      <c r="F3" s="7"/>
      <c r="G3" s="7" t="s">
        <v>10</v>
      </c>
      <c r="H3" s="7"/>
      <c r="I3" s="7"/>
      <c r="J3" s="7"/>
      <c r="K3" s="7"/>
      <c r="L3" s="1089" t="s">
        <v>804</v>
      </c>
      <c r="M3" s="1089" t="s">
        <v>11</v>
      </c>
      <c r="N3" s="1089" t="s">
        <v>12</v>
      </c>
    </row>
    <row r="4" spans="1:14" ht="58.5" customHeight="1" thickBot="1">
      <c r="A4" s="1090"/>
      <c r="B4" s="8"/>
      <c r="C4" s="9" t="s">
        <v>13</v>
      </c>
      <c r="D4" s="10" t="s">
        <v>14</v>
      </c>
      <c r="E4" s="11" t="s">
        <v>15</v>
      </c>
      <c r="F4" s="11" t="s">
        <v>16</v>
      </c>
      <c r="G4" s="11" t="s">
        <v>17</v>
      </c>
      <c r="H4" s="11" t="s">
        <v>18</v>
      </c>
      <c r="I4" s="11" t="s">
        <v>19</v>
      </c>
      <c r="J4" s="11" t="s">
        <v>20</v>
      </c>
      <c r="K4" s="11" t="s">
        <v>21</v>
      </c>
      <c r="L4" s="1090"/>
      <c r="M4" s="1090"/>
      <c r="N4" s="1090"/>
    </row>
    <row r="5" spans="1:14" ht="15">
      <c r="A5" s="88"/>
      <c r="B5" s="1">
        <v>1</v>
      </c>
      <c r="C5" s="14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3">
        <v>11</v>
      </c>
      <c r="M5" s="4">
        <v>12</v>
      </c>
      <c r="N5" s="5">
        <v>13</v>
      </c>
    </row>
    <row r="6" spans="1:14" ht="14.25">
      <c r="A6" s="89">
        <v>1</v>
      </c>
      <c r="B6" s="90" t="s">
        <v>805</v>
      </c>
      <c r="C6" s="15">
        <f>D6+E6+F6+G6+H6+I6+J6+K6</f>
        <v>0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1:14" ht="14.25">
      <c r="A7" s="89">
        <v>2</v>
      </c>
      <c r="B7" s="90" t="s">
        <v>806</v>
      </c>
      <c r="C7" s="15">
        <f aca="true" t="shared" si="0" ref="C7:C16">D7+E7+F7+G7+H7+I7+J7+K7</f>
        <v>0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1:14" ht="14.25">
      <c r="A8" s="89">
        <v>3</v>
      </c>
      <c r="B8" s="90" t="s">
        <v>807</v>
      </c>
      <c r="C8" s="15">
        <f t="shared" si="0"/>
        <v>0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</row>
    <row r="9" spans="1:14" ht="14.25">
      <c r="A9" s="89">
        <v>4</v>
      </c>
      <c r="B9" s="90" t="s">
        <v>22</v>
      </c>
      <c r="C9" s="15">
        <f t="shared" si="0"/>
        <v>0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</row>
    <row r="10" spans="1:14" ht="14.25">
      <c r="A10" s="89">
        <v>5</v>
      </c>
      <c r="B10" s="90" t="s">
        <v>23</v>
      </c>
      <c r="C10" s="15">
        <f t="shared" si="0"/>
        <v>0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</row>
    <row r="11" spans="1:14" ht="14.25">
      <c r="A11" s="89">
        <v>6</v>
      </c>
      <c r="B11" s="90" t="s">
        <v>810</v>
      </c>
      <c r="C11" s="15">
        <f t="shared" si="0"/>
        <v>0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</row>
    <row r="12" spans="1:14" ht="14.25">
      <c r="A12" s="89">
        <v>7</v>
      </c>
      <c r="B12" s="90" t="s">
        <v>811</v>
      </c>
      <c r="C12" s="15">
        <f t="shared" si="0"/>
        <v>0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</row>
    <row r="13" spans="1:14" ht="14.25">
      <c r="A13" s="200">
        <v>8</v>
      </c>
      <c r="B13" s="90" t="s">
        <v>24</v>
      </c>
      <c r="C13" s="15">
        <f t="shared" si="0"/>
        <v>0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</row>
    <row r="14" spans="1:14" ht="14.25">
      <c r="A14" s="200">
        <v>9</v>
      </c>
      <c r="B14" s="199" t="s">
        <v>813</v>
      </c>
      <c r="C14" s="15">
        <f t="shared" si="0"/>
        <v>0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</row>
    <row r="15" spans="1:14" ht="14.25" customHeight="1">
      <c r="A15" s="202"/>
      <c r="B15" s="531" t="s">
        <v>171</v>
      </c>
      <c r="C15" s="15">
        <f t="shared" si="0"/>
        <v>0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</row>
    <row r="16" spans="1:14" ht="14.25" customHeight="1">
      <c r="A16" s="200">
        <v>10</v>
      </c>
      <c r="B16" s="532" t="s">
        <v>857</v>
      </c>
      <c r="C16" s="15">
        <f t="shared" si="0"/>
        <v>0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</row>
    <row r="17" spans="1:14" ht="14.25" customHeight="1">
      <c r="A17" s="201"/>
      <c r="B17" s="532" t="s">
        <v>171</v>
      </c>
      <c r="C17" s="15">
        <f>D17+E17+F17+G17+H17+I17+J17+K17</f>
        <v>0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</row>
    <row r="18" spans="1:14" ht="14.25">
      <c r="A18" s="201">
        <v>11</v>
      </c>
      <c r="B18" s="90" t="s">
        <v>25</v>
      </c>
      <c r="C18" s="15">
        <f>D18+E18+F18+G18+H18+I18+J18+K18</f>
        <v>0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</row>
    <row r="19" spans="1:14" ht="14.25">
      <c r="A19" s="91">
        <v>12</v>
      </c>
      <c r="B19" s="533" t="s">
        <v>26</v>
      </c>
      <c r="C19" s="12">
        <f>C6+C7+C8+C9+C10+C11+C12+C13+C14+C16+C18</f>
        <v>0</v>
      </c>
      <c r="D19" s="12">
        <f aca="true" t="shared" si="1" ref="D19:M19">D6+D7+D8+D9+D10+D11+D12+D13+D14+D16+D18</f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  <c r="I19" s="12">
        <f t="shared" si="1"/>
        <v>0</v>
      </c>
      <c r="J19" s="12">
        <f t="shared" si="1"/>
        <v>0</v>
      </c>
      <c r="K19" s="12">
        <f t="shared" si="1"/>
        <v>0</v>
      </c>
      <c r="L19" s="13">
        <f>IF(C19=0,0,(C6*L6+C7*L7+C8*L8+C9*L9+C10*L10+C11*L11+C12*L12+C13*L13+C14*L14+C16*L16+C18*L18)/C19)</f>
        <v>0</v>
      </c>
      <c r="M19" s="12">
        <f t="shared" si="1"/>
        <v>0</v>
      </c>
      <c r="N19" s="12">
        <f>IF(C19=0,0,(C6*N6+C7*N7+C8*N8+C9*N9+C10*N10+C11*N11+C12*N12+C13*N13+C14*N14+C16*N16+C18*N18)/C19)</f>
        <v>0</v>
      </c>
    </row>
    <row r="22" ht="14.25">
      <c r="B22" s="31" t="s">
        <v>140</v>
      </c>
    </row>
    <row r="23" spans="4:5" ht="14.25">
      <c r="D23" s="31" t="s">
        <v>133</v>
      </c>
      <c r="E23" s="31" t="s">
        <v>134</v>
      </c>
    </row>
    <row r="24" spans="4:5" ht="14.25">
      <c r="D24" s="31" t="s">
        <v>135</v>
      </c>
      <c r="E24" s="31" t="s">
        <v>136</v>
      </c>
    </row>
    <row r="25" ht="14.25">
      <c r="B25" s="31" t="s">
        <v>141</v>
      </c>
    </row>
    <row r="26" spans="4:5" ht="14.25">
      <c r="D26" s="31" t="s">
        <v>133</v>
      </c>
      <c r="E26" s="31" t="s">
        <v>134</v>
      </c>
    </row>
    <row r="27" spans="3:5" ht="14.25">
      <c r="C27" s="31" t="s">
        <v>137</v>
      </c>
      <c r="D27" s="31" t="s">
        <v>135</v>
      </c>
      <c r="E27" s="31" t="s">
        <v>136</v>
      </c>
    </row>
  </sheetData>
  <sheetProtection password="C7AC" sheet="1" formatCells="0"/>
  <mergeCells count="4">
    <mergeCell ref="M3:M4"/>
    <mergeCell ref="N3:N4"/>
    <mergeCell ref="A3:A4"/>
    <mergeCell ref="L3:L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23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5"/>
  <cols>
    <col min="1" max="1" width="4.28125" style="718" customWidth="1"/>
    <col min="2" max="2" width="42.28125" style="697" customWidth="1"/>
    <col min="3" max="3" width="10.140625" style="697" customWidth="1"/>
    <col min="4" max="11" width="9.140625" style="697" customWidth="1"/>
    <col min="12" max="12" width="14.00390625" style="697" customWidth="1"/>
    <col min="13" max="13" width="10.28125" style="697" bestFit="1" customWidth="1"/>
    <col min="14" max="14" width="13.7109375" style="697" customWidth="1"/>
    <col min="15" max="16384" width="9.140625" style="697" customWidth="1"/>
  </cols>
  <sheetData>
    <row r="1" spans="1:14" ht="24.75" customHeight="1">
      <c r="A1" s="1093" t="s">
        <v>631</v>
      </c>
      <c r="B1" s="1093"/>
      <c r="C1" s="1093"/>
      <c r="D1" s="1093"/>
      <c r="E1" s="1093"/>
      <c r="F1" s="1093"/>
      <c r="G1" s="1093"/>
      <c r="H1" s="1093"/>
      <c r="I1" s="1093"/>
      <c r="J1" s="1093"/>
      <c r="K1" s="1093"/>
      <c r="L1" s="1093"/>
      <c r="M1" s="1093"/>
      <c r="N1" s="1093"/>
    </row>
    <row r="2" spans="1:14" ht="24.75" customHeight="1">
      <c r="A2" s="1093" t="s">
        <v>680</v>
      </c>
      <c r="B2" s="1093"/>
      <c r="C2" s="1093"/>
      <c r="D2" s="1093"/>
      <c r="E2" s="1093"/>
      <c r="F2" s="1093"/>
      <c r="G2" s="1093"/>
      <c r="H2" s="1093"/>
      <c r="I2" s="1093"/>
      <c r="J2" s="1093"/>
      <c r="K2" s="1093"/>
      <c r="L2" s="1093"/>
      <c r="M2" s="1093"/>
      <c r="N2" s="1093"/>
    </row>
    <row r="3" ht="15" thickBot="1">
      <c r="N3" s="985" t="s">
        <v>972</v>
      </c>
    </row>
    <row r="4" spans="1:14" s="753" customFormat="1" ht="12" customHeight="1" thickBot="1">
      <c r="A4" s="1091" t="s">
        <v>44</v>
      </c>
      <c r="B4" s="1095" t="s">
        <v>738</v>
      </c>
      <c r="C4" s="1091" t="s">
        <v>634</v>
      </c>
      <c r="D4" s="1097" t="s">
        <v>633</v>
      </c>
      <c r="E4" s="1098"/>
      <c r="F4" s="1098"/>
      <c r="G4" s="1098"/>
      <c r="H4" s="1098"/>
      <c r="I4" s="1098"/>
      <c r="J4" s="1098"/>
      <c r="K4" s="1099"/>
      <c r="L4" s="1091" t="s">
        <v>674</v>
      </c>
      <c r="M4" s="1091" t="s">
        <v>683</v>
      </c>
      <c r="N4" s="1091" t="s">
        <v>855</v>
      </c>
    </row>
    <row r="5" spans="1:14" s="754" customFormat="1" ht="81" customHeight="1" thickBot="1">
      <c r="A5" s="1094"/>
      <c r="B5" s="1096"/>
      <c r="C5" s="1094"/>
      <c r="D5" s="769" t="s">
        <v>14</v>
      </c>
      <c r="E5" s="769" t="s">
        <v>15</v>
      </c>
      <c r="F5" s="769" t="s">
        <v>16</v>
      </c>
      <c r="G5" s="769" t="s">
        <v>681</v>
      </c>
      <c r="H5" s="769" t="s">
        <v>18</v>
      </c>
      <c r="I5" s="769" t="s">
        <v>19</v>
      </c>
      <c r="J5" s="769" t="s">
        <v>20</v>
      </c>
      <c r="K5" s="769" t="s">
        <v>21</v>
      </c>
      <c r="L5" s="1092"/>
      <c r="M5" s="1092"/>
      <c r="N5" s="1092"/>
    </row>
    <row r="6" spans="1:14" s="756" customFormat="1" ht="12">
      <c r="A6" s="767"/>
      <c r="B6" s="755">
        <v>1</v>
      </c>
      <c r="C6" s="768">
        <v>2</v>
      </c>
      <c r="D6" s="768">
        <v>3</v>
      </c>
      <c r="E6" s="768">
        <v>4</v>
      </c>
      <c r="F6" s="768">
        <v>5</v>
      </c>
      <c r="G6" s="768">
        <v>6</v>
      </c>
      <c r="H6" s="768">
        <v>7</v>
      </c>
      <c r="I6" s="768">
        <v>8</v>
      </c>
      <c r="J6" s="768">
        <v>9</v>
      </c>
      <c r="K6" s="768">
        <v>10</v>
      </c>
      <c r="L6" s="768">
        <v>11</v>
      </c>
      <c r="M6" s="768">
        <v>12</v>
      </c>
      <c r="N6" s="768">
        <v>13</v>
      </c>
    </row>
    <row r="7" spans="1:14" s="754" customFormat="1" ht="12">
      <c r="A7" s="764">
        <v>1</v>
      </c>
      <c r="B7" s="757" t="s">
        <v>805</v>
      </c>
      <c r="C7" s="964">
        <f>SUM(D7:K7)</f>
        <v>0</v>
      </c>
      <c r="D7" s="812"/>
      <c r="E7" s="812"/>
      <c r="F7" s="812"/>
      <c r="G7" s="812"/>
      <c r="H7" s="812"/>
      <c r="I7" s="812"/>
      <c r="J7" s="812"/>
      <c r="K7" s="812"/>
      <c r="L7" s="812"/>
      <c r="M7" s="812"/>
      <c r="N7" s="812"/>
    </row>
    <row r="8" spans="1:14" s="754" customFormat="1" ht="12">
      <c r="A8" s="764">
        <v>2</v>
      </c>
      <c r="B8" s="757" t="s">
        <v>806</v>
      </c>
      <c r="C8" s="964">
        <f aca="true" t="shared" si="0" ref="C8:C17">SUM(D8:K8)</f>
        <v>0</v>
      </c>
      <c r="D8" s="812"/>
      <c r="E8" s="812"/>
      <c r="F8" s="812"/>
      <c r="G8" s="812"/>
      <c r="H8" s="812"/>
      <c r="I8" s="812"/>
      <c r="J8" s="812"/>
      <c r="K8" s="812"/>
      <c r="L8" s="812"/>
      <c r="M8" s="812"/>
      <c r="N8" s="812"/>
    </row>
    <row r="9" spans="1:14" s="754" customFormat="1" ht="12">
      <c r="A9" s="764">
        <v>3</v>
      </c>
      <c r="B9" s="757" t="s">
        <v>807</v>
      </c>
      <c r="C9" s="964">
        <f t="shared" si="0"/>
        <v>0</v>
      </c>
      <c r="D9" s="812"/>
      <c r="E9" s="812"/>
      <c r="F9" s="812"/>
      <c r="G9" s="812"/>
      <c r="H9" s="812"/>
      <c r="I9" s="812"/>
      <c r="J9" s="812"/>
      <c r="K9" s="812"/>
      <c r="L9" s="812"/>
      <c r="M9" s="812"/>
      <c r="N9" s="812"/>
    </row>
    <row r="10" spans="1:14" s="754" customFormat="1" ht="12">
      <c r="A10" s="764">
        <v>4</v>
      </c>
      <c r="B10" s="757" t="s">
        <v>22</v>
      </c>
      <c r="C10" s="964">
        <f t="shared" si="0"/>
        <v>0</v>
      </c>
      <c r="D10" s="812"/>
      <c r="E10" s="812"/>
      <c r="F10" s="812"/>
      <c r="G10" s="812"/>
      <c r="H10" s="812"/>
      <c r="I10" s="812"/>
      <c r="J10" s="812"/>
      <c r="K10" s="812"/>
      <c r="L10" s="812"/>
      <c r="M10" s="812"/>
      <c r="N10" s="812"/>
    </row>
    <row r="11" spans="1:14" s="754" customFormat="1" ht="12">
      <c r="A11" s="764">
        <v>5</v>
      </c>
      <c r="B11" s="757" t="s">
        <v>23</v>
      </c>
      <c r="C11" s="964">
        <f t="shared" si="0"/>
        <v>0</v>
      </c>
      <c r="D11" s="812"/>
      <c r="E11" s="812"/>
      <c r="F11" s="812"/>
      <c r="G11" s="812"/>
      <c r="H11" s="812"/>
      <c r="I11" s="812"/>
      <c r="J11" s="812"/>
      <c r="K11" s="812"/>
      <c r="L11" s="812"/>
      <c r="M11" s="812"/>
      <c r="N11" s="812"/>
    </row>
    <row r="12" spans="1:14" s="754" customFormat="1" ht="12">
      <c r="A12" s="764">
        <v>6</v>
      </c>
      <c r="B12" s="757" t="s">
        <v>810</v>
      </c>
      <c r="C12" s="964">
        <f t="shared" si="0"/>
        <v>0</v>
      </c>
      <c r="D12" s="812"/>
      <c r="E12" s="812"/>
      <c r="F12" s="812"/>
      <c r="G12" s="812"/>
      <c r="H12" s="812"/>
      <c r="I12" s="812"/>
      <c r="J12" s="812"/>
      <c r="K12" s="812"/>
      <c r="L12" s="812"/>
      <c r="M12" s="812"/>
      <c r="N12" s="812"/>
    </row>
    <row r="13" spans="1:14" s="754" customFormat="1" ht="12">
      <c r="A13" s="764">
        <v>7</v>
      </c>
      <c r="B13" s="757" t="s">
        <v>811</v>
      </c>
      <c r="C13" s="964">
        <f t="shared" si="0"/>
        <v>0</v>
      </c>
      <c r="D13" s="812"/>
      <c r="E13" s="812"/>
      <c r="F13" s="812"/>
      <c r="G13" s="812"/>
      <c r="H13" s="812"/>
      <c r="I13" s="812"/>
      <c r="J13" s="812"/>
      <c r="K13" s="812"/>
      <c r="L13" s="812"/>
      <c r="M13" s="812"/>
      <c r="N13" s="812"/>
    </row>
    <row r="14" spans="1:14" s="754" customFormat="1" ht="12">
      <c r="A14" s="764">
        <v>8</v>
      </c>
      <c r="B14" s="757" t="s">
        <v>675</v>
      </c>
      <c r="C14" s="964">
        <f t="shared" si="0"/>
        <v>0</v>
      </c>
      <c r="D14" s="812"/>
      <c r="E14" s="812"/>
      <c r="F14" s="812"/>
      <c r="G14" s="812"/>
      <c r="H14" s="812"/>
      <c r="I14" s="812"/>
      <c r="J14" s="812"/>
      <c r="K14" s="812"/>
      <c r="L14" s="812"/>
      <c r="M14" s="812"/>
      <c r="N14" s="812"/>
    </row>
    <row r="15" spans="1:14" s="754" customFormat="1" ht="12">
      <c r="A15" s="764">
        <v>9</v>
      </c>
      <c r="B15" s="757" t="s">
        <v>682</v>
      </c>
      <c r="C15" s="964">
        <f t="shared" si="0"/>
        <v>0</v>
      </c>
      <c r="D15" s="812"/>
      <c r="E15" s="812"/>
      <c r="F15" s="812"/>
      <c r="G15" s="812"/>
      <c r="H15" s="812"/>
      <c r="I15" s="812"/>
      <c r="J15" s="812"/>
      <c r="K15" s="812"/>
      <c r="L15" s="812"/>
      <c r="M15" s="812"/>
      <c r="N15" s="812"/>
    </row>
    <row r="16" spans="1:14" s="754" customFormat="1" ht="12">
      <c r="A16" s="764">
        <v>10</v>
      </c>
      <c r="B16" s="757" t="s">
        <v>25</v>
      </c>
      <c r="C16" s="964">
        <f t="shared" si="0"/>
        <v>0</v>
      </c>
      <c r="D16" s="812"/>
      <c r="E16" s="812"/>
      <c r="F16" s="812"/>
      <c r="G16" s="812"/>
      <c r="H16" s="812"/>
      <c r="I16" s="812"/>
      <c r="J16" s="812"/>
      <c r="K16" s="812"/>
      <c r="L16" s="812"/>
      <c r="M16" s="812"/>
      <c r="N16" s="812"/>
    </row>
    <row r="17" spans="1:14" s="754" customFormat="1" ht="12">
      <c r="A17" s="764">
        <v>11</v>
      </c>
      <c r="B17" s="757" t="s">
        <v>859</v>
      </c>
      <c r="C17" s="964">
        <f t="shared" si="0"/>
        <v>0</v>
      </c>
      <c r="D17" s="812"/>
      <c r="E17" s="812"/>
      <c r="F17" s="812"/>
      <c r="G17" s="812"/>
      <c r="H17" s="812"/>
      <c r="I17" s="812"/>
      <c r="J17" s="812"/>
      <c r="K17" s="812"/>
      <c r="L17" s="812"/>
      <c r="M17" s="812"/>
      <c r="N17" s="812"/>
    </row>
    <row r="18" spans="1:14" s="763" customFormat="1" ht="12" thickBot="1">
      <c r="A18" s="765">
        <v>12</v>
      </c>
      <c r="B18" s="766" t="s">
        <v>729</v>
      </c>
      <c r="C18" s="965">
        <f>SUM(C7:C17)</f>
        <v>0</v>
      </c>
      <c r="D18" s="965">
        <f aca="true" t="shared" si="1" ref="D18:K18">SUM(D7:D17)</f>
        <v>0</v>
      </c>
      <c r="E18" s="965">
        <f t="shared" si="1"/>
        <v>0</v>
      </c>
      <c r="F18" s="965">
        <f t="shared" si="1"/>
        <v>0</v>
      </c>
      <c r="G18" s="965">
        <f t="shared" si="1"/>
        <v>0</v>
      </c>
      <c r="H18" s="965">
        <f t="shared" si="1"/>
        <v>0</v>
      </c>
      <c r="I18" s="965">
        <f t="shared" si="1"/>
        <v>0</v>
      </c>
      <c r="J18" s="965">
        <f t="shared" si="1"/>
        <v>0</v>
      </c>
      <c r="K18" s="965">
        <f t="shared" si="1"/>
        <v>0</v>
      </c>
      <c r="L18" s="965">
        <f>IF(C18=0,0,(C7*L7+C8*L8+C9*L9+C10*L10+C11*L11+C12*L12+C13*L13+C14*L14+C15*L15+C16*L16+C17*L17)/C18)</f>
        <v>0</v>
      </c>
      <c r="M18" s="965">
        <f>SUM(M7:M17)</f>
        <v>0</v>
      </c>
      <c r="N18" s="965">
        <f>IF(C18=0,0,(C7*N7+C8*N8+C9*N9+C10*N10+C11*N11+C12*N12+C13*N13+C14*N14+C15*N15+C16*N16+C17*N17)/C18)</f>
        <v>0</v>
      </c>
    </row>
    <row r="19" s="754" customFormat="1" ht="12">
      <c r="A19" s="758"/>
    </row>
    <row r="20" spans="1:5" s="759" customFormat="1" ht="12">
      <c r="A20" s="762" t="s">
        <v>610</v>
      </c>
      <c r="C20" s="759" t="s">
        <v>611</v>
      </c>
      <c r="D20" s="760"/>
      <c r="E20" s="759" t="s">
        <v>612</v>
      </c>
    </row>
    <row r="21" spans="1:5" s="759" customFormat="1" ht="12">
      <c r="A21" s="761"/>
      <c r="B21" s="760"/>
      <c r="C21" s="759" t="s">
        <v>135</v>
      </c>
      <c r="D21" s="760"/>
      <c r="E21" s="759" t="s">
        <v>136</v>
      </c>
    </row>
    <row r="22" spans="1:5" s="759" customFormat="1" ht="12">
      <c r="A22" s="762" t="s">
        <v>614</v>
      </c>
      <c r="B22" s="760"/>
      <c r="C22" s="759" t="s">
        <v>611</v>
      </c>
      <c r="D22" s="760"/>
      <c r="E22" s="759" t="s">
        <v>612</v>
      </c>
    </row>
    <row r="23" spans="1:5" s="759" customFormat="1" ht="12">
      <c r="A23" s="761"/>
      <c r="B23" s="760"/>
      <c r="C23" s="759" t="s">
        <v>135</v>
      </c>
      <c r="D23" s="760"/>
      <c r="E23" s="759" t="s">
        <v>136</v>
      </c>
    </row>
  </sheetData>
  <sheetProtection password="C7AC" sheet="1"/>
  <mergeCells count="9">
    <mergeCell ref="N4:N5"/>
    <mergeCell ref="A1:N1"/>
    <mergeCell ref="A2:N2"/>
    <mergeCell ref="A4:A5"/>
    <mergeCell ref="B4:B5"/>
    <mergeCell ref="C4:C5"/>
    <mergeCell ref="L4:L5"/>
    <mergeCell ref="M4:M5"/>
    <mergeCell ref="D4:K4"/>
  </mergeCells>
  <printOptions/>
  <pageMargins left="0.7" right="0.7" top="0.75" bottom="0.75" header="0.3" footer="0.3"/>
  <pageSetup horizontalDpi="600" verticalDpi="600" orientation="landscape" paperSize="9" scale="52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O29"/>
  <sheetViews>
    <sheetView view="pageBreakPreview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O23" sqref="O23"/>
    </sheetView>
  </sheetViews>
  <sheetFormatPr defaultColWidth="9.140625" defaultRowHeight="15"/>
  <cols>
    <col min="1" max="1" width="9.140625" style="31" customWidth="1"/>
    <col min="2" max="2" width="4.57421875" style="31" customWidth="1"/>
    <col min="3" max="3" width="22.140625" style="31" customWidth="1"/>
    <col min="4" max="4" width="17.00390625" style="31" customWidth="1"/>
    <col min="5" max="5" width="12.28125" style="31" customWidth="1"/>
    <col min="6" max="7" width="9.140625" style="31" customWidth="1"/>
    <col min="8" max="8" width="10.421875" style="31" bestFit="1" customWidth="1"/>
    <col min="9" max="11" width="9.140625" style="31" customWidth="1"/>
    <col min="12" max="12" width="9.57421875" style="31" bestFit="1" customWidth="1"/>
    <col min="13" max="13" width="8.421875" style="31" customWidth="1"/>
    <col min="14" max="14" width="9.140625" style="31" hidden="1" customWidth="1"/>
    <col min="15" max="15" width="35.421875" style="31" customWidth="1"/>
    <col min="16" max="16384" width="9.140625" style="31" customWidth="1"/>
  </cols>
  <sheetData>
    <row r="1" ht="29.25" customHeight="1">
      <c r="C1" s="93" t="s">
        <v>532</v>
      </c>
    </row>
    <row r="3" ht="15" thickBot="1">
      <c r="O3" s="985" t="s">
        <v>972</v>
      </c>
    </row>
    <row r="4" spans="2:15" ht="14.25">
      <c r="B4" s="1100" t="s">
        <v>27</v>
      </c>
      <c r="C4" s="1103" t="s">
        <v>28</v>
      </c>
      <c r="D4" s="1100" t="s">
        <v>29</v>
      </c>
      <c r="E4" s="1106"/>
      <c r="F4" s="1100" t="s">
        <v>30</v>
      </c>
      <c r="G4" s="1109"/>
      <c r="H4" s="1109"/>
      <c r="I4" s="1109"/>
      <c r="J4" s="1109"/>
      <c r="K4" s="1109"/>
      <c r="L4" s="1109"/>
      <c r="M4" s="1109"/>
      <c r="N4" s="1109"/>
      <c r="O4" s="1110"/>
    </row>
    <row r="5" spans="2:15" ht="15" thickBot="1">
      <c r="B5" s="1101"/>
      <c r="C5" s="1104"/>
      <c r="D5" s="1107"/>
      <c r="E5" s="1108"/>
      <c r="F5" s="1102"/>
      <c r="G5" s="1111"/>
      <c r="H5" s="1111"/>
      <c r="I5" s="1111"/>
      <c r="J5" s="1111"/>
      <c r="K5" s="1111"/>
      <c r="L5" s="1111"/>
      <c r="M5" s="1111"/>
      <c r="N5" s="1111"/>
      <c r="O5" s="1112"/>
    </row>
    <row r="6" spans="2:15" ht="14.25">
      <c r="B6" s="1101"/>
      <c r="C6" s="1104"/>
      <c r="D6" s="1103" t="s">
        <v>31</v>
      </c>
      <c r="E6" s="1103" t="s">
        <v>5</v>
      </c>
      <c r="F6" s="1100" t="s">
        <v>32</v>
      </c>
      <c r="G6" s="1109"/>
      <c r="H6" s="1109"/>
      <c r="I6" s="1109"/>
      <c r="J6" s="1110"/>
      <c r="K6" s="1115" t="s">
        <v>635</v>
      </c>
      <c r="L6" s="1100" t="s">
        <v>33</v>
      </c>
      <c r="M6" s="1109"/>
      <c r="N6" s="1109"/>
      <c r="O6" s="1118" t="s">
        <v>34</v>
      </c>
    </row>
    <row r="7" spans="2:15" ht="15" thickBot="1">
      <c r="B7" s="1101"/>
      <c r="C7" s="1104"/>
      <c r="D7" s="1113"/>
      <c r="E7" s="1113"/>
      <c r="F7" s="1102"/>
      <c r="G7" s="1111"/>
      <c r="H7" s="1111"/>
      <c r="I7" s="1111"/>
      <c r="J7" s="1112"/>
      <c r="K7" s="1116"/>
      <c r="L7" s="1102"/>
      <c r="M7" s="1111"/>
      <c r="N7" s="1111"/>
      <c r="O7" s="1119"/>
    </row>
    <row r="8" spans="2:15" ht="14.25">
      <c r="B8" s="1101"/>
      <c r="C8" s="1104"/>
      <c r="D8" s="1113"/>
      <c r="E8" s="1113"/>
      <c r="F8" s="1118" t="s">
        <v>35</v>
      </c>
      <c r="G8" s="1118" t="s">
        <v>36</v>
      </c>
      <c r="H8" s="1121" t="s">
        <v>37</v>
      </c>
      <c r="I8" s="1118" t="s">
        <v>788</v>
      </c>
      <c r="J8" s="1118" t="s">
        <v>38</v>
      </c>
      <c r="K8" s="1116"/>
      <c r="L8" s="1118" t="s">
        <v>39</v>
      </c>
      <c r="M8" s="1118" t="s">
        <v>40</v>
      </c>
      <c r="N8" s="1121" t="s">
        <v>41</v>
      </c>
      <c r="O8" s="1119"/>
    </row>
    <row r="9" spans="2:15" ht="79.5" customHeight="1" thickBot="1">
      <c r="B9" s="1102"/>
      <c r="C9" s="1105"/>
      <c r="D9" s="1114"/>
      <c r="E9" s="1114"/>
      <c r="F9" s="1122"/>
      <c r="G9" s="1122"/>
      <c r="H9" s="1123"/>
      <c r="I9" s="1114"/>
      <c r="J9" s="1114"/>
      <c r="K9" s="1117"/>
      <c r="L9" s="1114"/>
      <c r="M9" s="1114"/>
      <c r="N9" s="1107"/>
      <c r="O9" s="1120"/>
    </row>
    <row r="10" spans="2:15" ht="15" thickBot="1">
      <c r="B10" s="95"/>
      <c r="C10" s="96">
        <v>1</v>
      </c>
      <c r="D10" s="96">
        <v>2</v>
      </c>
      <c r="E10" s="96">
        <v>3</v>
      </c>
      <c r="F10" s="96">
        <v>4</v>
      </c>
      <c r="G10" s="96">
        <v>5</v>
      </c>
      <c r="H10" s="96">
        <v>6</v>
      </c>
      <c r="I10" s="96">
        <v>7</v>
      </c>
      <c r="J10" s="96">
        <v>8</v>
      </c>
      <c r="K10" s="811">
        <v>9</v>
      </c>
      <c r="L10" s="811">
        <v>10</v>
      </c>
      <c r="M10" s="96">
        <v>11</v>
      </c>
      <c r="N10" s="97">
        <v>11</v>
      </c>
      <c r="O10" s="95">
        <v>12</v>
      </c>
    </row>
    <row r="11" spans="2:15" s="905" customFormat="1" ht="14.25" thickBot="1">
      <c r="B11" s="967"/>
      <c r="C11" s="967"/>
      <c r="D11" s="967"/>
      <c r="E11" s="967"/>
      <c r="F11" s="966"/>
      <c r="G11" s="966"/>
      <c r="H11" s="968"/>
      <c r="I11" s="968"/>
      <c r="J11" s="967"/>
      <c r="K11" s="967"/>
      <c r="L11" s="968"/>
      <c r="M11" s="968"/>
      <c r="N11" s="969"/>
      <c r="O11" s="967"/>
    </row>
    <row r="12" spans="2:15" s="905" customFormat="1" ht="14.25" thickBot="1">
      <c r="B12" s="967"/>
      <c r="C12" s="967"/>
      <c r="D12" s="967"/>
      <c r="E12" s="967"/>
      <c r="F12" s="966"/>
      <c r="G12" s="966"/>
      <c r="H12" s="968"/>
      <c r="I12" s="968"/>
      <c r="J12" s="967"/>
      <c r="K12" s="967"/>
      <c r="L12" s="968"/>
      <c r="M12" s="968"/>
      <c r="N12" s="969"/>
      <c r="O12" s="967"/>
    </row>
    <row r="13" spans="2:15" s="905" customFormat="1" ht="14.25" thickBot="1">
      <c r="B13" s="967"/>
      <c r="C13" s="967"/>
      <c r="D13" s="967"/>
      <c r="E13" s="967"/>
      <c r="F13" s="966"/>
      <c r="G13" s="966"/>
      <c r="H13" s="968"/>
      <c r="I13" s="968"/>
      <c r="J13" s="967"/>
      <c r="K13" s="967"/>
      <c r="L13" s="968"/>
      <c r="M13" s="968"/>
      <c r="N13" s="969"/>
      <c r="O13" s="967"/>
    </row>
    <row r="14" spans="2:15" s="905" customFormat="1" ht="14.25" thickBot="1">
      <c r="B14" s="967"/>
      <c r="C14" s="967"/>
      <c r="D14" s="967"/>
      <c r="E14" s="967"/>
      <c r="F14" s="966"/>
      <c r="G14" s="966"/>
      <c r="H14" s="968"/>
      <c r="I14" s="968"/>
      <c r="J14" s="967"/>
      <c r="K14" s="967"/>
      <c r="L14" s="968"/>
      <c r="M14" s="968"/>
      <c r="N14" s="969"/>
      <c r="O14" s="967"/>
    </row>
    <row r="15" spans="2:15" s="905" customFormat="1" ht="14.25" thickBot="1">
      <c r="B15" s="967"/>
      <c r="C15" s="967"/>
      <c r="D15" s="967"/>
      <c r="E15" s="967"/>
      <c r="F15" s="966"/>
      <c r="G15" s="966"/>
      <c r="H15" s="968"/>
      <c r="I15" s="968"/>
      <c r="J15" s="967"/>
      <c r="K15" s="967"/>
      <c r="L15" s="968"/>
      <c r="M15" s="968"/>
      <c r="N15" s="969"/>
      <c r="O15" s="967"/>
    </row>
    <row r="16" spans="2:15" s="905" customFormat="1" ht="14.25" thickBot="1">
      <c r="B16" s="967"/>
      <c r="C16" s="967"/>
      <c r="D16" s="967"/>
      <c r="E16" s="967"/>
      <c r="F16" s="966"/>
      <c r="G16" s="966"/>
      <c r="H16" s="968"/>
      <c r="I16" s="968"/>
      <c r="J16" s="967"/>
      <c r="K16" s="967"/>
      <c r="L16" s="968"/>
      <c r="M16" s="968"/>
      <c r="N16" s="969"/>
      <c r="O16" s="967"/>
    </row>
    <row r="17" spans="2:15" s="905" customFormat="1" ht="14.25" thickBot="1">
      <c r="B17" s="967"/>
      <c r="C17" s="967"/>
      <c r="D17" s="967"/>
      <c r="E17" s="967"/>
      <c r="F17" s="966"/>
      <c r="G17" s="966"/>
      <c r="H17" s="968"/>
      <c r="I17" s="968"/>
      <c r="J17" s="967"/>
      <c r="K17" s="967"/>
      <c r="L17" s="968"/>
      <c r="M17" s="968"/>
      <c r="N17" s="969"/>
      <c r="O17" s="967"/>
    </row>
    <row r="18" spans="2:15" s="905" customFormat="1" ht="14.25" thickBot="1">
      <c r="B18" s="967"/>
      <c r="C18" s="967"/>
      <c r="D18" s="967"/>
      <c r="E18" s="967"/>
      <c r="F18" s="966"/>
      <c r="G18" s="966"/>
      <c r="H18" s="968"/>
      <c r="I18" s="968"/>
      <c r="J18" s="967"/>
      <c r="K18" s="967"/>
      <c r="L18" s="968"/>
      <c r="M18" s="968"/>
      <c r="N18" s="969"/>
      <c r="O18" s="967"/>
    </row>
    <row r="19" spans="2:15" s="905" customFormat="1" ht="14.25" thickBot="1">
      <c r="B19" s="967"/>
      <c r="C19" s="967"/>
      <c r="D19" s="967"/>
      <c r="E19" s="967"/>
      <c r="F19" s="966"/>
      <c r="G19" s="966"/>
      <c r="H19" s="968"/>
      <c r="I19" s="968"/>
      <c r="J19" s="967"/>
      <c r="K19" s="967"/>
      <c r="L19" s="968"/>
      <c r="M19" s="968"/>
      <c r="N19" s="969"/>
      <c r="O19" s="967"/>
    </row>
    <row r="20" spans="2:15" s="905" customFormat="1" ht="14.25" thickBot="1">
      <c r="B20" s="967"/>
      <c r="C20" s="967"/>
      <c r="D20" s="967"/>
      <c r="E20" s="967"/>
      <c r="F20" s="966"/>
      <c r="G20" s="966"/>
      <c r="H20" s="968"/>
      <c r="I20" s="968"/>
      <c r="J20" s="967"/>
      <c r="K20" s="967"/>
      <c r="L20" s="968"/>
      <c r="M20" s="968"/>
      <c r="N20" s="969"/>
      <c r="O20" s="967"/>
    </row>
    <row r="21" spans="2:15" ht="15" thickBot="1">
      <c r="B21" s="98"/>
      <c r="C21" s="99" t="s">
        <v>815</v>
      </c>
      <c r="D21" s="813"/>
      <c r="E21" s="813"/>
      <c r="F21" s="813"/>
      <c r="G21" s="813"/>
      <c r="H21" s="814"/>
      <c r="I21" s="813"/>
      <c r="J21" s="813"/>
      <c r="K21" s="815"/>
      <c r="L21" s="837">
        <f>SUM(L12:L20)</f>
        <v>0</v>
      </c>
      <c r="M21" s="837">
        <f>SUM(M12:M20)</f>
        <v>0</v>
      </c>
      <c r="N21" s="816"/>
      <c r="O21" s="817"/>
    </row>
    <row r="24" ht="14.25">
      <c r="C24" s="31" t="s">
        <v>140</v>
      </c>
    </row>
    <row r="25" spans="5:6" ht="14.25">
      <c r="E25" s="31" t="s">
        <v>133</v>
      </c>
      <c r="F25" s="31" t="s">
        <v>134</v>
      </c>
    </row>
    <row r="26" spans="5:6" ht="14.25">
      <c r="E26" s="31" t="s">
        <v>135</v>
      </c>
      <c r="F26" s="31" t="s">
        <v>136</v>
      </c>
    </row>
    <row r="27" ht="14.25">
      <c r="C27" s="31" t="s">
        <v>141</v>
      </c>
    </row>
    <row r="28" spans="5:6" ht="14.25">
      <c r="E28" s="31" t="s">
        <v>133</v>
      </c>
      <c r="F28" s="31" t="s">
        <v>134</v>
      </c>
    </row>
    <row r="29" spans="4:6" ht="14.25">
      <c r="D29" s="31" t="s">
        <v>137</v>
      </c>
      <c r="E29" s="31" t="s">
        <v>135</v>
      </c>
      <c r="F29" s="31" t="s">
        <v>136</v>
      </c>
    </row>
  </sheetData>
  <sheetProtection password="C7AC" sheet="1"/>
  <mergeCells count="18">
    <mergeCell ref="M8:M9"/>
    <mergeCell ref="N8:N9"/>
    <mergeCell ref="F8:F9"/>
    <mergeCell ref="G8:G9"/>
    <mergeCell ref="H8:H9"/>
    <mergeCell ref="I8:I9"/>
    <mergeCell ref="J8:J9"/>
    <mergeCell ref="L8:L9"/>
    <mergeCell ref="B4:B9"/>
    <mergeCell ref="C4:C9"/>
    <mergeCell ref="D4:E5"/>
    <mergeCell ref="F4:O5"/>
    <mergeCell ref="D6:D9"/>
    <mergeCell ref="E6:E9"/>
    <mergeCell ref="F6:J7"/>
    <mergeCell ref="K6:K9"/>
    <mergeCell ref="L6:N7"/>
    <mergeCell ref="O6:O9"/>
  </mergeCells>
  <dataValidations count="1">
    <dataValidation type="date" operator="greaterThan" allowBlank="1" showInputMessage="1" showErrorMessage="1" sqref="F18:G20">
      <formula1>36892</formula1>
    </dataValidation>
  </dataValidations>
  <printOptions/>
  <pageMargins left="0.75" right="0.75" top="1" bottom="1" header="0.5" footer="0.5"/>
  <pageSetup horizontalDpi="600" verticalDpi="600" orientation="landscape" paperSize="9" scale="4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2" sqref="F2"/>
    </sheetView>
  </sheetViews>
  <sheetFormatPr defaultColWidth="9.140625" defaultRowHeight="15"/>
  <cols>
    <col min="1" max="1" width="4.57421875" style="31" customWidth="1"/>
    <col min="2" max="2" width="22.140625" style="31" customWidth="1"/>
    <col min="3" max="4" width="17.00390625" style="31" customWidth="1"/>
    <col min="5" max="5" width="12.28125" style="31" customWidth="1"/>
    <col min="6" max="6" width="14.57421875" style="31" customWidth="1"/>
    <col min="7" max="11" width="9.140625" style="31" customWidth="1"/>
    <col min="12" max="12" width="22.57421875" style="31" customWidth="1"/>
    <col min="13" max="13" width="9.140625" style="31" customWidth="1"/>
    <col min="14" max="14" width="8.421875" style="31" customWidth="1"/>
    <col min="15" max="15" width="9.140625" style="31" hidden="1" customWidth="1"/>
    <col min="16" max="16" width="35.421875" style="31" customWidth="1"/>
    <col min="17" max="16384" width="9.140625" style="31" customWidth="1"/>
  </cols>
  <sheetData>
    <row r="1" ht="18">
      <c r="B1" s="100" t="s">
        <v>533</v>
      </c>
    </row>
    <row r="2" ht="15" thickBot="1">
      <c r="F2" s="985" t="s">
        <v>971</v>
      </c>
    </row>
    <row r="3" spans="1:6" ht="27" thickBot="1">
      <c r="A3" s="101" t="s">
        <v>27</v>
      </c>
      <c r="B3" s="94" t="s">
        <v>8</v>
      </c>
      <c r="C3" s="94" t="s">
        <v>42</v>
      </c>
      <c r="D3" s="770" t="s">
        <v>632</v>
      </c>
      <c r="E3" s="94" t="s">
        <v>43</v>
      </c>
      <c r="F3" s="770" t="s">
        <v>632</v>
      </c>
    </row>
    <row r="4" spans="1:6" ht="54" customHeight="1" thickBot="1">
      <c r="A4" s="102">
        <v>1</v>
      </c>
      <c r="B4" s="103" t="s">
        <v>872</v>
      </c>
      <c r="C4" s="104"/>
      <c r="D4" s="104"/>
      <c r="E4" s="105"/>
      <c r="F4" s="105"/>
    </row>
    <row r="7" ht="14.25">
      <c r="B7" s="31" t="s">
        <v>140</v>
      </c>
    </row>
    <row r="8" spans="5:6" ht="14.25">
      <c r="E8" s="31" t="s">
        <v>133</v>
      </c>
      <c r="F8" s="31" t="s">
        <v>134</v>
      </c>
    </row>
    <row r="9" spans="5:6" ht="14.25">
      <c r="E9" s="31" t="s">
        <v>135</v>
      </c>
      <c r="F9" s="31" t="s">
        <v>136</v>
      </c>
    </row>
    <row r="10" ht="14.25">
      <c r="B10" s="31" t="s">
        <v>141</v>
      </c>
    </row>
    <row r="11" spans="5:6" ht="14.25">
      <c r="E11" s="31" t="s">
        <v>133</v>
      </c>
      <c r="F11" s="31" t="s">
        <v>134</v>
      </c>
    </row>
    <row r="12" spans="3:6" ht="14.25">
      <c r="C12" s="31" t="s">
        <v>137</v>
      </c>
      <c r="E12" s="31" t="s">
        <v>135</v>
      </c>
      <c r="F12" s="31" t="s">
        <v>136</v>
      </c>
    </row>
  </sheetData>
  <sheetProtection password="C7AC" sheet="1" formatCells="0"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19" sqref="J19"/>
    </sheetView>
  </sheetViews>
  <sheetFormatPr defaultColWidth="9.140625" defaultRowHeight="15"/>
  <cols>
    <col min="1" max="1" width="9.140625" style="197" customWidth="1"/>
    <col min="2" max="2" width="8.57421875" style="197" customWidth="1"/>
    <col min="3" max="3" width="28.28125" style="197" customWidth="1"/>
    <col min="4" max="8" width="12.8515625" style="197" customWidth="1"/>
    <col min="9" max="16384" width="9.140625" style="197" customWidth="1"/>
  </cols>
  <sheetData>
    <row r="1" spans="2:3" ht="17.25" customHeight="1">
      <c r="B1" s="534" t="s">
        <v>534</v>
      </c>
      <c r="C1" s="534"/>
    </row>
    <row r="2" ht="15" thickBot="1">
      <c r="H2" s="985" t="s">
        <v>972</v>
      </c>
    </row>
    <row r="3" spans="1:8" ht="84.75" customHeight="1" thickBot="1">
      <c r="A3" s="535"/>
      <c r="B3" s="38" t="s">
        <v>44</v>
      </c>
      <c r="C3" s="39" t="s">
        <v>738</v>
      </c>
      <c r="D3" s="40" t="s">
        <v>45</v>
      </c>
      <c r="E3" s="40" t="s">
        <v>46</v>
      </c>
      <c r="F3" s="40" t="s">
        <v>47</v>
      </c>
      <c r="G3" s="40" t="s">
        <v>48</v>
      </c>
      <c r="H3" s="41" t="s">
        <v>49</v>
      </c>
    </row>
    <row r="4" spans="1:8" s="823" customFormat="1" ht="14.25">
      <c r="A4" s="1130" t="s">
        <v>130</v>
      </c>
      <c r="B4" s="1127">
        <v>1</v>
      </c>
      <c r="C4" s="824" t="s">
        <v>50</v>
      </c>
      <c r="D4" s="536">
        <f>D5+D6</f>
        <v>0</v>
      </c>
      <c r="E4" s="536">
        <f>E5+E6</f>
        <v>0</v>
      </c>
      <c r="F4" s="536">
        <f>F5+F6</f>
        <v>0</v>
      </c>
      <c r="G4" s="536">
        <f>G5+G6</f>
        <v>0</v>
      </c>
      <c r="H4" s="537">
        <f>IF(E4=0,0,(H5*E5+H6*E6)/E4)</f>
        <v>0</v>
      </c>
    </row>
    <row r="5" spans="1:8" ht="14.25">
      <c r="A5" s="1130"/>
      <c r="B5" s="1128"/>
      <c r="C5" s="16" t="s">
        <v>51</v>
      </c>
      <c r="D5" s="538"/>
      <c r="E5" s="538"/>
      <c r="F5" s="538"/>
      <c r="G5" s="538"/>
      <c r="H5" s="539"/>
    </row>
    <row r="6" spans="1:8" ht="14.25">
      <c r="A6" s="1130"/>
      <c r="B6" s="1128"/>
      <c r="C6" s="17" t="s">
        <v>52</v>
      </c>
      <c r="D6" s="538"/>
      <c r="E6" s="538"/>
      <c r="F6" s="538"/>
      <c r="G6" s="538"/>
      <c r="H6" s="539"/>
    </row>
    <row r="7" spans="1:8" s="823" customFormat="1" ht="14.25">
      <c r="A7" s="1130"/>
      <c r="B7" s="821">
        <v>2</v>
      </c>
      <c r="C7" s="822" t="s">
        <v>53</v>
      </c>
      <c r="D7" s="540">
        <f>D8+D11</f>
        <v>0</v>
      </c>
      <c r="E7" s="540">
        <f>E8+E11</f>
        <v>0</v>
      </c>
      <c r="F7" s="540">
        <f>F8+F11</f>
        <v>0</v>
      </c>
      <c r="G7" s="540">
        <f>G8+G11</f>
        <v>0</v>
      </c>
      <c r="H7" s="541">
        <f>IF(E7=0,0,(H8*E8+H11*E11)/E7)</f>
        <v>0</v>
      </c>
    </row>
    <row r="8" spans="1:8" s="823" customFormat="1" ht="14.25">
      <c r="A8" s="1130"/>
      <c r="B8" s="1128"/>
      <c r="C8" s="825" t="s">
        <v>54</v>
      </c>
      <c r="D8" s="542">
        <f>D9+D10</f>
        <v>0</v>
      </c>
      <c r="E8" s="542">
        <f>E9+E10</f>
        <v>0</v>
      </c>
      <c r="F8" s="542">
        <f>F9+F10</f>
        <v>0</v>
      </c>
      <c r="G8" s="542">
        <f>G9+G10</f>
        <v>0</v>
      </c>
      <c r="H8" s="543">
        <f>IF(E8=0,0,(H9*E9+H10*E10)/E8)</f>
        <v>0</v>
      </c>
    </row>
    <row r="9" spans="1:8" ht="14.25">
      <c r="A9" s="1130"/>
      <c r="B9" s="1128"/>
      <c r="C9" s="16" t="s">
        <v>51</v>
      </c>
      <c r="D9" s="538"/>
      <c r="E9" s="538"/>
      <c r="F9" s="538"/>
      <c r="G9" s="538"/>
      <c r="H9" s="539"/>
    </row>
    <row r="10" spans="1:8" ht="14.25">
      <c r="A10" s="1130"/>
      <c r="B10" s="1128"/>
      <c r="C10" s="17" t="s">
        <v>52</v>
      </c>
      <c r="D10" s="538"/>
      <c r="E10" s="538"/>
      <c r="F10" s="538"/>
      <c r="G10" s="538"/>
      <c r="H10" s="539"/>
    </row>
    <row r="11" spans="1:8" ht="14.25">
      <c r="A11" s="1130"/>
      <c r="B11" s="1133"/>
      <c r="C11" s="28" t="s">
        <v>55</v>
      </c>
      <c r="D11" s="542">
        <f>D12+D13</f>
        <v>0</v>
      </c>
      <c r="E11" s="542">
        <f>E12+E13</f>
        <v>0</v>
      </c>
      <c r="F11" s="542">
        <f>F12+F13</f>
        <v>0</v>
      </c>
      <c r="G11" s="542">
        <f>G12+G13</f>
        <v>0</v>
      </c>
      <c r="H11" s="543">
        <f>IF(E11=0,0,(H12*E12+H13*E13)/E11)</f>
        <v>0</v>
      </c>
    </row>
    <row r="12" spans="1:8" ht="14.25">
      <c r="A12" s="1130"/>
      <c r="B12" s="1133"/>
      <c r="C12" s="16" t="s">
        <v>51</v>
      </c>
      <c r="D12" s="538"/>
      <c r="E12" s="538"/>
      <c r="F12" s="538"/>
      <c r="G12" s="538"/>
      <c r="H12" s="539"/>
    </row>
    <row r="13" spans="1:8" ht="21">
      <c r="A13" s="1130"/>
      <c r="B13" s="34"/>
      <c r="C13" s="19" t="s">
        <v>52</v>
      </c>
      <c r="D13" s="538"/>
      <c r="E13" s="538"/>
      <c r="F13" s="538"/>
      <c r="G13" s="538"/>
      <c r="H13" s="539"/>
    </row>
    <row r="14" spans="1:8" ht="14.25">
      <c r="A14" s="1130"/>
      <c r="B14" s="1128">
        <v>3</v>
      </c>
      <c r="C14" s="25" t="s">
        <v>56</v>
      </c>
      <c r="D14" s="540">
        <f>D15+D16</f>
        <v>0</v>
      </c>
      <c r="E14" s="540">
        <f>E15+E16</f>
        <v>0</v>
      </c>
      <c r="F14" s="540">
        <f>F15+F16</f>
        <v>0</v>
      </c>
      <c r="G14" s="540">
        <f>G15+G16</f>
        <v>0</v>
      </c>
      <c r="H14" s="541">
        <f>IF(E14=0,0,(H15*E15+H16*E16)/E14)</f>
        <v>0</v>
      </c>
    </row>
    <row r="15" spans="1:8" ht="14.25">
      <c r="A15" s="1130"/>
      <c r="B15" s="1128"/>
      <c r="C15" s="16" t="s">
        <v>51</v>
      </c>
      <c r="D15" s="538"/>
      <c r="E15" s="538"/>
      <c r="F15" s="538"/>
      <c r="G15" s="538"/>
      <c r="H15" s="539"/>
    </row>
    <row r="16" spans="1:8" ht="19.5" customHeight="1">
      <c r="A16" s="1130"/>
      <c r="B16" s="35"/>
      <c r="C16" s="20" t="s">
        <v>52</v>
      </c>
      <c r="D16" s="538"/>
      <c r="E16" s="538"/>
      <c r="F16" s="538"/>
      <c r="G16" s="538"/>
      <c r="H16" s="539"/>
    </row>
    <row r="17" spans="1:8" ht="14.25">
      <c r="A17" s="1130"/>
      <c r="B17" s="1128">
        <v>4</v>
      </c>
      <c r="C17" s="25" t="s">
        <v>57</v>
      </c>
      <c r="D17" s="540">
        <f>D18+D19</f>
        <v>0</v>
      </c>
      <c r="E17" s="540">
        <f>E18+E19</f>
        <v>0</v>
      </c>
      <c r="F17" s="540">
        <f>F18+F19</f>
        <v>0</v>
      </c>
      <c r="G17" s="540">
        <f>G18+G19</f>
        <v>0</v>
      </c>
      <c r="H17" s="541">
        <f>IF(E17=0,0,(H18*E18+H19*E19)/E17)</f>
        <v>0</v>
      </c>
    </row>
    <row r="18" spans="1:8" ht="14.25">
      <c r="A18" s="1130"/>
      <c r="B18" s="1128"/>
      <c r="C18" s="16" t="s">
        <v>51</v>
      </c>
      <c r="D18" s="538"/>
      <c r="E18" s="538"/>
      <c r="F18" s="538"/>
      <c r="G18" s="538"/>
      <c r="H18" s="539"/>
    </row>
    <row r="19" spans="1:8" ht="14.25">
      <c r="A19" s="1130"/>
      <c r="B19" s="1128"/>
      <c r="C19" s="17" t="s">
        <v>52</v>
      </c>
      <c r="D19" s="538"/>
      <c r="E19" s="538"/>
      <c r="F19" s="538"/>
      <c r="G19" s="538"/>
      <c r="H19" s="539"/>
    </row>
    <row r="20" spans="1:8" ht="14.25">
      <c r="A20" s="1130"/>
      <c r="B20" s="1128">
        <v>5</v>
      </c>
      <c r="C20" s="25" t="s">
        <v>58</v>
      </c>
      <c r="D20" s="540">
        <f>D21+D22</f>
        <v>0</v>
      </c>
      <c r="E20" s="540">
        <f>E21+E22</f>
        <v>0</v>
      </c>
      <c r="F20" s="540">
        <f>F21+F22</f>
        <v>0</v>
      </c>
      <c r="G20" s="540">
        <f>G21+G22</f>
        <v>0</v>
      </c>
      <c r="H20" s="541">
        <f>IF(E20=0,0,(H21*E21+H22*E22)/E20)</f>
        <v>0</v>
      </c>
    </row>
    <row r="21" spans="1:8" ht="14.25">
      <c r="A21" s="1130"/>
      <c r="B21" s="1128"/>
      <c r="C21" s="16" t="s">
        <v>51</v>
      </c>
      <c r="D21" s="538"/>
      <c r="E21" s="538"/>
      <c r="F21" s="538"/>
      <c r="G21" s="538"/>
      <c r="H21" s="539"/>
    </row>
    <row r="22" spans="1:8" ht="14.25">
      <c r="A22" s="1130"/>
      <c r="B22" s="1128"/>
      <c r="C22" s="17" t="s">
        <v>52</v>
      </c>
      <c r="D22" s="538"/>
      <c r="E22" s="538"/>
      <c r="F22" s="538"/>
      <c r="G22" s="538"/>
      <c r="H22" s="539"/>
    </row>
    <row r="23" spans="1:8" ht="14.25">
      <c r="A23" s="1130"/>
      <c r="B23" s="1128">
        <v>6</v>
      </c>
      <c r="C23" s="25" t="s">
        <v>59</v>
      </c>
      <c r="D23" s="540">
        <f>D24+D25</f>
        <v>0</v>
      </c>
      <c r="E23" s="540">
        <f>E24+E25</f>
        <v>0</v>
      </c>
      <c r="F23" s="540">
        <f>F24+F25</f>
        <v>0</v>
      </c>
      <c r="G23" s="540">
        <f>G24+G25</f>
        <v>0</v>
      </c>
      <c r="H23" s="541">
        <f>IF(E23=0,0,(H24*E24+H25*E25)/E23)</f>
        <v>0</v>
      </c>
    </row>
    <row r="24" spans="1:8" ht="14.25">
      <c r="A24" s="1130"/>
      <c r="B24" s="1128"/>
      <c r="C24" s="16" t="s">
        <v>51</v>
      </c>
      <c r="D24" s="538"/>
      <c r="E24" s="538"/>
      <c r="F24" s="538"/>
      <c r="G24" s="538"/>
      <c r="H24" s="539"/>
    </row>
    <row r="25" spans="1:8" ht="14.25">
      <c r="A25" s="1130"/>
      <c r="B25" s="1128"/>
      <c r="C25" s="17" t="s">
        <v>52</v>
      </c>
      <c r="D25" s="538"/>
      <c r="E25" s="538"/>
      <c r="F25" s="538"/>
      <c r="G25" s="538"/>
      <c r="H25" s="539"/>
    </row>
    <row r="26" spans="1:8" ht="24" customHeight="1">
      <c r="A26" s="1130"/>
      <c r="B26" s="1128">
        <v>7</v>
      </c>
      <c r="C26" s="26" t="s">
        <v>60</v>
      </c>
      <c r="D26" s="540">
        <f>D27+D28</f>
        <v>0</v>
      </c>
      <c r="E26" s="540">
        <f>E27+E28</f>
        <v>0</v>
      </c>
      <c r="F26" s="540">
        <f>F27+F28</f>
        <v>0</v>
      </c>
      <c r="G26" s="540">
        <f>G27+G28</f>
        <v>0</v>
      </c>
      <c r="H26" s="541">
        <f>IF(E26=0,0,(H27*E27+H28*E28)/E26)</f>
        <v>0</v>
      </c>
    </row>
    <row r="27" spans="1:8" ht="14.25">
      <c r="A27" s="1130"/>
      <c r="B27" s="1128"/>
      <c r="C27" s="16" t="s">
        <v>51</v>
      </c>
      <c r="D27" s="538"/>
      <c r="E27" s="538"/>
      <c r="F27" s="538"/>
      <c r="G27" s="538"/>
      <c r="H27" s="539"/>
    </row>
    <row r="28" spans="1:8" ht="14.25">
      <c r="A28" s="1130"/>
      <c r="B28" s="1129"/>
      <c r="C28" s="17" t="s">
        <v>52</v>
      </c>
      <c r="D28" s="538"/>
      <c r="E28" s="538"/>
      <c r="F28" s="538"/>
      <c r="G28" s="538"/>
      <c r="H28" s="539"/>
    </row>
    <row r="29" spans="1:8" ht="16.5" customHeight="1">
      <c r="A29" s="1131"/>
      <c r="B29" s="1129">
        <v>8</v>
      </c>
      <c r="C29" s="203" t="s">
        <v>61</v>
      </c>
      <c r="D29" s="540">
        <f>D30+D31</f>
        <v>0</v>
      </c>
      <c r="E29" s="540">
        <f>E30+E31</f>
        <v>0</v>
      </c>
      <c r="F29" s="540">
        <f>F30+F31</f>
        <v>0</v>
      </c>
      <c r="G29" s="540">
        <f>G30+G31</f>
        <v>0</v>
      </c>
      <c r="H29" s="541">
        <f>IF(E29=0,0,(H30*E30+H31*E31)/E29)</f>
        <v>0</v>
      </c>
    </row>
    <row r="30" spans="1:8" ht="14.25">
      <c r="A30" s="1131"/>
      <c r="B30" s="1124"/>
      <c r="C30" s="204" t="s">
        <v>51</v>
      </c>
      <c r="D30" s="538"/>
      <c r="E30" s="538"/>
      <c r="F30" s="538"/>
      <c r="G30" s="538"/>
      <c r="H30" s="539"/>
    </row>
    <row r="31" spans="1:8" ht="14.25">
      <c r="A31" s="1131"/>
      <c r="B31" s="1124"/>
      <c r="C31" s="205" t="s">
        <v>52</v>
      </c>
      <c r="D31" s="538"/>
      <c r="E31" s="538"/>
      <c r="F31" s="538"/>
      <c r="G31" s="538"/>
      <c r="H31" s="539"/>
    </row>
    <row r="32" spans="1:8" ht="14.25">
      <c r="A32" s="1131"/>
      <c r="B32" s="1124"/>
      <c r="C32" s="544" t="s">
        <v>213</v>
      </c>
      <c r="D32" s="540">
        <f>D33+D34</f>
        <v>0</v>
      </c>
      <c r="E32" s="540">
        <f>E33+E34</f>
        <v>0</v>
      </c>
      <c r="F32" s="540">
        <f>F33+F34</f>
        <v>0</v>
      </c>
      <c r="G32" s="540">
        <f>G33+G34</f>
        <v>0</v>
      </c>
      <c r="H32" s="541">
        <f>IF(E32=0,0,(H33*E33+H34*E34)/E32)</f>
        <v>0</v>
      </c>
    </row>
    <row r="33" spans="1:8" ht="14.25">
      <c r="A33" s="1131"/>
      <c r="B33" s="1124"/>
      <c r="C33" s="204" t="s">
        <v>51</v>
      </c>
      <c r="D33" s="538"/>
      <c r="E33" s="538"/>
      <c r="F33" s="538"/>
      <c r="G33" s="538"/>
      <c r="H33" s="539"/>
    </row>
    <row r="34" spans="1:8" ht="14.25">
      <c r="A34" s="1131"/>
      <c r="B34" s="1124"/>
      <c r="C34" s="205" t="s">
        <v>52</v>
      </c>
      <c r="D34" s="538"/>
      <c r="E34" s="538"/>
      <c r="F34" s="538"/>
      <c r="G34" s="538"/>
      <c r="H34" s="539"/>
    </row>
    <row r="35" spans="1:8" ht="16.5" customHeight="1">
      <c r="A35" s="1131"/>
      <c r="B35" s="1125" t="s">
        <v>214</v>
      </c>
      <c r="C35" s="203" t="s">
        <v>873</v>
      </c>
      <c r="D35" s="540">
        <f>D36+D37</f>
        <v>0</v>
      </c>
      <c r="E35" s="540">
        <f>E36+E37</f>
        <v>0</v>
      </c>
      <c r="F35" s="540">
        <f>F36+F37</f>
        <v>0</v>
      </c>
      <c r="G35" s="540">
        <f>G36+G37</f>
        <v>0</v>
      </c>
      <c r="H35" s="541">
        <f>IF(E35=0,0,(H36*E36+H37*E37)/E35)</f>
        <v>0</v>
      </c>
    </row>
    <row r="36" spans="1:8" ht="14.25">
      <c r="A36" s="1131"/>
      <c r="B36" s="1126"/>
      <c r="C36" s="204" t="s">
        <v>51</v>
      </c>
      <c r="D36" s="538"/>
      <c r="E36" s="538"/>
      <c r="F36" s="538"/>
      <c r="G36" s="538"/>
      <c r="H36" s="539"/>
    </row>
    <row r="37" spans="1:8" ht="14.25">
      <c r="A37" s="1131"/>
      <c r="B37" s="1126"/>
      <c r="C37" s="205" t="s">
        <v>52</v>
      </c>
      <c r="D37" s="538"/>
      <c r="E37" s="538"/>
      <c r="F37" s="538"/>
      <c r="G37" s="538"/>
      <c r="H37" s="539"/>
    </row>
    <row r="38" spans="1:8" ht="14.25">
      <c r="A38" s="1131"/>
      <c r="B38" s="1124"/>
      <c r="C38" s="544" t="s">
        <v>213</v>
      </c>
      <c r="D38" s="540">
        <f>D39+D40</f>
        <v>0</v>
      </c>
      <c r="E38" s="540">
        <f>E39+E40</f>
        <v>0</v>
      </c>
      <c r="F38" s="540">
        <f>F39+F40</f>
        <v>0</v>
      </c>
      <c r="G38" s="540">
        <f>G39+G40</f>
        <v>0</v>
      </c>
      <c r="H38" s="541">
        <f>IF(E38=0,0,(H39*E39+H40*E40)/E38)</f>
        <v>0</v>
      </c>
    </row>
    <row r="39" spans="1:8" ht="14.25">
      <c r="A39" s="1131"/>
      <c r="B39" s="1124"/>
      <c r="C39" s="204" t="s">
        <v>51</v>
      </c>
      <c r="D39" s="538"/>
      <c r="E39" s="538"/>
      <c r="F39" s="538"/>
      <c r="G39" s="538"/>
      <c r="H39" s="539"/>
    </row>
    <row r="40" spans="1:8" ht="14.25">
      <c r="A40" s="1131"/>
      <c r="B40" s="1127"/>
      <c r="C40" s="205" t="s">
        <v>52</v>
      </c>
      <c r="D40" s="538"/>
      <c r="E40" s="538"/>
      <c r="F40" s="538"/>
      <c r="G40" s="538"/>
      <c r="H40" s="539"/>
    </row>
    <row r="41" spans="1:8" ht="14.25">
      <c r="A41" s="1130"/>
      <c r="B41" s="1127">
        <v>9</v>
      </c>
      <c r="C41" s="25" t="s">
        <v>62</v>
      </c>
      <c r="D41" s="540">
        <f>D42+D43</f>
        <v>0</v>
      </c>
      <c r="E41" s="540">
        <f>E42+E43</f>
        <v>0</v>
      </c>
      <c r="F41" s="540">
        <f>F42+F43</f>
        <v>0</v>
      </c>
      <c r="G41" s="540">
        <f>G42+G43</f>
        <v>0</v>
      </c>
      <c r="H41" s="541">
        <f>IF(E41=0,0,(H42*E42+H43*E43)/E41)</f>
        <v>0</v>
      </c>
    </row>
    <row r="42" spans="1:8" ht="14.25">
      <c r="A42" s="1130"/>
      <c r="B42" s="1128"/>
      <c r="C42" s="16" t="s">
        <v>51</v>
      </c>
      <c r="D42" s="538"/>
      <c r="E42" s="538"/>
      <c r="F42" s="538"/>
      <c r="G42" s="538"/>
      <c r="H42" s="539"/>
    </row>
    <row r="43" spans="1:8" ht="14.25">
      <c r="A43" s="1130"/>
      <c r="B43" s="1128"/>
      <c r="C43" s="17" t="s">
        <v>52</v>
      </c>
      <c r="D43" s="538"/>
      <c r="E43" s="538"/>
      <c r="F43" s="538"/>
      <c r="G43" s="538"/>
      <c r="H43" s="539"/>
    </row>
    <row r="44" spans="1:8" ht="14.25">
      <c r="A44" s="1130"/>
      <c r="B44" s="1133"/>
      <c r="C44" s="27" t="s">
        <v>63</v>
      </c>
      <c r="D44" s="545">
        <f>D4+D7+D14+D17+D20+D23+D26+D29+D35+D41</f>
        <v>0</v>
      </c>
      <c r="E44" s="545">
        <f>E4+E7+E14+E17+E20+E23+E26+E29+E35+E41</f>
        <v>0</v>
      </c>
      <c r="F44" s="545">
        <f>F4+F7+F14+F17+F20+F23+F26+F29+F35+F41</f>
        <v>0</v>
      </c>
      <c r="G44" s="545">
        <f>G4+G7+G14+G17+G20+G23+G26+G29+G35+G41</f>
        <v>0</v>
      </c>
      <c r="H44" s="546">
        <f>IF(E44=0,0,(H45*E45+H46*E46)/E44)</f>
        <v>0</v>
      </c>
    </row>
    <row r="45" spans="1:8" ht="14.25">
      <c r="A45" s="1130"/>
      <c r="B45" s="1133"/>
      <c r="C45" s="29" t="s">
        <v>51</v>
      </c>
      <c r="D45" s="549">
        <f aca="true" t="shared" si="0" ref="D45:G46">D5+D9+D12+D15+D18+D21+D24+D27+D30+D36+D42</f>
        <v>0</v>
      </c>
      <c r="E45" s="549">
        <f t="shared" si="0"/>
        <v>0</v>
      </c>
      <c r="F45" s="549">
        <f t="shared" si="0"/>
        <v>0</v>
      </c>
      <c r="G45" s="549">
        <f t="shared" si="0"/>
        <v>0</v>
      </c>
      <c r="H45" s="547">
        <f>IF(E45=0,0,(H5*E5+H9*E9+H12*E12+H15*E15+H18*E18+H21*E21+H24*E24+H27*E27+H30*E30+H36*E36+H42*E42)/E45)</f>
        <v>0</v>
      </c>
    </row>
    <row r="46" spans="1:8" ht="15" thickBot="1">
      <c r="A46" s="1132"/>
      <c r="B46" s="1134"/>
      <c r="C46" s="36" t="s">
        <v>52</v>
      </c>
      <c r="D46" s="549">
        <f t="shared" si="0"/>
        <v>0</v>
      </c>
      <c r="E46" s="549">
        <f t="shared" si="0"/>
        <v>0</v>
      </c>
      <c r="F46" s="549">
        <f t="shared" si="0"/>
        <v>0</v>
      </c>
      <c r="G46" s="549">
        <f t="shared" si="0"/>
        <v>0</v>
      </c>
      <c r="H46" s="547">
        <f>IF(E46=0,0,(H6*E6+H10*E10+H13*E13+H16*E16+H19*E19+H22*E22+H25*E25+H28*E28+H31*E31+H37*E37+H43*E43)/E46)</f>
        <v>0</v>
      </c>
    </row>
    <row r="49" spans="1:6" ht="14.25">
      <c r="A49" s="548"/>
      <c r="B49" s="548" t="s">
        <v>140</v>
      </c>
      <c r="C49" s="548"/>
      <c r="D49" s="548"/>
      <c r="E49" s="548"/>
      <c r="F49" s="548"/>
    </row>
    <row r="50" spans="1:6" ht="14.25">
      <c r="A50" s="548"/>
      <c r="B50" s="548"/>
      <c r="C50" s="548"/>
      <c r="D50" s="548" t="s">
        <v>133</v>
      </c>
      <c r="E50" s="548" t="s">
        <v>134</v>
      </c>
      <c r="F50" s="548"/>
    </row>
    <row r="51" spans="1:6" ht="14.25">
      <c r="A51" s="548"/>
      <c r="B51" s="548"/>
      <c r="C51" s="548"/>
      <c r="D51" s="548" t="s">
        <v>135</v>
      </c>
      <c r="E51" s="548" t="s">
        <v>136</v>
      </c>
      <c r="F51" s="548"/>
    </row>
    <row r="52" spans="1:6" ht="14.25">
      <c r="A52" s="548"/>
      <c r="B52" s="548" t="s">
        <v>141</v>
      </c>
      <c r="C52" s="548"/>
      <c r="D52" s="548"/>
      <c r="E52" s="548"/>
      <c r="F52" s="548"/>
    </row>
    <row r="53" spans="1:6" ht="14.25">
      <c r="A53" s="548"/>
      <c r="B53" s="548"/>
      <c r="C53" s="548"/>
      <c r="D53" s="548" t="s">
        <v>133</v>
      </c>
      <c r="E53" s="548" t="s">
        <v>134</v>
      </c>
      <c r="F53" s="548"/>
    </row>
    <row r="54" spans="1:6" ht="14.25">
      <c r="A54" s="548"/>
      <c r="B54" s="548"/>
      <c r="C54" s="548" t="s">
        <v>137</v>
      </c>
      <c r="D54" s="548" t="s">
        <v>135</v>
      </c>
      <c r="E54" s="548" t="s">
        <v>136</v>
      </c>
      <c r="F54" s="548"/>
    </row>
  </sheetData>
  <sheetProtection password="C7AC" sheet="1" formatCells="0"/>
  <mergeCells count="15">
    <mergeCell ref="B23:B25"/>
    <mergeCell ref="B41:B43"/>
    <mergeCell ref="B4:B6"/>
    <mergeCell ref="B8:B10"/>
    <mergeCell ref="B11:B12"/>
    <mergeCell ref="B32:B34"/>
    <mergeCell ref="B35:B37"/>
    <mergeCell ref="B38:B40"/>
    <mergeCell ref="B26:B28"/>
    <mergeCell ref="B29:B31"/>
    <mergeCell ref="A4:A46"/>
    <mergeCell ref="B14:B15"/>
    <mergeCell ref="B17:B19"/>
    <mergeCell ref="B44:B46"/>
    <mergeCell ref="B20:B2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9.140625" style="31" customWidth="1"/>
    <col min="2" max="2" width="6.8515625" style="31" customWidth="1"/>
    <col min="3" max="3" width="28.28125" style="31" customWidth="1"/>
    <col min="4" max="4" width="12.421875" style="31" customWidth="1"/>
    <col min="5" max="5" width="11.140625" style="31" customWidth="1"/>
    <col min="6" max="6" width="10.00390625" style="31" customWidth="1"/>
    <col min="7" max="7" width="11.00390625" style="31" customWidth="1"/>
    <col min="8" max="8" width="11.421875" style="31" customWidth="1"/>
    <col min="9" max="16384" width="9.140625" style="31" customWidth="1"/>
  </cols>
  <sheetData>
    <row r="1" spans="2:3" ht="17.25" customHeight="1">
      <c r="B1" s="30" t="s">
        <v>281</v>
      </c>
      <c r="C1" s="30"/>
    </row>
    <row r="2" ht="15" thickBot="1">
      <c r="H2" s="985" t="s">
        <v>972</v>
      </c>
    </row>
    <row r="3" spans="1:8" ht="84.75" customHeight="1" thickBot="1">
      <c r="A3" s="106"/>
      <c r="B3" s="38" t="s">
        <v>44</v>
      </c>
      <c r="C3" s="39" t="s">
        <v>738</v>
      </c>
      <c r="D3" s="40" t="s">
        <v>45</v>
      </c>
      <c r="E3" s="40" t="s">
        <v>46</v>
      </c>
      <c r="F3" s="40" t="s">
        <v>47</v>
      </c>
      <c r="G3" s="40" t="s">
        <v>48</v>
      </c>
      <c r="H3" s="41" t="s">
        <v>49</v>
      </c>
    </row>
    <row r="4" spans="1:8" ht="14.25">
      <c r="A4" s="1135" t="s">
        <v>64</v>
      </c>
      <c r="B4" s="1127">
        <v>1</v>
      </c>
      <c r="C4" s="37" t="s">
        <v>50</v>
      </c>
      <c r="D4" s="536">
        <f>D5+D6</f>
        <v>0</v>
      </c>
      <c r="E4" s="536">
        <f>E5+E6</f>
        <v>0</v>
      </c>
      <c r="F4" s="536">
        <f>F5+F6</f>
        <v>0</v>
      </c>
      <c r="G4" s="536">
        <f>G5+G6</f>
        <v>0</v>
      </c>
      <c r="H4" s="537">
        <f>IF(E4=0,0,(H5*E5+H6*E6)/E4)</f>
        <v>0</v>
      </c>
    </row>
    <row r="5" spans="1:8" ht="14.25">
      <c r="A5" s="1136"/>
      <c r="B5" s="1128"/>
      <c r="C5" s="16" t="s">
        <v>51</v>
      </c>
      <c r="D5" s="538"/>
      <c r="E5" s="538"/>
      <c r="F5" s="538"/>
      <c r="G5" s="538"/>
      <c r="H5" s="539"/>
    </row>
    <row r="6" spans="1:8" ht="14.25">
      <c r="A6" s="1136"/>
      <c r="B6" s="1128"/>
      <c r="C6" s="17" t="s">
        <v>52</v>
      </c>
      <c r="D6" s="538"/>
      <c r="E6" s="538"/>
      <c r="F6" s="538"/>
      <c r="G6" s="538"/>
      <c r="H6" s="539"/>
    </row>
    <row r="7" spans="1:8" ht="14.25">
      <c r="A7" s="1136"/>
      <c r="B7" s="18">
        <v>2</v>
      </c>
      <c r="C7" s="25" t="s">
        <v>53</v>
      </c>
      <c r="D7" s="540">
        <f>D8+D11</f>
        <v>0</v>
      </c>
      <c r="E7" s="540">
        <f>E8+E11</f>
        <v>0</v>
      </c>
      <c r="F7" s="540">
        <f>F8+F11</f>
        <v>0</v>
      </c>
      <c r="G7" s="540">
        <f>G8+G11</f>
        <v>0</v>
      </c>
      <c r="H7" s="541">
        <f>IF(E7=0,0,(H8*E8+H11*E11)/E7)</f>
        <v>0</v>
      </c>
    </row>
    <row r="8" spans="1:8" ht="14.25">
      <c r="A8" s="1136"/>
      <c r="B8" s="1128"/>
      <c r="C8" s="28" t="s">
        <v>54</v>
      </c>
      <c r="D8" s="542">
        <f>D9+D10</f>
        <v>0</v>
      </c>
      <c r="E8" s="542">
        <f>E9+E10</f>
        <v>0</v>
      </c>
      <c r="F8" s="542">
        <f>F9+F10</f>
        <v>0</v>
      </c>
      <c r="G8" s="542">
        <f>G9+G10</f>
        <v>0</v>
      </c>
      <c r="H8" s="543">
        <f>IF(E8=0,0,(H9*E9+H10*E10)/E8)</f>
        <v>0</v>
      </c>
    </row>
    <row r="9" spans="1:8" ht="14.25">
      <c r="A9" s="1136"/>
      <c r="B9" s="1128"/>
      <c r="C9" s="16" t="s">
        <v>51</v>
      </c>
      <c r="D9" s="538"/>
      <c r="E9" s="538"/>
      <c r="F9" s="538"/>
      <c r="G9" s="538"/>
      <c r="H9" s="539"/>
    </row>
    <row r="10" spans="1:8" ht="14.25">
      <c r="A10" s="1136"/>
      <c r="B10" s="1128"/>
      <c r="C10" s="17" t="s">
        <v>52</v>
      </c>
      <c r="D10" s="538"/>
      <c r="E10" s="538"/>
      <c r="F10" s="538"/>
      <c r="G10" s="538"/>
      <c r="H10" s="539"/>
    </row>
    <row r="11" spans="1:8" ht="14.25">
      <c r="A11" s="1136"/>
      <c r="B11" s="1133"/>
      <c r="C11" s="28" t="s">
        <v>55</v>
      </c>
      <c r="D11" s="542">
        <f>D12+D13</f>
        <v>0</v>
      </c>
      <c r="E11" s="542">
        <f>E12+E13</f>
        <v>0</v>
      </c>
      <c r="F11" s="542">
        <f>F12+F13</f>
        <v>0</v>
      </c>
      <c r="G11" s="542">
        <f>G12+G13</f>
        <v>0</v>
      </c>
      <c r="H11" s="543">
        <f>IF(E11=0,0,(H12*E12+H13*E13)/E11)</f>
        <v>0</v>
      </c>
    </row>
    <row r="12" spans="1:8" ht="14.25">
      <c r="A12" s="1136"/>
      <c r="B12" s="1133"/>
      <c r="C12" s="16" t="s">
        <v>51</v>
      </c>
      <c r="D12" s="538"/>
      <c r="E12" s="538"/>
      <c r="F12" s="538"/>
      <c r="G12" s="538"/>
      <c r="H12" s="539"/>
    </row>
    <row r="13" spans="1:8" ht="21">
      <c r="A13" s="1136"/>
      <c r="B13" s="34"/>
      <c r="C13" s="19" t="s">
        <v>52</v>
      </c>
      <c r="D13" s="538"/>
      <c r="E13" s="538"/>
      <c r="F13" s="538"/>
      <c r="G13" s="538"/>
      <c r="H13" s="539"/>
    </row>
    <row r="14" spans="1:8" ht="14.25">
      <c r="A14" s="1136"/>
      <c r="B14" s="1128">
        <v>3</v>
      </c>
      <c r="C14" s="25" t="s">
        <v>56</v>
      </c>
      <c r="D14" s="540">
        <f>D15+D16</f>
        <v>0</v>
      </c>
      <c r="E14" s="540">
        <f>E15+E16</f>
        <v>0</v>
      </c>
      <c r="F14" s="540">
        <f>F15+F16</f>
        <v>0</v>
      </c>
      <c r="G14" s="540">
        <f>G15+G16</f>
        <v>0</v>
      </c>
      <c r="H14" s="541">
        <f>IF(E14=0,0,(H15*E15+H16*E16)/E14)</f>
        <v>0</v>
      </c>
    </row>
    <row r="15" spans="1:8" ht="14.25">
      <c r="A15" s="1136"/>
      <c r="B15" s="1128"/>
      <c r="C15" s="16" t="s">
        <v>51</v>
      </c>
      <c r="D15" s="538"/>
      <c r="E15" s="538"/>
      <c r="F15" s="538"/>
      <c r="G15" s="538"/>
      <c r="H15" s="539"/>
    </row>
    <row r="16" spans="1:8" ht="15" customHeight="1">
      <c r="A16" s="1136"/>
      <c r="B16" s="35"/>
      <c r="C16" s="20" t="s">
        <v>52</v>
      </c>
      <c r="D16" s="538"/>
      <c r="E16" s="538"/>
      <c r="F16" s="538"/>
      <c r="G16" s="538"/>
      <c r="H16" s="539"/>
    </row>
    <row r="17" spans="1:8" ht="14.25">
      <c r="A17" s="1136"/>
      <c r="B17" s="1128">
        <v>4</v>
      </c>
      <c r="C17" s="25" t="s">
        <v>57</v>
      </c>
      <c r="D17" s="540">
        <f>D18+D19</f>
        <v>0</v>
      </c>
      <c r="E17" s="540">
        <f>E18+E19</f>
        <v>0</v>
      </c>
      <c r="F17" s="540">
        <f>F18+F19</f>
        <v>0</v>
      </c>
      <c r="G17" s="540">
        <f>G18+G19</f>
        <v>0</v>
      </c>
      <c r="H17" s="541">
        <f>IF(E17=0,0,(H18*E18+H19*E19)/E17)</f>
        <v>0</v>
      </c>
    </row>
    <row r="18" spans="1:8" ht="14.25">
      <c r="A18" s="1136"/>
      <c r="B18" s="1128"/>
      <c r="C18" s="16" t="s">
        <v>51</v>
      </c>
      <c r="D18" s="538"/>
      <c r="E18" s="538"/>
      <c r="F18" s="538"/>
      <c r="G18" s="538"/>
      <c r="H18" s="539"/>
    </row>
    <row r="19" spans="1:8" ht="14.25">
      <c r="A19" s="1136"/>
      <c r="B19" s="1128"/>
      <c r="C19" s="17" t="s">
        <v>52</v>
      </c>
      <c r="D19" s="538"/>
      <c r="E19" s="538"/>
      <c r="F19" s="538"/>
      <c r="G19" s="538"/>
      <c r="H19" s="539"/>
    </row>
    <row r="20" spans="1:8" ht="14.25">
      <c r="A20" s="1136"/>
      <c r="B20" s="1128">
        <v>5</v>
      </c>
      <c r="C20" s="25" t="s">
        <v>58</v>
      </c>
      <c r="D20" s="540">
        <f>D21+D22</f>
        <v>0</v>
      </c>
      <c r="E20" s="540">
        <f>E21+E22</f>
        <v>0</v>
      </c>
      <c r="F20" s="540">
        <f>F21+F22</f>
        <v>0</v>
      </c>
      <c r="G20" s="540">
        <f>G21+G22</f>
        <v>0</v>
      </c>
      <c r="H20" s="541">
        <f>IF(E20=0,0,(H21*E21+H22*E22)/E20)</f>
        <v>0</v>
      </c>
    </row>
    <row r="21" spans="1:8" ht="14.25">
      <c r="A21" s="1136"/>
      <c r="B21" s="1128"/>
      <c r="C21" s="16" t="s">
        <v>51</v>
      </c>
      <c r="D21" s="538"/>
      <c r="E21" s="538"/>
      <c r="F21" s="538"/>
      <c r="G21" s="538"/>
      <c r="H21" s="539"/>
    </row>
    <row r="22" spans="1:8" ht="14.25">
      <c r="A22" s="1136"/>
      <c r="B22" s="1128"/>
      <c r="C22" s="17" t="s">
        <v>52</v>
      </c>
      <c r="D22" s="538"/>
      <c r="E22" s="538"/>
      <c r="F22" s="538"/>
      <c r="G22" s="538"/>
      <c r="H22" s="539"/>
    </row>
    <row r="23" spans="1:8" ht="14.25">
      <c r="A23" s="1136"/>
      <c r="B23" s="1128">
        <v>6</v>
      </c>
      <c r="C23" s="25" t="s">
        <v>59</v>
      </c>
      <c r="D23" s="540">
        <f>D24+D25</f>
        <v>0</v>
      </c>
      <c r="E23" s="540">
        <f>E24+E25</f>
        <v>0</v>
      </c>
      <c r="F23" s="540">
        <f>F24+F25</f>
        <v>0</v>
      </c>
      <c r="G23" s="540">
        <f>G24+G25</f>
        <v>0</v>
      </c>
      <c r="H23" s="541">
        <f>IF(E23=0,0,(H24*E24+H25*E25)/E23)</f>
        <v>0</v>
      </c>
    </row>
    <row r="24" spans="1:8" ht="14.25">
      <c r="A24" s="1136"/>
      <c r="B24" s="1128"/>
      <c r="C24" s="16" t="s">
        <v>51</v>
      </c>
      <c r="D24" s="538"/>
      <c r="E24" s="538"/>
      <c r="F24" s="538"/>
      <c r="G24" s="538"/>
      <c r="H24" s="539"/>
    </row>
    <row r="25" spans="1:8" ht="14.25">
      <c r="A25" s="1136"/>
      <c r="B25" s="1128"/>
      <c r="C25" s="17" t="s">
        <v>52</v>
      </c>
      <c r="D25" s="538"/>
      <c r="E25" s="538"/>
      <c r="F25" s="538"/>
      <c r="G25" s="538"/>
      <c r="H25" s="539"/>
    </row>
    <row r="26" spans="1:8" ht="20.25">
      <c r="A26" s="1136"/>
      <c r="B26" s="1128">
        <v>7</v>
      </c>
      <c r="C26" s="26" t="s">
        <v>60</v>
      </c>
      <c r="D26" s="540">
        <f>D27+D28</f>
        <v>0</v>
      </c>
      <c r="E26" s="540">
        <f>E27+E28</f>
        <v>0</v>
      </c>
      <c r="F26" s="540">
        <f>F27+F28</f>
        <v>0</v>
      </c>
      <c r="G26" s="540">
        <f>G27+G28</f>
        <v>0</v>
      </c>
      <c r="H26" s="541">
        <f>IF(E26=0,0,(H27*E27+H28*E28)/E26)</f>
        <v>0</v>
      </c>
    </row>
    <row r="27" spans="1:8" ht="14.25">
      <c r="A27" s="1136"/>
      <c r="B27" s="1128"/>
      <c r="C27" s="16" t="s">
        <v>51</v>
      </c>
      <c r="D27" s="538"/>
      <c r="E27" s="538"/>
      <c r="F27" s="538"/>
      <c r="G27" s="538"/>
      <c r="H27" s="539"/>
    </row>
    <row r="28" spans="1:8" ht="14.25">
      <c r="A28" s="1136"/>
      <c r="B28" s="1129"/>
      <c r="C28" s="17" t="s">
        <v>52</v>
      </c>
      <c r="D28" s="538"/>
      <c r="E28" s="538"/>
      <c r="F28" s="538"/>
      <c r="G28" s="538"/>
      <c r="H28" s="539"/>
    </row>
    <row r="29" spans="1:8" ht="14.25">
      <c r="A29" s="1137"/>
      <c r="B29" s="1129">
        <v>8</v>
      </c>
      <c r="C29" s="203" t="s">
        <v>61</v>
      </c>
      <c r="D29" s="540">
        <f>D30+D31</f>
        <v>0</v>
      </c>
      <c r="E29" s="540">
        <f>E30+E31</f>
        <v>0</v>
      </c>
      <c r="F29" s="540">
        <f>F30+F31</f>
        <v>0</v>
      </c>
      <c r="G29" s="540">
        <f>G30+G31</f>
        <v>0</v>
      </c>
      <c r="H29" s="541">
        <f>IF(E29=0,0,(H30*E30+H31*E31)/E29)</f>
        <v>0</v>
      </c>
    </row>
    <row r="30" spans="1:8" ht="14.25">
      <c r="A30" s="1137"/>
      <c r="B30" s="1124"/>
      <c r="C30" s="204" t="s">
        <v>51</v>
      </c>
      <c r="D30" s="538"/>
      <c r="E30" s="538"/>
      <c r="F30" s="538"/>
      <c r="G30" s="538"/>
      <c r="H30" s="539"/>
    </row>
    <row r="31" spans="1:8" ht="14.25">
      <c r="A31" s="1137"/>
      <c r="B31" s="1124"/>
      <c r="C31" s="205" t="s">
        <v>52</v>
      </c>
      <c r="D31" s="538"/>
      <c r="E31" s="538"/>
      <c r="F31" s="538"/>
      <c r="G31" s="538"/>
      <c r="H31" s="539"/>
    </row>
    <row r="32" spans="1:8" ht="14.25">
      <c r="A32" s="1137"/>
      <c r="B32" s="1124"/>
      <c r="C32" s="544" t="s">
        <v>213</v>
      </c>
      <c r="D32" s="540">
        <f>D33+D34</f>
        <v>0</v>
      </c>
      <c r="E32" s="540">
        <f>E33+E34</f>
        <v>0</v>
      </c>
      <c r="F32" s="540">
        <f>F33+F34</f>
        <v>0</v>
      </c>
      <c r="G32" s="540">
        <f>G33+G34</f>
        <v>0</v>
      </c>
      <c r="H32" s="541">
        <f>IF(E32=0,0,(H33*E33+H34*E34)/E32)</f>
        <v>0</v>
      </c>
    </row>
    <row r="33" spans="1:8" ht="14.25">
      <c r="A33" s="1137"/>
      <c r="B33" s="1124"/>
      <c r="C33" s="204" t="s">
        <v>51</v>
      </c>
      <c r="D33" s="538"/>
      <c r="E33" s="538"/>
      <c r="F33" s="538"/>
      <c r="G33" s="538"/>
      <c r="H33" s="539"/>
    </row>
    <row r="34" spans="1:8" ht="14.25">
      <c r="A34" s="1137"/>
      <c r="B34" s="1124"/>
      <c r="C34" s="205" t="s">
        <v>52</v>
      </c>
      <c r="D34" s="538"/>
      <c r="E34" s="538"/>
      <c r="F34" s="538"/>
      <c r="G34" s="538"/>
      <c r="H34" s="539"/>
    </row>
    <row r="35" spans="1:8" ht="16.5" customHeight="1">
      <c r="A35" s="1137"/>
      <c r="B35" s="1125" t="s">
        <v>214</v>
      </c>
      <c r="C35" s="203" t="s">
        <v>873</v>
      </c>
      <c r="D35" s="540">
        <f>D36+D37</f>
        <v>0</v>
      </c>
      <c r="E35" s="540">
        <f>E36+E37</f>
        <v>0</v>
      </c>
      <c r="F35" s="540">
        <f>F36+F37</f>
        <v>0</v>
      </c>
      <c r="G35" s="540">
        <f>G36+G37</f>
        <v>0</v>
      </c>
      <c r="H35" s="541">
        <f>IF(E35=0,0,(H36*E36+H37*E37)/E35)</f>
        <v>0</v>
      </c>
    </row>
    <row r="36" spans="1:8" ht="14.25">
      <c r="A36" s="1137"/>
      <c r="B36" s="1126"/>
      <c r="C36" s="204" t="s">
        <v>51</v>
      </c>
      <c r="D36" s="538"/>
      <c r="E36" s="538"/>
      <c r="F36" s="538"/>
      <c r="G36" s="538"/>
      <c r="H36" s="539"/>
    </row>
    <row r="37" spans="1:8" ht="14.25">
      <c r="A37" s="1137"/>
      <c r="B37" s="1126"/>
      <c r="C37" s="205" t="s">
        <v>52</v>
      </c>
      <c r="D37" s="538"/>
      <c r="E37" s="538"/>
      <c r="F37" s="538"/>
      <c r="G37" s="538"/>
      <c r="H37" s="539"/>
    </row>
    <row r="38" spans="1:8" ht="14.25">
      <c r="A38" s="1137"/>
      <c r="B38" s="1124"/>
      <c r="C38" s="544" t="s">
        <v>213</v>
      </c>
      <c r="D38" s="540">
        <f>D39+D40</f>
        <v>0</v>
      </c>
      <c r="E38" s="540">
        <f>E39+E40</f>
        <v>0</v>
      </c>
      <c r="F38" s="540">
        <f>F39+F40</f>
        <v>0</v>
      </c>
      <c r="G38" s="540">
        <f>G39+G40</f>
        <v>0</v>
      </c>
      <c r="H38" s="541">
        <f>IF(E38=0,0,(H39*E39+H40*E40)/E38)</f>
        <v>0</v>
      </c>
    </row>
    <row r="39" spans="1:8" ht="14.25">
      <c r="A39" s="1137"/>
      <c r="B39" s="1124"/>
      <c r="C39" s="204" t="s">
        <v>51</v>
      </c>
      <c r="D39" s="538"/>
      <c r="E39" s="538"/>
      <c r="F39" s="538"/>
      <c r="G39" s="538"/>
      <c r="H39" s="539"/>
    </row>
    <row r="40" spans="1:8" ht="14.25">
      <c r="A40" s="1137"/>
      <c r="B40" s="1127"/>
      <c r="C40" s="205" t="s">
        <v>52</v>
      </c>
      <c r="D40" s="538"/>
      <c r="E40" s="538"/>
      <c r="F40" s="538"/>
      <c r="G40" s="538"/>
      <c r="H40" s="539"/>
    </row>
    <row r="41" spans="1:8" ht="14.25">
      <c r="A41" s="1136"/>
      <c r="B41" s="1127">
        <v>9</v>
      </c>
      <c r="C41" s="25" t="s">
        <v>62</v>
      </c>
      <c r="D41" s="540">
        <f>D42+D43</f>
        <v>0</v>
      </c>
      <c r="E41" s="540">
        <f>E42+E43</f>
        <v>0</v>
      </c>
      <c r="F41" s="540">
        <f>F42+F43</f>
        <v>0</v>
      </c>
      <c r="G41" s="540">
        <f>G42+G43</f>
        <v>0</v>
      </c>
      <c r="H41" s="541">
        <f>IF(E41=0,0,(H42*E42+H43*E43)/E41)</f>
        <v>0</v>
      </c>
    </row>
    <row r="42" spans="1:8" ht="14.25">
      <c r="A42" s="1136"/>
      <c r="B42" s="1128"/>
      <c r="C42" s="16" t="s">
        <v>51</v>
      </c>
      <c r="D42" s="538"/>
      <c r="E42" s="538"/>
      <c r="F42" s="538"/>
      <c r="G42" s="538"/>
      <c r="H42" s="539"/>
    </row>
    <row r="43" spans="1:8" ht="14.25">
      <c r="A43" s="1136"/>
      <c r="B43" s="1128"/>
      <c r="C43" s="17" t="s">
        <v>52</v>
      </c>
      <c r="D43" s="538"/>
      <c r="E43" s="538"/>
      <c r="F43" s="538"/>
      <c r="G43" s="538"/>
      <c r="H43" s="539"/>
    </row>
    <row r="44" spans="1:8" ht="14.25">
      <c r="A44" s="1136"/>
      <c r="B44" s="1133"/>
      <c r="C44" s="27" t="s">
        <v>63</v>
      </c>
      <c r="D44" s="545">
        <f>D4+D7+D14+D17+D20+D23+D26+D29+D35+D41</f>
        <v>0</v>
      </c>
      <c r="E44" s="545">
        <f>E4+E7+E14+E17+E20+E23+E26+E29+E35+E41</f>
        <v>0</v>
      </c>
      <c r="F44" s="545">
        <f>F4+F7+F14+F17+F20+F23+F26+F29+F35+F41</f>
        <v>0</v>
      </c>
      <c r="G44" s="545">
        <f>G4+G7+G14+G17+G20+G23+G26+G29+G35+G41</f>
        <v>0</v>
      </c>
      <c r="H44" s="546">
        <f>IF(E44=0,0,(H45*E45+H46*E46)/E44)</f>
        <v>0</v>
      </c>
    </row>
    <row r="45" spans="1:8" ht="14.25">
      <c r="A45" s="1136"/>
      <c r="B45" s="1133"/>
      <c r="C45" s="29" t="s">
        <v>51</v>
      </c>
      <c r="D45" s="549">
        <f>D5+D9+D12+D15+D18+D21+D24+D27+D30+D36+D42</f>
        <v>0</v>
      </c>
      <c r="E45" s="549">
        <f aca="true" t="shared" si="0" ref="E45:G46">E5+E9+E12+E15+E18+E21+E24+E27+E30+E36+E42</f>
        <v>0</v>
      </c>
      <c r="F45" s="549">
        <f t="shared" si="0"/>
        <v>0</v>
      </c>
      <c r="G45" s="549">
        <f t="shared" si="0"/>
        <v>0</v>
      </c>
      <c r="H45" s="547">
        <f>IF(E45=0,0,(H5*E5+H9*E9+H12*E12+H15*E15+H18*E18+H21*E21+H24*E24+H27*E27+H30*E30+H36*E36+H42*E42)/E45)</f>
        <v>0</v>
      </c>
    </row>
    <row r="46" spans="1:8" ht="15" thickBot="1">
      <c r="A46" s="1138"/>
      <c r="B46" s="1134"/>
      <c r="C46" s="36" t="s">
        <v>52</v>
      </c>
      <c r="D46" s="549">
        <f>D6+D10+D13+D16+D19+D22+D25+D28+D31+D37+D43</f>
        <v>0</v>
      </c>
      <c r="E46" s="549">
        <f t="shared" si="0"/>
        <v>0</v>
      </c>
      <c r="F46" s="549">
        <f t="shared" si="0"/>
        <v>0</v>
      </c>
      <c r="G46" s="549">
        <f t="shared" si="0"/>
        <v>0</v>
      </c>
      <c r="H46" s="547">
        <f>IF(E46=0,0,(H6*E6+H10*E10+H13*E13+H16*E16+H19*E19+H22*E22+H25*E25+H28*E28+H31*E31+H37*E37+H43*E43)/E46)</f>
        <v>0</v>
      </c>
    </row>
    <row r="49" spans="1:6" ht="14.25">
      <c r="A49" s="188"/>
      <c r="B49" s="188" t="s">
        <v>140</v>
      </c>
      <c r="C49" s="188"/>
      <c r="D49" s="188"/>
      <c r="E49" s="188"/>
      <c r="F49" s="188"/>
    </row>
    <row r="50" spans="1:6" ht="14.25">
      <c r="A50" s="188"/>
      <c r="B50" s="188"/>
      <c r="C50" s="188"/>
      <c r="D50" s="188" t="s">
        <v>133</v>
      </c>
      <c r="E50" s="188" t="s">
        <v>134</v>
      </c>
      <c r="F50" s="188"/>
    </row>
    <row r="51" spans="1:6" ht="14.25">
      <c r="A51" s="188"/>
      <c r="B51" s="188"/>
      <c r="C51" s="188"/>
      <c r="D51" s="188" t="s">
        <v>135</v>
      </c>
      <c r="E51" s="188" t="s">
        <v>136</v>
      </c>
      <c r="F51" s="188"/>
    </row>
    <row r="52" spans="1:6" ht="14.25">
      <c r="A52" s="188"/>
      <c r="B52" s="188" t="s">
        <v>141</v>
      </c>
      <c r="C52" s="188"/>
      <c r="D52" s="188"/>
      <c r="E52" s="188"/>
      <c r="F52" s="188"/>
    </row>
    <row r="53" spans="1:6" ht="14.25">
      <c r="A53" s="188"/>
      <c r="B53" s="188"/>
      <c r="C53" s="188"/>
      <c r="D53" s="188" t="s">
        <v>133</v>
      </c>
      <c r="E53" s="188" t="s">
        <v>134</v>
      </c>
      <c r="F53" s="188"/>
    </row>
    <row r="54" spans="1:6" ht="14.25">
      <c r="A54" s="188"/>
      <c r="B54" s="188"/>
      <c r="C54" s="188" t="s">
        <v>137</v>
      </c>
      <c r="D54" s="188" t="s">
        <v>135</v>
      </c>
      <c r="E54" s="188" t="s">
        <v>136</v>
      </c>
      <c r="F54" s="188"/>
    </row>
  </sheetData>
  <sheetProtection password="C7AC" sheet="1"/>
  <mergeCells count="15">
    <mergeCell ref="B20:B22"/>
    <mergeCell ref="B23:B25"/>
    <mergeCell ref="B26:B28"/>
    <mergeCell ref="B38:B40"/>
    <mergeCell ref="B29:B31"/>
    <mergeCell ref="B17:B19"/>
    <mergeCell ref="B32:B34"/>
    <mergeCell ref="B35:B37"/>
    <mergeCell ref="A4:A46"/>
    <mergeCell ref="B4:B6"/>
    <mergeCell ref="B8:B10"/>
    <mergeCell ref="B11:B12"/>
    <mergeCell ref="B14:B15"/>
    <mergeCell ref="B41:B43"/>
    <mergeCell ref="B44:B46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pane xSplit="3" ySplit="3" topLeftCell="D3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2" sqref="H2"/>
    </sheetView>
  </sheetViews>
  <sheetFormatPr defaultColWidth="9.140625" defaultRowHeight="15"/>
  <cols>
    <col min="1" max="1" width="9.140625" style="31" customWidth="1"/>
    <col min="2" max="2" width="10.00390625" style="31" customWidth="1"/>
    <col min="3" max="3" width="28.7109375" style="31" customWidth="1"/>
    <col min="4" max="4" width="12.421875" style="31" customWidth="1"/>
    <col min="5" max="5" width="11.140625" style="31" customWidth="1"/>
    <col min="6" max="6" width="13.57421875" style="31" customWidth="1"/>
    <col min="7" max="7" width="12.140625" style="31" customWidth="1"/>
    <col min="8" max="8" width="11.421875" style="31" customWidth="1"/>
    <col min="9" max="16384" width="9.140625" style="31" customWidth="1"/>
  </cols>
  <sheetData>
    <row r="1" spans="2:3" ht="17.25" customHeight="1">
      <c r="B1" s="30" t="s">
        <v>281</v>
      </c>
      <c r="C1" s="30"/>
    </row>
    <row r="2" ht="15" thickBot="1">
      <c r="H2" s="985" t="s">
        <v>972</v>
      </c>
    </row>
    <row r="3" spans="1:8" ht="84.75" customHeight="1" thickBot="1">
      <c r="A3" s="106"/>
      <c r="B3" s="38" t="s">
        <v>44</v>
      </c>
      <c r="C3" s="39" t="s">
        <v>738</v>
      </c>
      <c r="D3" s="40" t="s">
        <v>45</v>
      </c>
      <c r="E3" s="40" t="s">
        <v>46</v>
      </c>
      <c r="F3" s="40" t="s">
        <v>47</v>
      </c>
      <c r="G3" s="40" t="s">
        <v>48</v>
      </c>
      <c r="H3" s="41" t="s">
        <v>49</v>
      </c>
    </row>
    <row r="4" spans="1:8" ht="14.25">
      <c r="A4" s="1136" t="s">
        <v>65</v>
      </c>
      <c r="B4" s="1127">
        <v>1</v>
      </c>
      <c r="C4" s="37" t="s">
        <v>50</v>
      </c>
      <c r="D4" s="536">
        <f>D5+D6</f>
        <v>0</v>
      </c>
      <c r="E4" s="536">
        <f>E5+E6</f>
        <v>0</v>
      </c>
      <c r="F4" s="536">
        <f>F5+F6</f>
        <v>0</v>
      </c>
      <c r="G4" s="536">
        <f>G5+G6</f>
        <v>0</v>
      </c>
      <c r="H4" s="537">
        <f>IF(E4=0,0,(H5*E5+H6*E6)/E4)</f>
        <v>0</v>
      </c>
    </row>
    <row r="5" spans="1:8" ht="14.25">
      <c r="A5" s="1136"/>
      <c r="B5" s="1128"/>
      <c r="C5" s="16" t="s">
        <v>51</v>
      </c>
      <c r="D5" s="538"/>
      <c r="E5" s="538"/>
      <c r="F5" s="538"/>
      <c r="G5" s="538"/>
      <c r="H5" s="539"/>
    </row>
    <row r="6" spans="1:8" ht="14.25">
      <c r="A6" s="1136"/>
      <c r="B6" s="1128"/>
      <c r="C6" s="17" t="s">
        <v>52</v>
      </c>
      <c r="D6" s="538"/>
      <c r="E6" s="538"/>
      <c r="F6" s="538"/>
      <c r="G6" s="538"/>
      <c r="H6" s="539"/>
    </row>
    <row r="7" spans="1:8" ht="14.25">
      <c r="A7" s="1136"/>
      <c r="B7" s="18">
        <v>2</v>
      </c>
      <c r="C7" s="25" t="s">
        <v>53</v>
      </c>
      <c r="D7" s="540">
        <f>D8+D11</f>
        <v>0</v>
      </c>
      <c r="E7" s="540">
        <f>E8+E11</f>
        <v>0</v>
      </c>
      <c r="F7" s="540">
        <f>F8+F11</f>
        <v>0</v>
      </c>
      <c r="G7" s="540">
        <f>G8+G11</f>
        <v>0</v>
      </c>
      <c r="H7" s="541">
        <f>IF(E7=0,0,(H8*E8+H11*E11)/E7)</f>
        <v>0</v>
      </c>
    </row>
    <row r="8" spans="1:8" ht="14.25">
      <c r="A8" s="1136"/>
      <c r="B8" s="1128"/>
      <c r="C8" s="28" t="s">
        <v>54</v>
      </c>
      <c r="D8" s="542">
        <f>D9+D10</f>
        <v>0</v>
      </c>
      <c r="E8" s="542">
        <f>E9+E10</f>
        <v>0</v>
      </c>
      <c r="F8" s="542">
        <f>F9+F10</f>
        <v>0</v>
      </c>
      <c r="G8" s="542">
        <f>G9+G10</f>
        <v>0</v>
      </c>
      <c r="H8" s="543">
        <f>IF(E8=0,0,(H9*E9+H10*E10)/E8)</f>
        <v>0</v>
      </c>
    </row>
    <row r="9" spans="1:8" ht="14.25">
      <c r="A9" s="1136"/>
      <c r="B9" s="1128"/>
      <c r="C9" s="16" t="s">
        <v>51</v>
      </c>
      <c r="D9" s="538"/>
      <c r="E9" s="538"/>
      <c r="F9" s="538"/>
      <c r="G9" s="538"/>
      <c r="H9" s="539"/>
    </row>
    <row r="10" spans="1:8" ht="14.25">
      <c r="A10" s="1136"/>
      <c r="B10" s="1128"/>
      <c r="C10" s="17" t="s">
        <v>52</v>
      </c>
      <c r="D10" s="538"/>
      <c r="E10" s="538"/>
      <c r="F10" s="538"/>
      <c r="G10" s="538"/>
      <c r="H10" s="539"/>
    </row>
    <row r="11" spans="1:8" ht="14.25">
      <c r="A11" s="1136"/>
      <c r="B11" s="1133"/>
      <c r="C11" s="28" t="s">
        <v>55</v>
      </c>
      <c r="D11" s="542">
        <f>D12+D13</f>
        <v>0</v>
      </c>
      <c r="E11" s="542">
        <f>E12+E13</f>
        <v>0</v>
      </c>
      <c r="F11" s="542">
        <f>F12+F13</f>
        <v>0</v>
      </c>
      <c r="G11" s="542">
        <f>G12+G13</f>
        <v>0</v>
      </c>
      <c r="H11" s="543">
        <f>IF(E11=0,0,(H12*E12+H13*E13)/E11)</f>
        <v>0</v>
      </c>
    </row>
    <row r="12" spans="1:8" ht="14.25">
      <c r="A12" s="1136"/>
      <c r="B12" s="1133"/>
      <c r="C12" s="16" t="s">
        <v>51</v>
      </c>
      <c r="D12" s="538"/>
      <c r="E12" s="538"/>
      <c r="F12" s="538"/>
      <c r="G12" s="538"/>
      <c r="H12" s="539"/>
    </row>
    <row r="13" spans="1:8" ht="21">
      <c r="A13" s="1136"/>
      <c r="B13" s="34"/>
      <c r="C13" s="19" t="s">
        <v>52</v>
      </c>
      <c r="D13" s="538"/>
      <c r="E13" s="538"/>
      <c r="F13" s="538"/>
      <c r="G13" s="538"/>
      <c r="H13" s="539"/>
    </row>
    <row r="14" spans="1:8" ht="14.25">
      <c r="A14" s="1136"/>
      <c r="B14" s="1128">
        <v>3</v>
      </c>
      <c r="C14" s="25" t="s">
        <v>56</v>
      </c>
      <c r="D14" s="540">
        <f>D15+D16</f>
        <v>0</v>
      </c>
      <c r="E14" s="540">
        <f>E15+E16</f>
        <v>0</v>
      </c>
      <c r="F14" s="540">
        <f>F15+F16</f>
        <v>0</v>
      </c>
      <c r="G14" s="540">
        <f>G15+G16</f>
        <v>0</v>
      </c>
      <c r="H14" s="541">
        <f>IF(E14=0,0,(H15*E15+H16*E16)/E14)</f>
        <v>0</v>
      </c>
    </row>
    <row r="15" spans="1:8" ht="14.25">
      <c r="A15" s="1136"/>
      <c r="B15" s="1128"/>
      <c r="C15" s="16" t="s">
        <v>51</v>
      </c>
      <c r="D15" s="538"/>
      <c r="E15" s="538"/>
      <c r="F15" s="538"/>
      <c r="G15" s="538"/>
      <c r="H15" s="539"/>
    </row>
    <row r="16" spans="1:8" ht="15" customHeight="1">
      <c r="A16" s="1136"/>
      <c r="B16" s="35"/>
      <c r="C16" s="20" t="s">
        <v>52</v>
      </c>
      <c r="D16" s="538"/>
      <c r="E16" s="538"/>
      <c r="F16" s="538"/>
      <c r="G16" s="538"/>
      <c r="H16" s="539"/>
    </row>
    <row r="17" spans="1:8" ht="14.25">
      <c r="A17" s="1136"/>
      <c r="B17" s="1128">
        <v>4</v>
      </c>
      <c r="C17" s="25" t="s">
        <v>57</v>
      </c>
      <c r="D17" s="540">
        <f>D18+D19</f>
        <v>0</v>
      </c>
      <c r="E17" s="540">
        <f>E18+E19</f>
        <v>0</v>
      </c>
      <c r="F17" s="540">
        <f>F18+F19</f>
        <v>0</v>
      </c>
      <c r="G17" s="540">
        <f>G18+G19</f>
        <v>0</v>
      </c>
      <c r="H17" s="541">
        <f>IF(E17=0,0,(H18*E18+H19*E19)/E17)</f>
        <v>0</v>
      </c>
    </row>
    <row r="18" spans="1:8" ht="14.25">
      <c r="A18" s="1136"/>
      <c r="B18" s="1128"/>
      <c r="C18" s="16" t="s">
        <v>51</v>
      </c>
      <c r="D18" s="538"/>
      <c r="E18" s="538"/>
      <c r="F18" s="538"/>
      <c r="G18" s="538"/>
      <c r="H18" s="539"/>
    </row>
    <row r="19" spans="1:8" ht="14.25">
      <c r="A19" s="1136"/>
      <c r="B19" s="1128"/>
      <c r="C19" s="17" t="s">
        <v>52</v>
      </c>
      <c r="D19" s="538"/>
      <c r="E19" s="538"/>
      <c r="F19" s="538"/>
      <c r="G19" s="538"/>
      <c r="H19" s="539"/>
    </row>
    <row r="20" spans="1:8" ht="14.25">
      <c r="A20" s="1136"/>
      <c r="B20" s="1128">
        <v>5</v>
      </c>
      <c r="C20" s="25" t="s">
        <v>58</v>
      </c>
      <c r="D20" s="540">
        <f>D21+D22</f>
        <v>0</v>
      </c>
      <c r="E20" s="540">
        <f>E21+E22</f>
        <v>0</v>
      </c>
      <c r="F20" s="540">
        <f>F21+F22</f>
        <v>0</v>
      </c>
      <c r="G20" s="540">
        <f>G21+G22</f>
        <v>0</v>
      </c>
      <c r="H20" s="541">
        <f>IF(E20=0,0,(H21*E21+H22*E22)/E20)</f>
        <v>0</v>
      </c>
    </row>
    <row r="21" spans="1:8" ht="14.25">
      <c r="A21" s="1136"/>
      <c r="B21" s="1128"/>
      <c r="C21" s="16" t="s">
        <v>51</v>
      </c>
      <c r="D21" s="538"/>
      <c r="E21" s="538"/>
      <c r="F21" s="538"/>
      <c r="G21" s="538"/>
      <c r="H21" s="539"/>
    </row>
    <row r="22" spans="1:8" ht="14.25">
      <c r="A22" s="1136"/>
      <c r="B22" s="1128"/>
      <c r="C22" s="17" t="s">
        <v>52</v>
      </c>
      <c r="D22" s="538"/>
      <c r="E22" s="538"/>
      <c r="F22" s="538"/>
      <c r="G22" s="538"/>
      <c r="H22" s="539"/>
    </row>
    <row r="23" spans="1:8" ht="14.25">
      <c r="A23" s="1136"/>
      <c r="B23" s="1128">
        <v>6</v>
      </c>
      <c r="C23" s="25" t="s">
        <v>59</v>
      </c>
      <c r="D23" s="540">
        <f>D24+D25</f>
        <v>0</v>
      </c>
      <c r="E23" s="540">
        <f>E24+E25</f>
        <v>0</v>
      </c>
      <c r="F23" s="540">
        <f>F24+F25</f>
        <v>0</v>
      </c>
      <c r="G23" s="540">
        <f>G24+G25</f>
        <v>0</v>
      </c>
      <c r="H23" s="541">
        <f>IF(E23=0,0,(H24*E24+H25*E25)/E23)</f>
        <v>0</v>
      </c>
    </row>
    <row r="24" spans="1:8" ht="14.25">
      <c r="A24" s="1136"/>
      <c r="B24" s="1128"/>
      <c r="C24" s="16" t="s">
        <v>51</v>
      </c>
      <c r="D24" s="538"/>
      <c r="E24" s="538"/>
      <c r="F24" s="538"/>
      <c r="G24" s="538"/>
      <c r="H24" s="539"/>
    </row>
    <row r="25" spans="1:8" ht="14.25">
      <c r="A25" s="1136"/>
      <c r="B25" s="1128"/>
      <c r="C25" s="17" t="s">
        <v>52</v>
      </c>
      <c r="D25" s="538"/>
      <c r="E25" s="538"/>
      <c r="F25" s="538"/>
      <c r="G25" s="538"/>
      <c r="H25" s="539"/>
    </row>
    <row r="26" spans="1:8" ht="20.25">
      <c r="A26" s="1136"/>
      <c r="B26" s="1128">
        <v>7</v>
      </c>
      <c r="C26" s="26" t="s">
        <v>60</v>
      </c>
      <c r="D26" s="540">
        <f>D27+D28</f>
        <v>0</v>
      </c>
      <c r="E26" s="540">
        <f>E27+E28</f>
        <v>0</v>
      </c>
      <c r="F26" s="540">
        <f>F27+F28</f>
        <v>0</v>
      </c>
      <c r="G26" s="540">
        <f>G27+G28</f>
        <v>0</v>
      </c>
      <c r="H26" s="541">
        <f>IF(E26=0,0,(H27*E27+H28*E28)/E26)</f>
        <v>0</v>
      </c>
    </row>
    <row r="27" spans="1:8" ht="14.25">
      <c r="A27" s="1136"/>
      <c r="B27" s="1128"/>
      <c r="C27" s="16" t="s">
        <v>51</v>
      </c>
      <c r="D27" s="538"/>
      <c r="E27" s="538"/>
      <c r="F27" s="538"/>
      <c r="G27" s="538"/>
      <c r="H27" s="539"/>
    </row>
    <row r="28" spans="1:8" ht="14.25">
      <c r="A28" s="1136"/>
      <c r="B28" s="1129"/>
      <c r="C28" s="17" t="s">
        <v>52</v>
      </c>
      <c r="D28" s="538"/>
      <c r="E28" s="538"/>
      <c r="F28" s="538"/>
      <c r="G28" s="538"/>
      <c r="H28" s="539"/>
    </row>
    <row r="29" spans="1:8" ht="14.25">
      <c r="A29" s="1137"/>
      <c r="B29" s="1129">
        <v>8</v>
      </c>
      <c r="C29" s="203" t="s">
        <v>61</v>
      </c>
      <c r="D29" s="540">
        <f>D30+D31</f>
        <v>0</v>
      </c>
      <c r="E29" s="540">
        <f>E30+E31</f>
        <v>0</v>
      </c>
      <c r="F29" s="540">
        <f>F30+F31</f>
        <v>0</v>
      </c>
      <c r="G29" s="540">
        <f>G30+G31</f>
        <v>0</v>
      </c>
      <c r="H29" s="541">
        <f>IF(E29=0,0,(H30*E30+H31*E31)/E29)</f>
        <v>0</v>
      </c>
    </row>
    <row r="30" spans="1:8" ht="14.25">
      <c r="A30" s="1137"/>
      <c r="B30" s="1124"/>
      <c r="C30" s="204" t="s">
        <v>51</v>
      </c>
      <c r="D30" s="538"/>
      <c r="E30" s="538"/>
      <c r="F30" s="538"/>
      <c r="G30" s="538"/>
      <c r="H30" s="539"/>
    </row>
    <row r="31" spans="1:8" ht="14.25">
      <c r="A31" s="1137"/>
      <c r="B31" s="1124"/>
      <c r="C31" s="205" t="s">
        <v>52</v>
      </c>
      <c r="D31" s="538"/>
      <c r="E31" s="538"/>
      <c r="F31" s="538"/>
      <c r="G31" s="538"/>
      <c r="H31" s="539"/>
    </row>
    <row r="32" spans="1:8" ht="14.25">
      <c r="A32" s="1137"/>
      <c r="B32" s="1124"/>
      <c r="C32" s="544" t="s">
        <v>213</v>
      </c>
      <c r="D32" s="540">
        <f>D33+D34</f>
        <v>0</v>
      </c>
      <c r="E32" s="540">
        <f>E33+E34</f>
        <v>0</v>
      </c>
      <c r="F32" s="540">
        <f>F33+F34</f>
        <v>0</v>
      </c>
      <c r="G32" s="540">
        <f>G33+G34</f>
        <v>0</v>
      </c>
      <c r="H32" s="541">
        <f>IF(E32=0,0,(H33*E33+H34*E34)/E32)</f>
        <v>0</v>
      </c>
    </row>
    <row r="33" spans="1:8" ht="14.25">
      <c r="A33" s="1137"/>
      <c r="B33" s="1124"/>
      <c r="C33" s="204" t="s">
        <v>51</v>
      </c>
      <c r="D33" s="538"/>
      <c r="E33" s="538"/>
      <c r="F33" s="538"/>
      <c r="G33" s="538"/>
      <c r="H33" s="539"/>
    </row>
    <row r="34" spans="1:8" ht="14.25">
      <c r="A34" s="1137"/>
      <c r="B34" s="1124"/>
      <c r="C34" s="205" t="s">
        <v>52</v>
      </c>
      <c r="D34" s="538"/>
      <c r="E34" s="538"/>
      <c r="F34" s="538"/>
      <c r="G34" s="538"/>
      <c r="H34" s="539"/>
    </row>
    <row r="35" spans="1:8" ht="16.5" customHeight="1">
      <c r="A35" s="1137"/>
      <c r="B35" s="1125" t="s">
        <v>214</v>
      </c>
      <c r="C35" s="203" t="s">
        <v>873</v>
      </c>
      <c r="D35" s="540">
        <f>D36+D37</f>
        <v>0</v>
      </c>
      <c r="E35" s="540">
        <f>E36+E37</f>
        <v>0</v>
      </c>
      <c r="F35" s="540">
        <f>F36+F37</f>
        <v>0</v>
      </c>
      <c r="G35" s="540">
        <f>G36+G37</f>
        <v>0</v>
      </c>
      <c r="H35" s="541">
        <f>IF(E35=0,0,(H36*E36+H37*E37)/E35)</f>
        <v>0</v>
      </c>
    </row>
    <row r="36" spans="1:8" ht="14.25">
      <c r="A36" s="1137"/>
      <c r="B36" s="1126"/>
      <c r="C36" s="204" t="s">
        <v>51</v>
      </c>
      <c r="D36" s="538"/>
      <c r="E36" s="538"/>
      <c r="F36" s="538"/>
      <c r="G36" s="538"/>
      <c r="H36" s="539"/>
    </row>
    <row r="37" spans="1:8" ht="14.25">
      <c r="A37" s="1137"/>
      <c r="B37" s="1126"/>
      <c r="C37" s="205" t="s">
        <v>52</v>
      </c>
      <c r="D37" s="538"/>
      <c r="E37" s="538"/>
      <c r="F37" s="538"/>
      <c r="G37" s="538"/>
      <c r="H37" s="539"/>
    </row>
    <row r="38" spans="1:8" ht="14.25">
      <c r="A38" s="1137"/>
      <c r="B38" s="1124"/>
      <c r="C38" s="544" t="s">
        <v>213</v>
      </c>
      <c r="D38" s="540">
        <f>D39+D40</f>
        <v>0</v>
      </c>
      <c r="E38" s="540">
        <f>E39+E40</f>
        <v>0</v>
      </c>
      <c r="F38" s="540">
        <f>F39+F40</f>
        <v>0</v>
      </c>
      <c r="G38" s="540">
        <f>G39+G40</f>
        <v>0</v>
      </c>
      <c r="H38" s="541">
        <f>IF(E38=0,0,(H39*E39+H40*E40)/E38)</f>
        <v>0</v>
      </c>
    </row>
    <row r="39" spans="1:8" ht="14.25">
      <c r="A39" s="1137"/>
      <c r="B39" s="1124"/>
      <c r="C39" s="204" t="s">
        <v>51</v>
      </c>
      <c r="D39" s="538"/>
      <c r="E39" s="538"/>
      <c r="F39" s="538"/>
      <c r="G39" s="538"/>
      <c r="H39" s="539"/>
    </row>
    <row r="40" spans="1:8" ht="14.25">
      <c r="A40" s="1137"/>
      <c r="B40" s="1127"/>
      <c r="C40" s="205" t="s">
        <v>52</v>
      </c>
      <c r="D40" s="538"/>
      <c r="E40" s="538"/>
      <c r="F40" s="538"/>
      <c r="G40" s="538"/>
      <c r="H40" s="539"/>
    </row>
    <row r="41" spans="1:8" ht="14.25">
      <c r="A41" s="1136"/>
      <c r="B41" s="1127">
        <v>9</v>
      </c>
      <c r="C41" s="25" t="s">
        <v>62</v>
      </c>
      <c r="D41" s="540">
        <f>D42+D43</f>
        <v>0</v>
      </c>
      <c r="E41" s="540">
        <f>E42+E43</f>
        <v>0</v>
      </c>
      <c r="F41" s="540">
        <f>F42+F43</f>
        <v>0</v>
      </c>
      <c r="G41" s="540">
        <f>G42+G43</f>
        <v>0</v>
      </c>
      <c r="H41" s="541">
        <f>IF(E41=0,0,(H42*E42+H43*E43)/E41)</f>
        <v>0</v>
      </c>
    </row>
    <row r="42" spans="1:8" ht="14.25">
      <c r="A42" s="1136"/>
      <c r="B42" s="1128"/>
      <c r="C42" s="16" t="s">
        <v>51</v>
      </c>
      <c r="D42" s="538"/>
      <c r="E42" s="538"/>
      <c r="F42" s="538"/>
      <c r="G42" s="538"/>
      <c r="H42" s="539"/>
    </row>
    <row r="43" spans="1:8" ht="14.25">
      <c r="A43" s="1136"/>
      <c r="B43" s="1128"/>
      <c r="C43" s="17" t="s">
        <v>52</v>
      </c>
      <c r="D43" s="538"/>
      <c r="E43" s="538"/>
      <c r="F43" s="538"/>
      <c r="G43" s="538"/>
      <c r="H43" s="539"/>
    </row>
    <row r="44" spans="1:8" ht="14.25">
      <c r="A44" s="1136"/>
      <c r="B44" s="1133"/>
      <c r="C44" s="27" t="s">
        <v>63</v>
      </c>
      <c r="D44" s="545">
        <f>D4+D7+D14+D17+D20+D23+D26+D29+D35+D41</f>
        <v>0</v>
      </c>
      <c r="E44" s="545">
        <f>E4+E7+E14+E17+E20+E23+E26+E29+E35+E41</f>
        <v>0</v>
      </c>
      <c r="F44" s="545">
        <f>F4+F7+F14+F17+F20+F23+F26+F29+F35+F41</f>
        <v>0</v>
      </c>
      <c r="G44" s="545">
        <f>G4+G7+G14+G17+G20+G23+G26+G29+G35+G41</f>
        <v>0</v>
      </c>
      <c r="H44" s="546">
        <f>IF(E44=0,0,(H45*E45+H46*E46)/E44)</f>
        <v>0</v>
      </c>
    </row>
    <row r="45" spans="1:8" ht="14.25">
      <c r="A45" s="1136"/>
      <c r="B45" s="1133"/>
      <c r="C45" s="29" t="s">
        <v>51</v>
      </c>
      <c r="D45" s="549">
        <f>D5+D9+D12+D15+D18+D21+D24+D27+D30+D36+D42</f>
        <v>0</v>
      </c>
      <c r="E45" s="549">
        <f aca="true" t="shared" si="0" ref="E45:G46">E5+E9+E12+E15+E18+E21+E24+E27+E30+E36+E42</f>
        <v>0</v>
      </c>
      <c r="F45" s="549">
        <f t="shared" si="0"/>
        <v>0</v>
      </c>
      <c r="G45" s="549">
        <f t="shared" si="0"/>
        <v>0</v>
      </c>
      <c r="H45" s="547">
        <f>IF(E45=0,0,(H5*E5+H9*E9+H12*E12+H15*E15+H18*E18+H21*E21+H24*E24+H27*E27+H30*E30+H36*E36+H42*E42)/E45)</f>
        <v>0</v>
      </c>
    </row>
    <row r="46" spans="1:8" ht="15" thickBot="1">
      <c r="A46" s="1136"/>
      <c r="B46" s="1134"/>
      <c r="C46" s="36" t="s">
        <v>52</v>
      </c>
      <c r="D46" s="549">
        <f>D6+D10+D13+D16+D19+D22+D25+D28+D31+D37+D43</f>
        <v>0</v>
      </c>
      <c r="E46" s="549">
        <f t="shared" si="0"/>
        <v>0</v>
      </c>
      <c r="F46" s="549">
        <f t="shared" si="0"/>
        <v>0</v>
      </c>
      <c r="G46" s="549">
        <f t="shared" si="0"/>
        <v>0</v>
      </c>
      <c r="H46" s="547">
        <f>IF(E46=0,0,(H6*E6+H10*E10+H13*E13+H16*E16+H19*E19+H22*E22+H25*E25+H28*E28+H31*E31+H37*E37+H43*E43)/E46)</f>
        <v>0</v>
      </c>
    </row>
    <row r="49" spans="1:6" ht="14.25">
      <c r="A49" s="187"/>
      <c r="B49" s="187" t="s">
        <v>140</v>
      </c>
      <c r="C49" s="187"/>
      <c r="D49" s="187"/>
      <c r="E49" s="187"/>
      <c r="F49" s="187"/>
    </row>
    <row r="50" spans="1:6" ht="14.25">
      <c r="A50" s="187"/>
      <c r="B50" s="187"/>
      <c r="C50" s="187"/>
      <c r="D50" s="187" t="s">
        <v>133</v>
      </c>
      <c r="E50" s="187" t="s">
        <v>134</v>
      </c>
      <c r="F50" s="187"/>
    </row>
    <row r="51" spans="1:6" ht="14.25">
      <c r="A51" s="187"/>
      <c r="B51" s="187"/>
      <c r="C51" s="187"/>
      <c r="D51" s="187" t="s">
        <v>135</v>
      </c>
      <c r="E51" s="187" t="s">
        <v>136</v>
      </c>
      <c r="F51" s="187"/>
    </row>
    <row r="52" spans="1:6" ht="14.25">
      <c r="A52" s="187"/>
      <c r="B52" s="187" t="s">
        <v>141</v>
      </c>
      <c r="C52" s="187"/>
      <c r="D52" s="187"/>
      <c r="E52" s="187"/>
      <c r="F52" s="187"/>
    </row>
    <row r="53" spans="1:6" ht="14.25">
      <c r="A53" s="187"/>
      <c r="B53" s="187"/>
      <c r="C53" s="187"/>
      <c r="D53" s="187" t="s">
        <v>133</v>
      </c>
      <c r="E53" s="187" t="s">
        <v>134</v>
      </c>
      <c r="F53" s="187"/>
    </row>
    <row r="54" spans="1:6" ht="14.25">
      <c r="A54" s="187"/>
      <c r="B54" s="187"/>
      <c r="C54" s="187" t="s">
        <v>137</v>
      </c>
      <c r="D54" s="187" t="s">
        <v>135</v>
      </c>
      <c r="E54" s="187" t="s">
        <v>136</v>
      </c>
      <c r="F54" s="187"/>
    </row>
  </sheetData>
  <sheetProtection password="C7AC" sheet="1"/>
  <mergeCells count="15">
    <mergeCell ref="B41:B43"/>
    <mergeCell ref="B17:B19"/>
    <mergeCell ref="B20:B22"/>
    <mergeCell ref="B23:B25"/>
    <mergeCell ref="B38:B40"/>
    <mergeCell ref="B44:B46"/>
    <mergeCell ref="B26:B28"/>
    <mergeCell ref="B29:B31"/>
    <mergeCell ref="B32:B34"/>
    <mergeCell ref="B35:B37"/>
    <mergeCell ref="A4:A46"/>
    <mergeCell ref="B4:B6"/>
    <mergeCell ref="B8:B10"/>
    <mergeCell ref="B11:B12"/>
    <mergeCell ref="B14:B1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view="pageBreakPreview" zoomScaleSheetLayoutView="100" zoomScalePageLayoutView="0" workbookViewId="0" topLeftCell="A1">
      <selection activeCell="D2" sqref="D2"/>
    </sheetView>
  </sheetViews>
  <sheetFormatPr defaultColWidth="9.140625" defaultRowHeight="15"/>
  <cols>
    <col min="1" max="1" width="3.8515625" style="0" customWidth="1"/>
    <col min="2" max="2" width="58.28125" style="0" customWidth="1"/>
    <col min="3" max="3" width="11.421875" style="0" customWidth="1"/>
    <col min="4" max="4" width="14.57421875" style="0" customWidth="1"/>
  </cols>
  <sheetData>
    <row r="1" spans="1:4" ht="15">
      <c r="A1" s="710"/>
      <c r="B1" s="438" t="s">
        <v>736</v>
      </c>
      <c r="C1" s="675"/>
      <c r="D1" s="675"/>
    </row>
    <row r="2" spans="1:4" ht="15.75" thickBot="1">
      <c r="A2" s="711"/>
      <c r="B2" s="703" t="s">
        <v>312</v>
      </c>
      <c r="C2" s="552"/>
      <c r="D2" s="985" t="s">
        <v>971</v>
      </c>
    </row>
    <row r="3" spans="1:4" ht="30.75">
      <c r="A3" s="706" t="s">
        <v>708</v>
      </c>
      <c r="B3" s="707" t="s">
        <v>738</v>
      </c>
      <c r="C3" s="707" t="s">
        <v>729</v>
      </c>
      <c r="D3" s="708" t="s">
        <v>719</v>
      </c>
    </row>
    <row r="4" spans="1:4" ht="15">
      <c r="A4" s="1063" t="s">
        <v>565</v>
      </c>
      <c r="B4" s="1064"/>
      <c r="C4" s="1064"/>
      <c r="D4" s="1065"/>
    </row>
    <row r="5" spans="1:4" ht="26.25">
      <c r="A5" s="791">
        <v>1</v>
      </c>
      <c r="B5" s="792" t="s">
        <v>858</v>
      </c>
      <c r="C5" s="891">
        <f>SUM(C6:C8)</f>
        <v>0</v>
      </c>
      <c r="D5" s="891">
        <f>SUM(D6:D8)</f>
        <v>0</v>
      </c>
    </row>
    <row r="6" spans="1:4" ht="14.25">
      <c r="A6" s="713"/>
      <c r="B6" s="699" t="s">
        <v>566</v>
      </c>
      <c r="C6" s="796"/>
      <c r="D6" s="797"/>
    </row>
    <row r="7" spans="1:4" ht="14.25">
      <c r="A7" s="713"/>
      <c r="B7" s="699" t="s">
        <v>568</v>
      </c>
      <c r="C7" s="796"/>
      <c r="D7" s="797"/>
    </row>
    <row r="8" spans="1:4" ht="14.25">
      <c r="A8" s="713"/>
      <c r="B8" s="699" t="s">
        <v>567</v>
      </c>
      <c r="C8" s="796"/>
      <c r="D8" s="797"/>
    </row>
    <row r="9" spans="1:4" ht="14.25">
      <c r="A9" s="721">
        <v>2</v>
      </c>
      <c r="B9" s="722" t="s">
        <v>710</v>
      </c>
      <c r="C9" s="798"/>
      <c r="D9" s="799"/>
    </row>
    <row r="10" spans="1:4" ht="14.25">
      <c r="A10" s="791">
        <v>3</v>
      </c>
      <c r="B10" s="793" t="s">
        <v>859</v>
      </c>
      <c r="C10" s="892">
        <f>SUM(C11:C16)</f>
        <v>0</v>
      </c>
      <c r="D10" s="893">
        <f>SUM(D11:D16)</f>
        <v>0</v>
      </c>
    </row>
    <row r="11" spans="1:4" ht="14.25">
      <c r="A11" s="713"/>
      <c r="B11" s="699" t="s">
        <v>566</v>
      </c>
      <c r="C11" s="796"/>
      <c r="D11" s="797"/>
    </row>
    <row r="12" spans="1:4" ht="14.25">
      <c r="A12" s="713"/>
      <c r="B12" s="699" t="s">
        <v>568</v>
      </c>
      <c r="C12" s="796"/>
      <c r="D12" s="797"/>
    </row>
    <row r="13" spans="1:4" ht="14.25">
      <c r="A13" s="713"/>
      <c r="B13" s="699" t="s">
        <v>569</v>
      </c>
      <c r="C13" s="796"/>
      <c r="D13" s="797"/>
    </row>
    <row r="14" spans="1:4" ht="14.25">
      <c r="A14" s="713"/>
      <c r="B14" s="699" t="s">
        <v>570</v>
      </c>
      <c r="C14" s="796"/>
      <c r="D14" s="797"/>
    </row>
    <row r="15" spans="1:4" ht="14.25">
      <c r="A15" s="713"/>
      <c r="B15" s="699" t="s">
        <v>571</v>
      </c>
      <c r="C15" s="796"/>
      <c r="D15" s="797"/>
    </row>
    <row r="16" spans="1:4" ht="14.25">
      <c r="A16" s="713"/>
      <c r="B16" s="699" t="s">
        <v>572</v>
      </c>
      <c r="C16" s="796"/>
      <c r="D16" s="797"/>
    </row>
    <row r="17" spans="1:4" ht="14.25">
      <c r="A17" s="791">
        <v>4</v>
      </c>
      <c r="B17" s="792" t="s">
        <v>573</v>
      </c>
      <c r="C17" s="892">
        <f>SUM(C18:C23)</f>
        <v>0</v>
      </c>
      <c r="D17" s="893">
        <f>SUM(D18:D23)</f>
        <v>0</v>
      </c>
    </row>
    <row r="18" spans="1:4" ht="14.25">
      <c r="A18" s="713"/>
      <c r="B18" s="699" t="s">
        <v>566</v>
      </c>
      <c r="C18" s="796"/>
      <c r="D18" s="797"/>
    </row>
    <row r="19" spans="1:4" ht="14.25">
      <c r="A19" s="713"/>
      <c r="B19" s="699" t="s">
        <v>568</v>
      </c>
      <c r="C19" s="796"/>
      <c r="D19" s="797"/>
    </row>
    <row r="20" spans="1:4" ht="14.25">
      <c r="A20" s="713"/>
      <c r="B20" s="699" t="s">
        <v>574</v>
      </c>
      <c r="C20" s="796"/>
      <c r="D20" s="797"/>
    </row>
    <row r="21" spans="1:4" ht="14.25">
      <c r="A21" s="713"/>
      <c r="B21" s="699" t="s">
        <v>570</v>
      </c>
      <c r="C21" s="796"/>
      <c r="D21" s="797"/>
    </row>
    <row r="22" spans="1:4" ht="14.25">
      <c r="A22" s="713"/>
      <c r="B22" s="699" t="s">
        <v>571</v>
      </c>
      <c r="C22" s="796"/>
      <c r="D22" s="797"/>
    </row>
    <row r="23" spans="1:4" ht="14.25">
      <c r="A23" s="713"/>
      <c r="B23" s="699" t="s">
        <v>572</v>
      </c>
      <c r="C23" s="796"/>
      <c r="D23" s="797"/>
    </row>
    <row r="24" spans="1:4" ht="14.25">
      <c r="A24" s="713">
        <v>5</v>
      </c>
      <c r="B24" s="699" t="s">
        <v>721</v>
      </c>
      <c r="C24" s="796"/>
      <c r="D24" s="797"/>
    </row>
    <row r="25" spans="1:4" ht="14.25">
      <c r="A25" s="791">
        <v>6</v>
      </c>
      <c r="B25" s="792" t="s">
        <v>575</v>
      </c>
      <c r="C25" s="892">
        <f>C10+C17-C24</f>
        <v>0</v>
      </c>
      <c r="D25" s="893">
        <f>D10+D17-D24</f>
        <v>0</v>
      </c>
    </row>
    <row r="26" spans="1:4" ht="14.25">
      <c r="A26" s="791">
        <v>7</v>
      </c>
      <c r="B26" s="793" t="s">
        <v>576</v>
      </c>
      <c r="C26" s="894">
        <f>SUM(C27:C28)</f>
        <v>0</v>
      </c>
      <c r="D26" s="895">
        <f>SUM(D27:D28)</f>
        <v>0</v>
      </c>
    </row>
    <row r="27" spans="1:4" ht="14.25">
      <c r="A27" s="713"/>
      <c r="B27" s="699" t="s">
        <v>577</v>
      </c>
      <c r="C27" s="796"/>
      <c r="D27" s="797"/>
    </row>
    <row r="28" spans="1:4" ht="14.25">
      <c r="A28" s="713"/>
      <c r="B28" s="699" t="s">
        <v>578</v>
      </c>
      <c r="C28" s="796"/>
      <c r="D28" s="797"/>
    </row>
    <row r="29" spans="1:4" ht="14.25">
      <c r="A29" s="791">
        <v>8</v>
      </c>
      <c r="B29" s="792" t="s">
        <v>579</v>
      </c>
      <c r="C29" s="892">
        <f>SUM(C30:C31)</f>
        <v>0</v>
      </c>
      <c r="D29" s="893">
        <f>SUM(D30:D31)</f>
        <v>0</v>
      </c>
    </row>
    <row r="30" spans="1:4" ht="26.25">
      <c r="A30" s="713"/>
      <c r="B30" s="699" t="s">
        <v>580</v>
      </c>
      <c r="C30" s="796"/>
      <c r="D30" s="797"/>
    </row>
    <row r="31" spans="1:4" ht="26.25">
      <c r="A31" s="713"/>
      <c r="B31" s="699" t="s">
        <v>581</v>
      </c>
      <c r="C31" s="796"/>
      <c r="D31" s="797"/>
    </row>
    <row r="32" spans="1:4" ht="14.25">
      <c r="A32" s="713">
        <v>9</v>
      </c>
      <c r="B32" s="699" t="s">
        <v>723</v>
      </c>
      <c r="C32" s="796"/>
      <c r="D32" s="797"/>
    </row>
    <row r="33" spans="1:4" ht="15.75" thickBot="1">
      <c r="A33" s="794">
        <v>10</v>
      </c>
      <c r="B33" s="795" t="s">
        <v>726</v>
      </c>
      <c r="C33" s="896">
        <f>C5+C9+C25+C26+C29+C32</f>
        <v>0</v>
      </c>
      <c r="D33" s="897">
        <f>D5+D9+D25+D26+D29+D32</f>
        <v>0</v>
      </c>
    </row>
    <row r="34" spans="1:5" ht="14.25">
      <c r="A34" s="715"/>
      <c r="B34" s="700"/>
      <c r="C34" s="700"/>
      <c r="D34" s="700"/>
      <c r="E34" s="700"/>
    </row>
    <row r="35" spans="1:5" ht="15">
      <c r="A35" s="1066"/>
      <c r="B35" s="1066"/>
      <c r="C35" s="1061" t="s">
        <v>611</v>
      </c>
      <c r="D35" s="1067"/>
      <c r="E35" s="1061" t="s">
        <v>612</v>
      </c>
    </row>
    <row r="36" spans="1:5" ht="14.25">
      <c r="A36" s="1062" t="s">
        <v>610</v>
      </c>
      <c r="B36" s="1062"/>
      <c r="C36" s="1061"/>
      <c r="D36" s="1067"/>
      <c r="E36" s="1061"/>
    </row>
    <row r="37" spans="1:5" ht="14.25">
      <c r="A37" s="716"/>
      <c r="B37" s="701"/>
      <c r="C37" s="702" t="s">
        <v>613</v>
      </c>
      <c r="D37" s="701"/>
      <c r="E37" s="702" t="s">
        <v>136</v>
      </c>
    </row>
    <row r="38" spans="1:5" ht="14.25">
      <c r="A38" s="717" t="s">
        <v>614</v>
      </c>
      <c r="B38" s="701"/>
      <c r="C38" s="702" t="s">
        <v>611</v>
      </c>
      <c r="D38" s="701"/>
      <c r="E38" s="702" t="s">
        <v>612</v>
      </c>
    </row>
    <row r="39" spans="1:5" ht="14.25">
      <c r="A39" s="718"/>
      <c r="B39" s="697"/>
      <c r="C39" s="702" t="s">
        <v>613</v>
      </c>
      <c r="D39" s="701"/>
      <c r="E39" s="702" t="s">
        <v>136</v>
      </c>
    </row>
    <row r="40" spans="1:5" ht="15">
      <c r="A40" s="719"/>
      <c r="B40" s="697"/>
      <c r="C40" s="697"/>
      <c r="D40" s="697"/>
      <c r="E40" s="697"/>
    </row>
  </sheetData>
  <sheetProtection password="C7AC" sheet="1"/>
  <mergeCells count="6">
    <mergeCell ref="E35:E36"/>
    <mergeCell ref="A36:B36"/>
    <mergeCell ref="A4:D4"/>
    <mergeCell ref="A35:B35"/>
    <mergeCell ref="C35:C36"/>
    <mergeCell ref="D35:D36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pane xSplit="3" ySplit="3" topLeftCell="D3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2" sqref="H2"/>
    </sheetView>
  </sheetViews>
  <sheetFormatPr defaultColWidth="9.140625" defaultRowHeight="15"/>
  <cols>
    <col min="1" max="1" width="9.140625" style="31" customWidth="1"/>
    <col min="2" max="2" width="7.421875" style="31" customWidth="1"/>
    <col min="3" max="3" width="28.28125" style="31" customWidth="1"/>
    <col min="4" max="4" width="12.421875" style="31" customWidth="1"/>
    <col min="5" max="5" width="11.140625" style="31" customWidth="1"/>
    <col min="6" max="6" width="12.28125" style="31" customWidth="1"/>
    <col min="7" max="7" width="11.00390625" style="31" customWidth="1"/>
    <col min="8" max="8" width="11.421875" style="31" customWidth="1"/>
    <col min="9" max="16384" width="9.140625" style="31" customWidth="1"/>
  </cols>
  <sheetData>
    <row r="1" spans="2:3" ht="17.25" customHeight="1">
      <c r="B1" s="30" t="s">
        <v>281</v>
      </c>
      <c r="C1" s="30"/>
    </row>
    <row r="2" ht="15" thickBot="1">
      <c r="H2" s="985" t="s">
        <v>972</v>
      </c>
    </row>
    <row r="3" spans="1:8" ht="84.75" customHeight="1" thickBot="1">
      <c r="A3" s="106"/>
      <c r="B3" s="38" t="s">
        <v>44</v>
      </c>
      <c r="C3" s="39" t="s">
        <v>738</v>
      </c>
      <c r="D3" s="40" t="s">
        <v>45</v>
      </c>
      <c r="E3" s="40" t="s">
        <v>46</v>
      </c>
      <c r="F3" s="40" t="s">
        <v>47</v>
      </c>
      <c r="G3" s="40" t="s">
        <v>48</v>
      </c>
      <c r="H3" s="41" t="s">
        <v>49</v>
      </c>
    </row>
    <row r="4" spans="1:8" ht="14.25">
      <c r="A4" s="1135" t="s">
        <v>66</v>
      </c>
      <c r="B4" s="1127">
        <v>1</v>
      </c>
      <c r="C4" s="37" t="s">
        <v>50</v>
      </c>
      <c r="D4" s="536">
        <f>D5+D6</f>
        <v>0</v>
      </c>
      <c r="E4" s="536">
        <f>E5+E6</f>
        <v>0</v>
      </c>
      <c r="F4" s="536">
        <f>F5+F6</f>
        <v>0</v>
      </c>
      <c r="G4" s="536">
        <f>G5+G6</f>
        <v>0</v>
      </c>
      <c r="H4" s="537">
        <f>IF(E4=0,0,(H5*E5+H6*E6)/E4)</f>
        <v>0</v>
      </c>
    </row>
    <row r="5" spans="1:8" ht="14.25">
      <c r="A5" s="1136"/>
      <c r="B5" s="1128"/>
      <c r="C5" s="16" t="s">
        <v>51</v>
      </c>
      <c r="D5" s="538"/>
      <c r="E5" s="538"/>
      <c r="F5" s="538"/>
      <c r="G5" s="538"/>
      <c r="H5" s="539"/>
    </row>
    <row r="6" spans="1:8" ht="14.25">
      <c r="A6" s="1136"/>
      <c r="B6" s="1128"/>
      <c r="C6" s="17" t="s">
        <v>52</v>
      </c>
      <c r="D6" s="538"/>
      <c r="E6" s="538"/>
      <c r="F6" s="538"/>
      <c r="G6" s="538"/>
      <c r="H6" s="539"/>
    </row>
    <row r="7" spans="1:8" ht="14.25">
      <c r="A7" s="1136"/>
      <c r="B7" s="18">
        <v>2</v>
      </c>
      <c r="C7" s="25" t="s">
        <v>53</v>
      </c>
      <c r="D7" s="540">
        <f>D8+D11</f>
        <v>0</v>
      </c>
      <c r="E7" s="540">
        <f>E8+E11</f>
        <v>0</v>
      </c>
      <c r="F7" s="540">
        <f>F8+F11</f>
        <v>0</v>
      </c>
      <c r="G7" s="540">
        <f>G8+G11</f>
        <v>0</v>
      </c>
      <c r="H7" s="541">
        <f>IF(E7=0,0,(H8*E8+H11*E11)/E7)</f>
        <v>0</v>
      </c>
    </row>
    <row r="8" spans="1:8" ht="14.25">
      <c r="A8" s="1136"/>
      <c r="B8" s="1128"/>
      <c r="C8" s="28" t="s">
        <v>54</v>
      </c>
      <c r="D8" s="542">
        <f>D9+D10</f>
        <v>0</v>
      </c>
      <c r="E8" s="542">
        <f>E9+E10</f>
        <v>0</v>
      </c>
      <c r="F8" s="542">
        <f>F9+F10</f>
        <v>0</v>
      </c>
      <c r="G8" s="542">
        <f>G9+G10</f>
        <v>0</v>
      </c>
      <c r="H8" s="543">
        <f>IF(E8=0,0,(H9*E9+H10*E10)/E8)</f>
        <v>0</v>
      </c>
    </row>
    <row r="9" spans="1:8" ht="14.25">
      <c r="A9" s="1136"/>
      <c r="B9" s="1128"/>
      <c r="C9" s="16" t="s">
        <v>51</v>
      </c>
      <c r="D9" s="538"/>
      <c r="E9" s="538"/>
      <c r="F9" s="538"/>
      <c r="G9" s="538"/>
      <c r="H9" s="539"/>
    </row>
    <row r="10" spans="1:8" ht="14.25">
      <c r="A10" s="1136"/>
      <c r="B10" s="1128"/>
      <c r="C10" s="17" t="s">
        <v>52</v>
      </c>
      <c r="D10" s="538"/>
      <c r="E10" s="538"/>
      <c r="F10" s="538"/>
      <c r="G10" s="538"/>
      <c r="H10" s="539"/>
    </row>
    <row r="11" spans="1:8" ht="14.25">
      <c r="A11" s="1136"/>
      <c r="B11" s="1133"/>
      <c r="C11" s="28" t="s">
        <v>55</v>
      </c>
      <c r="D11" s="542">
        <f>D12+D13</f>
        <v>0</v>
      </c>
      <c r="E11" s="542">
        <f>E12+E13</f>
        <v>0</v>
      </c>
      <c r="F11" s="542">
        <f>F12+F13</f>
        <v>0</v>
      </c>
      <c r="G11" s="542">
        <f>G12+G13</f>
        <v>0</v>
      </c>
      <c r="H11" s="543">
        <f>IF(E11=0,0,(H12*E12+H13*E13)/E11)</f>
        <v>0</v>
      </c>
    </row>
    <row r="12" spans="1:8" ht="14.25">
      <c r="A12" s="1136"/>
      <c r="B12" s="1133"/>
      <c r="C12" s="16" t="s">
        <v>51</v>
      </c>
      <c r="D12" s="538"/>
      <c r="E12" s="538"/>
      <c r="F12" s="538"/>
      <c r="G12" s="538"/>
      <c r="H12" s="539"/>
    </row>
    <row r="13" spans="1:8" ht="14.25" customHeight="1">
      <c r="A13" s="1136"/>
      <c r="B13" s="34"/>
      <c r="C13" s="19" t="s">
        <v>52</v>
      </c>
      <c r="D13" s="538"/>
      <c r="E13" s="538"/>
      <c r="F13" s="538"/>
      <c r="G13" s="538"/>
      <c r="H13" s="539"/>
    </row>
    <row r="14" spans="1:8" ht="14.25">
      <c r="A14" s="1136"/>
      <c r="B14" s="1128">
        <v>3</v>
      </c>
      <c r="C14" s="25" t="s">
        <v>56</v>
      </c>
      <c r="D14" s="540">
        <f>D15+D16</f>
        <v>0</v>
      </c>
      <c r="E14" s="540">
        <f>E15+E16</f>
        <v>0</v>
      </c>
      <c r="F14" s="540">
        <f>F15+F16</f>
        <v>0</v>
      </c>
      <c r="G14" s="540">
        <f>G15+G16</f>
        <v>0</v>
      </c>
      <c r="H14" s="541">
        <f>IF(E14=0,0,(H15*E15+H16*E16)/E14)</f>
        <v>0</v>
      </c>
    </row>
    <row r="15" spans="1:8" ht="14.25">
      <c r="A15" s="1136"/>
      <c r="B15" s="1128"/>
      <c r="C15" s="16" t="s">
        <v>51</v>
      </c>
      <c r="D15" s="538"/>
      <c r="E15" s="538"/>
      <c r="F15" s="538"/>
      <c r="G15" s="538"/>
      <c r="H15" s="539"/>
    </row>
    <row r="16" spans="1:8" ht="14.25" customHeight="1">
      <c r="A16" s="1136"/>
      <c r="B16" s="35"/>
      <c r="C16" s="20" t="s">
        <v>52</v>
      </c>
      <c r="D16" s="538"/>
      <c r="E16" s="538"/>
      <c r="F16" s="538"/>
      <c r="G16" s="538"/>
      <c r="H16" s="539"/>
    </row>
    <row r="17" spans="1:8" ht="14.25">
      <c r="A17" s="1136"/>
      <c r="B17" s="1128">
        <v>4</v>
      </c>
      <c r="C17" s="25" t="s">
        <v>57</v>
      </c>
      <c r="D17" s="540">
        <f>D18+D19</f>
        <v>0</v>
      </c>
      <c r="E17" s="540">
        <f>E18+E19</f>
        <v>0</v>
      </c>
      <c r="F17" s="540">
        <f>F18+F19</f>
        <v>0</v>
      </c>
      <c r="G17" s="540">
        <f>G18+G19</f>
        <v>0</v>
      </c>
      <c r="H17" s="541">
        <f>IF(E17=0,0,(H18*E18+H19*E19)/E17)</f>
        <v>0</v>
      </c>
    </row>
    <row r="18" spans="1:8" ht="14.25">
      <c r="A18" s="1136"/>
      <c r="B18" s="1128"/>
      <c r="C18" s="16" t="s">
        <v>51</v>
      </c>
      <c r="D18" s="538"/>
      <c r="E18" s="538"/>
      <c r="F18" s="538"/>
      <c r="G18" s="538"/>
      <c r="H18" s="539"/>
    </row>
    <row r="19" spans="1:8" ht="14.25">
      <c r="A19" s="1136"/>
      <c r="B19" s="1128"/>
      <c r="C19" s="17" t="s">
        <v>52</v>
      </c>
      <c r="D19" s="538"/>
      <c r="E19" s="538"/>
      <c r="F19" s="538"/>
      <c r="G19" s="538"/>
      <c r="H19" s="539"/>
    </row>
    <row r="20" spans="1:8" ht="14.25">
      <c r="A20" s="1136"/>
      <c r="B20" s="1128">
        <v>5</v>
      </c>
      <c r="C20" s="25" t="s">
        <v>58</v>
      </c>
      <c r="D20" s="540">
        <f>D21+D22</f>
        <v>0</v>
      </c>
      <c r="E20" s="540">
        <f>E21+E22</f>
        <v>0</v>
      </c>
      <c r="F20" s="540">
        <f>F21+F22</f>
        <v>0</v>
      </c>
      <c r="G20" s="540">
        <f>G21+G22</f>
        <v>0</v>
      </c>
      <c r="H20" s="541">
        <f>IF(E20=0,0,(H21*E21+H22*E22)/E20)</f>
        <v>0</v>
      </c>
    </row>
    <row r="21" spans="1:8" ht="14.25">
      <c r="A21" s="1136"/>
      <c r="B21" s="1128"/>
      <c r="C21" s="16" t="s">
        <v>51</v>
      </c>
      <c r="D21" s="538"/>
      <c r="E21" s="538"/>
      <c r="F21" s="538"/>
      <c r="G21" s="538"/>
      <c r="H21" s="539"/>
    </row>
    <row r="22" spans="1:8" ht="14.25">
      <c r="A22" s="1136"/>
      <c r="B22" s="1128"/>
      <c r="C22" s="17" t="s">
        <v>52</v>
      </c>
      <c r="D22" s="538"/>
      <c r="E22" s="538"/>
      <c r="F22" s="538"/>
      <c r="G22" s="538"/>
      <c r="H22" s="539"/>
    </row>
    <row r="23" spans="1:8" ht="14.25">
      <c r="A23" s="1136"/>
      <c r="B23" s="1128">
        <v>6</v>
      </c>
      <c r="C23" s="25" t="s">
        <v>59</v>
      </c>
      <c r="D23" s="540">
        <f>D24+D25</f>
        <v>0</v>
      </c>
      <c r="E23" s="540">
        <f>E24+E25</f>
        <v>0</v>
      </c>
      <c r="F23" s="540">
        <f>F24+F25</f>
        <v>0</v>
      </c>
      <c r="G23" s="540">
        <f>G24+G25</f>
        <v>0</v>
      </c>
      <c r="H23" s="541">
        <f>IF(E23=0,0,(H24*E24+H25*E25)/E23)</f>
        <v>0</v>
      </c>
    </row>
    <row r="24" spans="1:8" ht="14.25">
      <c r="A24" s="1136"/>
      <c r="B24" s="1128"/>
      <c r="C24" s="16" t="s">
        <v>51</v>
      </c>
      <c r="D24" s="538"/>
      <c r="E24" s="538"/>
      <c r="F24" s="538"/>
      <c r="G24" s="538"/>
      <c r="H24" s="539"/>
    </row>
    <row r="25" spans="1:8" ht="14.25">
      <c r="A25" s="1136"/>
      <c r="B25" s="1128"/>
      <c r="C25" s="17" t="s">
        <v>52</v>
      </c>
      <c r="D25" s="538"/>
      <c r="E25" s="538"/>
      <c r="F25" s="538"/>
      <c r="G25" s="538"/>
      <c r="H25" s="539"/>
    </row>
    <row r="26" spans="1:8" ht="20.25">
      <c r="A26" s="1136"/>
      <c r="B26" s="1128">
        <v>7</v>
      </c>
      <c r="C26" s="26" t="s">
        <v>60</v>
      </c>
      <c r="D26" s="540">
        <f>D27+D28</f>
        <v>0</v>
      </c>
      <c r="E26" s="540">
        <f>E27+E28</f>
        <v>0</v>
      </c>
      <c r="F26" s="540">
        <f>F27+F28</f>
        <v>0</v>
      </c>
      <c r="G26" s="540">
        <f>G27+G28</f>
        <v>0</v>
      </c>
      <c r="H26" s="541">
        <f>IF(E26=0,0,(H27*E27+H28*E28)/E26)</f>
        <v>0</v>
      </c>
    </row>
    <row r="27" spans="1:8" ht="14.25">
      <c r="A27" s="1136"/>
      <c r="B27" s="1128"/>
      <c r="C27" s="16" t="s">
        <v>51</v>
      </c>
      <c r="D27" s="538"/>
      <c r="E27" s="538"/>
      <c r="F27" s="538"/>
      <c r="G27" s="538"/>
      <c r="H27" s="539"/>
    </row>
    <row r="28" spans="1:8" ht="14.25">
      <c r="A28" s="1136"/>
      <c r="B28" s="1129"/>
      <c r="C28" s="17" t="s">
        <v>52</v>
      </c>
      <c r="D28" s="538"/>
      <c r="E28" s="538"/>
      <c r="F28" s="538"/>
      <c r="G28" s="538"/>
      <c r="H28" s="539"/>
    </row>
    <row r="29" spans="1:8" ht="14.25">
      <c r="A29" s="1137"/>
      <c r="B29" s="1129">
        <v>8</v>
      </c>
      <c r="C29" s="203" t="s">
        <v>61</v>
      </c>
      <c r="D29" s="540">
        <f>D30+D31</f>
        <v>0</v>
      </c>
      <c r="E29" s="540">
        <f>E30+E31</f>
        <v>0</v>
      </c>
      <c r="F29" s="540">
        <f>F30+F31</f>
        <v>0</v>
      </c>
      <c r="G29" s="540">
        <f>G30+G31</f>
        <v>0</v>
      </c>
      <c r="H29" s="541">
        <f>IF(E29=0,0,(H30*E30+H31*E31)/E29)</f>
        <v>0</v>
      </c>
    </row>
    <row r="30" spans="1:8" ht="14.25">
      <c r="A30" s="1137"/>
      <c r="B30" s="1124"/>
      <c r="C30" s="204" t="s">
        <v>51</v>
      </c>
      <c r="D30" s="538"/>
      <c r="E30" s="538"/>
      <c r="F30" s="538"/>
      <c r="G30" s="538"/>
      <c r="H30" s="539"/>
    </row>
    <row r="31" spans="1:8" ht="14.25">
      <c r="A31" s="1137"/>
      <c r="B31" s="1124"/>
      <c r="C31" s="205" t="s">
        <v>52</v>
      </c>
      <c r="D31" s="538"/>
      <c r="E31" s="538"/>
      <c r="F31" s="538"/>
      <c r="G31" s="538"/>
      <c r="H31" s="539"/>
    </row>
    <row r="32" spans="1:8" ht="14.25">
      <c r="A32" s="1137"/>
      <c r="B32" s="1124"/>
      <c r="C32" s="544" t="s">
        <v>213</v>
      </c>
      <c r="D32" s="540">
        <f>D33+D34</f>
        <v>0</v>
      </c>
      <c r="E32" s="540">
        <f>E33+E34</f>
        <v>0</v>
      </c>
      <c r="F32" s="540">
        <f>F33+F34</f>
        <v>0</v>
      </c>
      <c r="G32" s="540">
        <f>G33+G34</f>
        <v>0</v>
      </c>
      <c r="H32" s="541">
        <f>IF(E32=0,0,(H33*E33+H34*E34)/E32)</f>
        <v>0</v>
      </c>
    </row>
    <row r="33" spans="1:8" ht="14.25">
      <c r="A33" s="1137"/>
      <c r="B33" s="1124"/>
      <c r="C33" s="204" t="s">
        <v>51</v>
      </c>
      <c r="D33" s="538"/>
      <c r="E33" s="538"/>
      <c r="F33" s="538"/>
      <c r="G33" s="538"/>
      <c r="H33" s="539"/>
    </row>
    <row r="34" spans="1:8" ht="14.25">
      <c r="A34" s="1137"/>
      <c r="B34" s="1124"/>
      <c r="C34" s="205" t="s">
        <v>52</v>
      </c>
      <c r="D34" s="538"/>
      <c r="E34" s="538"/>
      <c r="F34" s="538"/>
      <c r="G34" s="538"/>
      <c r="H34" s="539"/>
    </row>
    <row r="35" spans="1:8" ht="16.5" customHeight="1">
      <c r="A35" s="1137"/>
      <c r="B35" s="1125" t="s">
        <v>214</v>
      </c>
      <c r="C35" s="203" t="s">
        <v>873</v>
      </c>
      <c r="D35" s="540">
        <f>D36+D37</f>
        <v>0</v>
      </c>
      <c r="E35" s="540">
        <f>E36+E37</f>
        <v>0</v>
      </c>
      <c r="F35" s="540">
        <f>F36+F37</f>
        <v>0</v>
      </c>
      <c r="G35" s="540">
        <f>G36+G37</f>
        <v>0</v>
      </c>
      <c r="H35" s="541">
        <f>IF(E35=0,0,(H36*E36+H37*E37)/E35)</f>
        <v>0</v>
      </c>
    </row>
    <row r="36" spans="1:8" ht="14.25">
      <c r="A36" s="1137"/>
      <c r="B36" s="1126"/>
      <c r="C36" s="204" t="s">
        <v>51</v>
      </c>
      <c r="D36" s="538"/>
      <c r="E36" s="538"/>
      <c r="F36" s="538"/>
      <c r="G36" s="538"/>
      <c r="H36" s="539"/>
    </row>
    <row r="37" spans="1:8" ht="14.25">
      <c r="A37" s="1137"/>
      <c r="B37" s="1126"/>
      <c r="C37" s="205" t="s">
        <v>52</v>
      </c>
      <c r="D37" s="538"/>
      <c r="E37" s="538"/>
      <c r="F37" s="538"/>
      <c r="G37" s="538"/>
      <c r="H37" s="539"/>
    </row>
    <row r="38" spans="1:8" ht="14.25">
      <c r="A38" s="1137"/>
      <c r="B38" s="1124"/>
      <c r="C38" s="544" t="s">
        <v>213</v>
      </c>
      <c r="D38" s="540">
        <f>D39+D40</f>
        <v>0</v>
      </c>
      <c r="E38" s="540">
        <f>E39+E40</f>
        <v>0</v>
      </c>
      <c r="F38" s="540">
        <f>F39+F40</f>
        <v>0</v>
      </c>
      <c r="G38" s="540">
        <f>G39+G40</f>
        <v>0</v>
      </c>
      <c r="H38" s="541">
        <f>IF(E38=0,0,(H39*E39+H40*E40)/E38)</f>
        <v>0</v>
      </c>
    </row>
    <row r="39" spans="1:8" ht="14.25">
      <c r="A39" s="1137"/>
      <c r="B39" s="1124"/>
      <c r="C39" s="204" t="s">
        <v>51</v>
      </c>
      <c r="D39" s="538"/>
      <c r="E39" s="538"/>
      <c r="F39" s="538"/>
      <c r="G39" s="538"/>
      <c r="H39" s="539"/>
    </row>
    <row r="40" spans="1:8" ht="14.25">
      <c r="A40" s="1137"/>
      <c r="B40" s="1127"/>
      <c r="C40" s="205" t="s">
        <v>52</v>
      </c>
      <c r="D40" s="538"/>
      <c r="E40" s="538"/>
      <c r="F40" s="538"/>
      <c r="G40" s="538"/>
      <c r="H40" s="539"/>
    </row>
    <row r="41" spans="1:8" ht="14.25">
      <c r="A41" s="1136"/>
      <c r="B41" s="1127">
        <v>9</v>
      </c>
      <c r="C41" s="25" t="s">
        <v>62</v>
      </c>
      <c r="D41" s="540">
        <f>D42+D43</f>
        <v>0</v>
      </c>
      <c r="E41" s="540">
        <f>E42+E43</f>
        <v>0</v>
      </c>
      <c r="F41" s="540">
        <f>F42+F43</f>
        <v>0</v>
      </c>
      <c r="G41" s="540">
        <f>G42+G43</f>
        <v>0</v>
      </c>
      <c r="H41" s="541">
        <f>IF(E41=0,0,(H42*E42+H43*E43)/E41)</f>
        <v>0</v>
      </c>
    </row>
    <row r="42" spans="1:8" ht="14.25">
      <c r="A42" s="1136"/>
      <c r="B42" s="1128"/>
      <c r="C42" s="16" t="s">
        <v>51</v>
      </c>
      <c r="D42" s="538"/>
      <c r="E42" s="538"/>
      <c r="F42" s="538"/>
      <c r="G42" s="538"/>
      <c r="H42" s="539"/>
    </row>
    <row r="43" spans="1:8" ht="14.25">
      <c r="A43" s="1136"/>
      <c r="B43" s="1128"/>
      <c r="C43" s="17" t="s">
        <v>52</v>
      </c>
      <c r="D43" s="538"/>
      <c r="E43" s="538"/>
      <c r="F43" s="538"/>
      <c r="G43" s="538"/>
      <c r="H43" s="539"/>
    </row>
    <row r="44" spans="1:8" ht="14.25">
      <c r="A44" s="1136"/>
      <c r="B44" s="1133"/>
      <c r="C44" s="27" t="s">
        <v>63</v>
      </c>
      <c r="D44" s="545">
        <f>D4+D7+D14+D17+D20+D23+D26+D29+D35+D41</f>
        <v>0</v>
      </c>
      <c r="E44" s="545">
        <f>E4+E7+E14+E17+E20+E23+E26+E29+E35+E41</f>
        <v>0</v>
      </c>
      <c r="F44" s="545">
        <f>F4+F7+F14+F17+F20+F23+F26+F29+F35+F41</f>
        <v>0</v>
      </c>
      <c r="G44" s="545">
        <f>G4+G7+G14+G17+G20+G23+G26+G29+G35+G41</f>
        <v>0</v>
      </c>
      <c r="H44" s="546">
        <f>IF(E44=0,0,(H45*E45+H46*E46)/E44)</f>
        <v>0</v>
      </c>
    </row>
    <row r="45" spans="1:8" ht="14.25">
      <c r="A45" s="1136"/>
      <c r="B45" s="1133"/>
      <c r="C45" s="29" t="s">
        <v>51</v>
      </c>
      <c r="D45" s="549">
        <f>D5+D9+D12+D15+D18+D21+D24+D27+D30+D36+D42</f>
        <v>0</v>
      </c>
      <c r="E45" s="549">
        <f aca="true" t="shared" si="0" ref="E45:G46">E5+E9+E12+E15+E18+E21+E24+E27+E30+E36+E42</f>
        <v>0</v>
      </c>
      <c r="F45" s="549">
        <f t="shared" si="0"/>
        <v>0</v>
      </c>
      <c r="G45" s="549">
        <f t="shared" si="0"/>
        <v>0</v>
      </c>
      <c r="H45" s="547">
        <f>IF(E45=0,0,(H5*E5+H9*E9+H12*E12+H15*E15+H18*E18+H21*E21+H24*E24+H27*E27+H30*E30+H36*E36+H42*E42)/E45)</f>
        <v>0</v>
      </c>
    </row>
    <row r="46" spans="1:8" ht="15" thickBot="1">
      <c r="A46" s="1138"/>
      <c r="B46" s="1134"/>
      <c r="C46" s="36" t="s">
        <v>52</v>
      </c>
      <c r="D46" s="549">
        <f>D6+D10+D13+D16+D19+D22+D25+D28+D31+D37+D43</f>
        <v>0</v>
      </c>
      <c r="E46" s="549">
        <f t="shared" si="0"/>
        <v>0</v>
      </c>
      <c r="F46" s="549">
        <f t="shared" si="0"/>
        <v>0</v>
      </c>
      <c r="G46" s="549">
        <f t="shared" si="0"/>
        <v>0</v>
      </c>
      <c r="H46" s="547">
        <f>IF(E46=0,0,(H6*E6+H10*E10+H13*E13+H16*E16+H19*E19+H22*E22+H25*E25+H28*E28+H31*E31+H37*E37+H43*E43)/E46)</f>
        <v>0</v>
      </c>
    </row>
    <row r="47" spans="2:8" ht="11.25" customHeight="1">
      <c r="B47" s="21"/>
      <c r="C47" s="22"/>
      <c r="D47" s="22"/>
      <c r="E47" s="22"/>
      <c r="F47" s="22"/>
      <c r="G47" s="23"/>
      <c r="H47" s="24"/>
    </row>
    <row r="49" spans="1:6" ht="14.25">
      <c r="A49" s="188"/>
      <c r="B49" s="188" t="s">
        <v>140</v>
      </c>
      <c r="C49" s="188"/>
      <c r="D49" s="188"/>
      <c r="E49" s="188"/>
      <c r="F49" s="188"/>
    </row>
    <row r="50" spans="1:6" ht="14.25">
      <c r="A50" s="188"/>
      <c r="B50" s="188"/>
      <c r="C50" s="188"/>
      <c r="D50" s="188" t="s">
        <v>133</v>
      </c>
      <c r="E50" s="188" t="s">
        <v>134</v>
      </c>
      <c r="F50" s="188"/>
    </row>
    <row r="51" spans="1:6" ht="14.25">
      <c r="A51" s="188"/>
      <c r="B51" s="188"/>
      <c r="C51" s="188"/>
      <c r="D51" s="188" t="s">
        <v>135</v>
      </c>
      <c r="E51" s="188" t="s">
        <v>136</v>
      </c>
      <c r="F51" s="188"/>
    </row>
    <row r="52" spans="1:6" ht="14.25">
      <c r="A52" s="188"/>
      <c r="B52" s="188" t="s">
        <v>141</v>
      </c>
      <c r="C52" s="188"/>
      <c r="D52" s="188"/>
      <c r="E52" s="188"/>
      <c r="F52" s="188"/>
    </row>
    <row r="53" spans="1:6" ht="14.25">
      <c r="A53" s="188"/>
      <c r="B53" s="188"/>
      <c r="C53" s="188"/>
      <c r="D53" s="188" t="s">
        <v>133</v>
      </c>
      <c r="E53" s="188" t="s">
        <v>134</v>
      </c>
      <c r="F53" s="188"/>
    </row>
    <row r="54" spans="1:6" ht="14.25">
      <c r="A54" s="188"/>
      <c r="B54" s="188"/>
      <c r="C54" s="188" t="s">
        <v>137</v>
      </c>
      <c r="D54" s="188" t="s">
        <v>135</v>
      </c>
      <c r="E54" s="188" t="s">
        <v>136</v>
      </c>
      <c r="F54" s="188"/>
    </row>
  </sheetData>
  <sheetProtection password="C7AC" sheet="1"/>
  <mergeCells count="15">
    <mergeCell ref="B20:B22"/>
    <mergeCell ref="B23:B25"/>
    <mergeCell ref="B26:B28"/>
    <mergeCell ref="B38:B40"/>
    <mergeCell ref="B29:B31"/>
    <mergeCell ref="B17:B19"/>
    <mergeCell ref="B32:B34"/>
    <mergeCell ref="B35:B37"/>
    <mergeCell ref="A4:A46"/>
    <mergeCell ref="B4:B6"/>
    <mergeCell ref="B8:B10"/>
    <mergeCell ref="B11:B12"/>
    <mergeCell ref="B14:B15"/>
    <mergeCell ref="B41:B43"/>
    <mergeCell ref="B44:B46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pane xSplit="3" ySplit="3" topLeftCell="D3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2" sqref="H2"/>
    </sheetView>
  </sheetViews>
  <sheetFormatPr defaultColWidth="9.140625" defaultRowHeight="15"/>
  <cols>
    <col min="1" max="1" width="9.140625" style="31" customWidth="1"/>
    <col min="2" max="2" width="7.140625" style="31" customWidth="1"/>
    <col min="3" max="3" width="28.8515625" style="31" customWidth="1"/>
    <col min="4" max="4" width="12.421875" style="31" customWidth="1"/>
    <col min="5" max="5" width="11.140625" style="31" customWidth="1"/>
    <col min="6" max="6" width="12.00390625" style="31" customWidth="1"/>
    <col min="7" max="7" width="11.00390625" style="31" customWidth="1"/>
    <col min="8" max="8" width="11.421875" style="31" customWidth="1"/>
    <col min="9" max="16384" width="9.140625" style="31" customWidth="1"/>
  </cols>
  <sheetData>
    <row r="1" spans="2:3" ht="17.25" customHeight="1">
      <c r="B1" s="30" t="s">
        <v>281</v>
      </c>
      <c r="C1" s="30"/>
    </row>
    <row r="2" ht="15" thickBot="1">
      <c r="H2" s="985" t="s">
        <v>972</v>
      </c>
    </row>
    <row r="3" spans="1:8" ht="84.75" customHeight="1" thickBot="1">
      <c r="A3" s="106"/>
      <c r="B3" s="38" t="s">
        <v>44</v>
      </c>
      <c r="C3" s="39" t="s">
        <v>738</v>
      </c>
      <c r="D3" s="40" t="s">
        <v>45</v>
      </c>
      <c r="E3" s="40" t="s">
        <v>46</v>
      </c>
      <c r="F3" s="40" t="s">
        <v>47</v>
      </c>
      <c r="G3" s="40" t="s">
        <v>48</v>
      </c>
      <c r="H3" s="41" t="s">
        <v>49</v>
      </c>
    </row>
    <row r="4" spans="1:8" ht="14.25">
      <c r="A4" s="1136" t="s">
        <v>67</v>
      </c>
      <c r="B4" s="1127">
        <v>1</v>
      </c>
      <c r="C4" s="37" t="s">
        <v>50</v>
      </c>
      <c r="D4" s="536">
        <f>D5+D6</f>
        <v>0</v>
      </c>
      <c r="E4" s="536">
        <f>E5+E6</f>
        <v>0</v>
      </c>
      <c r="F4" s="536">
        <f>F5+F6</f>
        <v>0</v>
      </c>
      <c r="G4" s="536">
        <f>G5+G6</f>
        <v>0</v>
      </c>
      <c r="H4" s="537">
        <f>IF(E4=0,0,(H5*E5+H6*E6)/E4)</f>
        <v>0</v>
      </c>
    </row>
    <row r="5" spans="1:8" ht="14.25">
      <c r="A5" s="1136"/>
      <c r="B5" s="1128"/>
      <c r="C5" s="16" t="s">
        <v>51</v>
      </c>
      <c r="D5" s="538"/>
      <c r="E5" s="538"/>
      <c r="F5" s="538"/>
      <c r="G5" s="538"/>
      <c r="H5" s="539"/>
    </row>
    <row r="6" spans="1:8" ht="14.25">
      <c r="A6" s="1136"/>
      <c r="B6" s="1128"/>
      <c r="C6" s="17" t="s">
        <v>52</v>
      </c>
      <c r="D6" s="538"/>
      <c r="E6" s="538"/>
      <c r="F6" s="538"/>
      <c r="G6" s="538"/>
      <c r="H6" s="539"/>
    </row>
    <row r="7" spans="1:8" ht="14.25">
      <c r="A7" s="1136"/>
      <c r="B7" s="18">
        <v>2</v>
      </c>
      <c r="C7" s="25" t="s">
        <v>53</v>
      </c>
      <c r="D7" s="540">
        <f>D8+D11</f>
        <v>0</v>
      </c>
      <c r="E7" s="540">
        <f>E8+E11</f>
        <v>0</v>
      </c>
      <c r="F7" s="540">
        <f>F8+F11</f>
        <v>0</v>
      </c>
      <c r="G7" s="540">
        <f>G8+G11</f>
        <v>0</v>
      </c>
      <c r="H7" s="541">
        <f>IF(E7=0,0,(H8*E8+H11*E11)/E7)</f>
        <v>0</v>
      </c>
    </row>
    <row r="8" spans="1:8" ht="14.25">
      <c r="A8" s="1136"/>
      <c r="B8" s="1128"/>
      <c r="C8" s="28" t="s">
        <v>54</v>
      </c>
      <c r="D8" s="542">
        <f>D9+D10</f>
        <v>0</v>
      </c>
      <c r="E8" s="542">
        <f>E9+E10</f>
        <v>0</v>
      </c>
      <c r="F8" s="542">
        <f>F9+F10</f>
        <v>0</v>
      </c>
      <c r="G8" s="542">
        <f>G9+G10</f>
        <v>0</v>
      </c>
      <c r="H8" s="543">
        <f>IF(E8=0,0,(H9*E9+H10*E10)/E8)</f>
        <v>0</v>
      </c>
    </row>
    <row r="9" spans="1:8" ht="14.25">
      <c r="A9" s="1136"/>
      <c r="B9" s="1128"/>
      <c r="C9" s="16" t="s">
        <v>51</v>
      </c>
      <c r="D9" s="538"/>
      <c r="E9" s="538"/>
      <c r="F9" s="538"/>
      <c r="G9" s="538"/>
      <c r="H9" s="539"/>
    </row>
    <row r="10" spans="1:8" ht="14.25">
      <c r="A10" s="1136"/>
      <c r="B10" s="1128"/>
      <c r="C10" s="17" t="s">
        <v>52</v>
      </c>
      <c r="D10" s="538"/>
      <c r="E10" s="538"/>
      <c r="F10" s="538"/>
      <c r="G10" s="538"/>
      <c r="H10" s="539"/>
    </row>
    <row r="11" spans="1:8" ht="14.25">
      <c r="A11" s="1136"/>
      <c r="B11" s="1133"/>
      <c r="C11" s="28" t="s">
        <v>55</v>
      </c>
      <c r="D11" s="542">
        <f>D12+D13</f>
        <v>0</v>
      </c>
      <c r="E11" s="542">
        <f>E12+E13</f>
        <v>0</v>
      </c>
      <c r="F11" s="542">
        <f>F12+F13</f>
        <v>0</v>
      </c>
      <c r="G11" s="542">
        <f>G12+G13</f>
        <v>0</v>
      </c>
      <c r="H11" s="543">
        <f>IF(E11=0,0,(H12*E12+H13*E13)/E11)</f>
        <v>0</v>
      </c>
    </row>
    <row r="12" spans="1:8" ht="14.25">
      <c r="A12" s="1136"/>
      <c r="B12" s="1133"/>
      <c r="C12" s="16" t="s">
        <v>51</v>
      </c>
      <c r="D12" s="538"/>
      <c r="E12" s="538"/>
      <c r="F12" s="538"/>
      <c r="G12" s="538"/>
      <c r="H12" s="539"/>
    </row>
    <row r="13" spans="1:8" ht="15" customHeight="1">
      <c r="A13" s="1136"/>
      <c r="B13" s="34"/>
      <c r="C13" s="19" t="s">
        <v>52</v>
      </c>
      <c r="D13" s="538"/>
      <c r="E13" s="538"/>
      <c r="F13" s="538"/>
      <c r="G13" s="538"/>
      <c r="H13" s="539"/>
    </row>
    <row r="14" spans="1:8" ht="14.25">
      <c r="A14" s="1136"/>
      <c r="B14" s="1128">
        <v>3</v>
      </c>
      <c r="C14" s="25" t="s">
        <v>56</v>
      </c>
      <c r="D14" s="540">
        <f>D15+D16</f>
        <v>0</v>
      </c>
      <c r="E14" s="540">
        <f>E15+E16</f>
        <v>0</v>
      </c>
      <c r="F14" s="540">
        <f>F15+F16</f>
        <v>0</v>
      </c>
      <c r="G14" s="540">
        <f>G15+G16</f>
        <v>0</v>
      </c>
      <c r="H14" s="541">
        <f>IF(E14=0,0,(H15*E15+H16*E16)/E14)</f>
        <v>0</v>
      </c>
    </row>
    <row r="15" spans="1:8" ht="14.25">
      <c r="A15" s="1136"/>
      <c r="B15" s="1128"/>
      <c r="C15" s="16" t="s">
        <v>51</v>
      </c>
      <c r="D15" s="538"/>
      <c r="E15" s="538"/>
      <c r="F15" s="538"/>
      <c r="G15" s="538"/>
      <c r="H15" s="539"/>
    </row>
    <row r="16" spans="1:8" ht="15" customHeight="1">
      <c r="A16" s="1136"/>
      <c r="B16" s="35"/>
      <c r="C16" s="20" t="s">
        <v>52</v>
      </c>
      <c r="D16" s="538"/>
      <c r="E16" s="538"/>
      <c r="F16" s="538"/>
      <c r="G16" s="538"/>
      <c r="H16" s="539"/>
    </row>
    <row r="17" spans="1:8" ht="14.25">
      <c r="A17" s="1136"/>
      <c r="B17" s="1128">
        <v>4</v>
      </c>
      <c r="C17" s="25" t="s">
        <v>57</v>
      </c>
      <c r="D17" s="540">
        <f>D18+D19</f>
        <v>0</v>
      </c>
      <c r="E17" s="540">
        <f>E18+E19</f>
        <v>0</v>
      </c>
      <c r="F17" s="540">
        <f>F18+F19</f>
        <v>0</v>
      </c>
      <c r="G17" s="540">
        <f>G18+G19</f>
        <v>0</v>
      </c>
      <c r="H17" s="541">
        <f>IF(E17=0,0,(H18*E18+H19*E19)/E17)</f>
        <v>0</v>
      </c>
    </row>
    <row r="18" spans="1:8" ht="14.25">
      <c r="A18" s="1136"/>
      <c r="B18" s="1128"/>
      <c r="C18" s="16" t="s">
        <v>51</v>
      </c>
      <c r="D18" s="538"/>
      <c r="E18" s="538"/>
      <c r="F18" s="538"/>
      <c r="G18" s="538"/>
      <c r="H18" s="539"/>
    </row>
    <row r="19" spans="1:8" ht="14.25">
      <c r="A19" s="1136"/>
      <c r="B19" s="1128"/>
      <c r="C19" s="17" t="s">
        <v>52</v>
      </c>
      <c r="D19" s="538"/>
      <c r="E19" s="538"/>
      <c r="F19" s="538"/>
      <c r="G19" s="538"/>
      <c r="H19" s="539"/>
    </row>
    <row r="20" spans="1:8" ht="14.25">
      <c r="A20" s="1136"/>
      <c r="B20" s="1128">
        <v>5</v>
      </c>
      <c r="C20" s="25" t="s">
        <v>58</v>
      </c>
      <c r="D20" s="540">
        <f>D21+D22</f>
        <v>0</v>
      </c>
      <c r="E20" s="540">
        <f>E21+E22</f>
        <v>0</v>
      </c>
      <c r="F20" s="540">
        <f>F21+F22</f>
        <v>0</v>
      </c>
      <c r="G20" s="540">
        <f>G21+G22</f>
        <v>0</v>
      </c>
      <c r="H20" s="541">
        <f>IF(E20=0,0,(H21*E21+H22*E22)/E20)</f>
        <v>0</v>
      </c>
    </row>
    <row r="21" spans="1:8" ht="14.25">
      <c r="A21" s="1136"/>
      <c r="B21" s="1128"/>
      <c r="C21" s="16" t="s">
        <v>51</v>
      </c>
      <c r="D21" s="538"/>
      <c r="E21" s="538"/>
      <c r="F21" s="538"/>
      <c r="G21" s="538"/>
      <c r="H21" s="539"/>
    </row>
    <row r="22" spans="1:8" ht="14.25">
      <c r="A22" s="1136"/>
      <c r="B22" s="1128"/>
      <c r="C22" s="17" t="s">
        <v>52</v>
      </c>
      <c r="D22" s="538"/>
      <c r="E22" s="538"/>
      <c r="F22" s="538"/>
      <c r="G22" s="538"/>
      <c r="H22" s="539"/>
    </row>
    <row r="23" spans="1:8" ht="14.25">
      <c r="A23" s="1136"/>
      <c r="B23" s="1128">
        <v>6</v>
      </c>
      <c r="C23" s="25" t="s">
        <v>59</v>
      </c>
      <c r="D23" s="540">
        <f>D24+D25</f>
        <v>0</v>
      </c>
      <c r="E23" s="540">
        <f>E24+E25</f>
        <v>0</v>
      </c>
      <c r="F23" s="540">
        <f>F24+F25</f>
        <v>0</v>
      </c>
      <c r="G23" s="540">
        <f>G24+G25</f>
        <v>0</v>
      </c>
      <c r="H23" s="541">
        <f>IF(E23=0,0,(H24*E24+H25*E25)/E23)</f>
        <v>0</v>
      </c>
    </row>
    <row r="24" spans="1:8" ht="14.25">
      <c r="A24" s="1136"/>
      <c r="B24" s="1128"/>
      <c r="C24" s="16" t="s">
        <v>51</v>
      </c>
      <c r="D24" s="538"/>
      <c r="E24" s="538"/>
      <c r="F24" s="538"/>
      <c r="G24" s="538"/>
      <c r="H24" s="539"/>
    </row>
    <row r="25" spans="1:8" ht="14.25">
      <c r="A25" s="1136"/>
      <c r="B25" s="1128"/>
      <c r="C25" s="17" t="s">
        <v>52</v>
      </c>
      <c r="D25" s="538"/>
      <c r="E25" s="538"/>
      <c r="F25" s="538"/>
      <c r="G25" s="538"/>
      <c r="H25" s="539"/>
    </row>
    <row r="26" spans="1:8" ht="20.25">
      <c r="A26" s="1136"/>
      <c r="B26" s="1128">
        <v>7</v>
      </c>
      <c r="C26" s="26" t="s">
        <v>60</v>
      </c>
      <c r="D26" s="540">
        <f>D27+D28</f>
        <v>0</v>
      </c>
      <c r="E26" s="540">
        <f>E27+E28</f>
        <v>0</v>
      </c>
      <c r="F26" s="540">
        <f>F27+F28</f>
        <v>0</v>
      </c>
      <c r="G26" s="540">
        <f>G27+G28</f>
        <v>0</v>
      </c>
      <c r="H26" s="541">
        <f>IF(E26=0,0,(H27*E27+H28*E28)/E26)</f>
        <v>0</v>
      </c>
    </row>
    <row r="27" spans="1:8" ht="14.25">
      <c r="A27" s="1136"/>
      <c r="B27" s="1128"/>
      <c r="C27" s="16" t="s">
        <v>51</v>
      </c>
      <c r="D27" s="538"/>
      <c r="E27" s="538"/>
      <c r="F27" s="538"/>
      <c r="G27" s="538"/>
      <c r="H27" s="539"/>
    </row>
    <row r="28" spans="1:8" ht="14.25">
      <c r="A28" s="1136"/>
      <c r="B28" s="1129"/>
      <c r="C28" s="17" t="s">
        <v>52</v>
      </c>
      <c r="D28" s="538"/>
      <c r="E28" s="538"/>
      <c r="F28" s="538"/>
      <c r="G28" s="538"/>
      <c r="H28" s="539"/>
    </row>
    <row r="29" spans="1:8" ht="14.25">
      <c r="A29" s="1137"/>
      <c r="B29" s="1129">
        <v>8</v>
      </c>
      <c r="C29" s="203" t="s">
        <v>61</v>
      </c>
      <c r="D29" s="540">
        <f>D30+D31</f>
        <v>0</v>
      </c>
      <c r="E29" s="540">
        <f>E30+E31</f>
        <v>0</v>
      </c>
      <c r="F29" s="540">
        <f>F30+F31</f>
        <v>0</v>
      </c>
      <c r="G29" s="540">
        <f>G30+G31</f>
        <v>0</v>
      </c>
      <c r="H29" s="541">
        <f>IF(E29=0,0,(H30*E30+H31*E31)/E29)</f>
        <v>0</v>
      </c>
    </row>
    <row r="30" spans="1:8" ht="14.25">
      <c r="A30" s="1137"/>
      <c r="B30" s="1124"/>
      <c r="C30" s="204" t="s">
        <v>51</v>
      </c>
      <c r="D30" s="538"/>
      <c r="E30" s="538"/>
      <c r="F30" s="538"/>
      <c r="G30" s="538"/>
      <c r="H30" s="539"/>
    </row>
    <row r="31" spans="1:8" ht="14.25">
      <c r="A31" s="1137"/>
      <c r="B31" s="1124"/>
      <c r="C31" s="205" t="s">
        <v>52</v>
      </c>
      <c r="D31" s="538"/>
      <c r="E31" s="538"/>
      <c r="F31" s="538"/>
      <c r="G31" s="538"/>
      <c r="H31" s="539"/>
    </row>
    <row r="32" spans="1:8" ht="14.25">
      <c r="A32" s="1137"/>
      <c r="B32" s="1124"/>
      <c r="C32" s="544" t="s">
        <v>213</v>
      </c>
      <c r="D32" s="540">
        <f>D33+D34</f>
        <v>0</v>
      </c>
      <c r="E32" s="540">
        <f>E33+E34</f>
        <v>0</v>
      </c>
      <c r="F32" s="540">
        <f>F33+F34</f>
        <v>0</v>
      </c>
      <c r="G32" s="540">
        <f>G33+G34</f>
        <v>0</v>
      </c>
      <c r="H32" s="541">
        <f>IF(E32=0,0,(H33*E33+H34*E34)/E32)</f>
        <v>0</v>
      </c>
    </row>
    <row r="33" spans="1:8" ht="14.25">
      <c r="A33" s="1137"/>
      <c r="B33" s="1124"/>
      <c r="C33" s="204" t="s">
        <v>51</v>
      </c>
      <c r="D33" s="538"/>
      <c r="E33" s="538"/>
      <c r="F33" s="538"/>
      <c r="G33" s="538"/>
      <c r="H33" s="539"/>
    </row>
    <row r="34" spans="1:8" ht="14.25">
      <c r="A34" s="1137"/>
      <c r="B34" s="1124"/>
      <c r="C34" s="205" t="s">
        <v>52</v>
      </c>
      <c r="D34" s="538"/>
      <c r="E34" s="538"/>
      <c r="F34" s="538"/>
      <c r="G34" s="538"/>
      <c r="H34" s="539"/>
    </row>
    <row r="35" spans="1:8" ht="16.5" customHeight="1">
      <c r="A35" s="1137"/>
      <c r="B35" s="1125" t="s">
        <v>214</v>
      </c>
      <c r="C35" s="203" t="s">
        <v>873</v>
      </c>
      <c r="D35" s="540">
        <f>D36+D37</f>
        <v>0</v>
      </c>
      <c r="E35" s="540">
        <f>E36+E37</f>
        <v>0</v>
      </c>
      <c r="F35" s="540">
        <f>F36+F37</f>
        <v>0</v>
      </c>
      <c r="G35" s="540">
        <f>G36+G37</f>
        <v>0</v>
      </c>
      <c r="H35" s="541">
        <f>IF(E35=0,0,(H36*E36+H37*E37)/E35)</f>
        <v>0</v>
      </c>
    </row>
    <row r="36" spans="1:8" ht="14.25">
      <c r="A36" s="1137"/>
      <c r="B36" s="1126"/>
      <c r="C36" s="204" t="s">
        <v>51</v>
      </c>
      <c r="D36" s="538"/>
      <c r="E36" s="538"/>
      <c r="F36" s="538"/>
      <c r="G36" s="538"/>
      <c r="H36" s="539"/>
    </row>
    <row r="37" spans="1:8" ht="14.25">
      <c r="A37" s="1137"/>
      <c r="B37" s="1126"/>
      <c r="C37" s="205" t="s">
        <v>52</v>
      </c>
      <c r="D37" s="538"/>
      <c r="E37" s="538"/>
      <c r="F37" s="538"/>
      <c r="G37" s="538"/>
      <c r="H37" s="539"/>
    </row>
    <row r="38" spans="1:8" ht="14.25">
      <c r="A38" s="1137"/>
      <c r="B38" s="1124"/>
      <c r="C38" s="544" t="s">
        <v>213</v>
      </c>
      <c r="D38" s="540">
        <f>D39+D40</f>
        <v>0</v>
      </c>
      <c r="E38" s="540">
        <f>E39+E40</f>
        <v>0</v>
      </c>
      <c r="F38" s="540">
        <f>F39+F40</f>
        <v>0</v>
      </c>
      <c r="G38" s="540">
        <f>G39+G40</f>
        <v>0</v>
      </c>
      <c r="H38" s="541">
        <f>IF(E38=0,0,(H39*E39+H40*E40)/E38)</f>
        <v>0</v>
      </c>
    </row>
    <row r="39" spans="1:8" ht="14.25">
      <c r="A39" s="1137"/>
      <c r="B39" s="1124"/>
      <c r="C39" s="204" t="s">
        <v>51</v>
      </c>
      <c r="D39" s="538"/>
      <c r="E39" s="538"/>
      <c r="F39" s="538"/>
      <c r="G39" s="538"/>
      <c r="H39" s="539"/>
    </row>
    <row r="40" spans="1:8" ht="14.25">
      <c r="A40" s="1137"/>
      <c r="B40" s="1127"/>
      <c r="C40" s="205" t="s">
        <v>52</v>
      </c>
      <c r="D40" s="538"/>
      <c r="E40" s="538"/>
      <c r="F40" s="538"/>
      <c r="G40" s="538"/>
      <c r="H40" s="539"/>
    </row>
    <row r="41" spans="1:8" ht="14.25">
      <c r="A41" s="1136"/>
      <c r="B41" s="1127">
        <v>9</v>
      </c>
      <c r="C41" s="25" t="s">
        <v>62</v>
      </c>
      <c r="D41" s="540">
        <f>D42+D43</f>
        <v>0</v>
      </c>
      <c r="E41" s="540">
        <f>E42+E43</f>
        <v>0</v>
      </c>
      <c r="F41" s="540">
        <f>F42+F43</f>
        <v>0</v>
      </c>
      <c r="G41" s="540">
        <f>G42+G43</f>
        <v>0</v>
      </c>
      <c r="H41" s="541">
        <f>IF(E41=0,0,(H42*E42+H43*E43)/E41)</f>
        <v>0</v>
      </c>
    </row>
    <row r="42" spans="1:8" ht="14.25">
      <c r="A42" s="1136"/>
      <c r="B42" s="1128"/>
      <c r="C42" s="16" t="s">
        <v>51</v>
      </c>
      <c r="D42" s="538"/>
      <c r="E42" s="538"/>
      <c r="F42" s="538"/>
      <c r="G42" s="538"/>
      <c r="H42" s="539"/>
    </row>
    <row r="43" spans="1:8" ht="14.25">
      <c r="A43" s="1136"/>
      <c r="B43" s="1128"/>
      <c r="C43" s="17" t="s">
        <v>52</v>
      </c>
      <c r="D43" s="538"/>
      <c r="E43" s="538"/>
      <c r="F43" s="538"/>
      <c r="G43" s="538"/>
      <c r="H43" s="539"/>
    </row>
    <row r="44" spans="1:8" ht="14.25">
      <c r="A44" s="1136"/>
      <c r="B44" s="1133"/>
      <c r="C44" s="27" t="s">
        <v>63</v>
      </c>
      <c r="D44" s="545">
        <f>D4+D7+D14+D17+D20+D23+D26+D29+D35+D41</f>
        <v>0</v>
      </c>
      <c r="E44" s="545">
        <f>E4+E7+E14+E17+E20+E23+E26+E29+E35+E41</f>
        <v>0</v>
      </c>
      <c r="F44" s="545">
        <f>F4+F7+F14+F17+F20+F23+F26+F29+F35+F41</f>
        <v>0</v>
      </c>
      <c r="G44" s="545">
        <f>G4+G7+G14+G17+G20+G23+G26+G29+G35+G41</f>
        <v>0</v>
      </c>
      <c r="H44" s="546">
        <f>IF(E44=0,0,(H45*E45+H46*E46)/E44)</f>
        <v>0</v>
      </c>
    </row>
    <row r="45" spans="1:8" ht="14.25">
      <c r="A45" s="1136"/>
      <c r="B45" s="1133"/>
      <c r="C45" s="29" t="s">
        <v>51</v>
      </c>
      <c r="D45" s="549">
        <f>D5+D9+D12+D15+D18+D21+D24+D27+D30+D36+D42</f>
        <v>0</v>
      </c>
      <c r="E45" s="549">
        <f aca="true" t="shared" si="0" ref="E45:G46">E5+E9+E12+E15+E18+E21+E24+E27+E30+E36+E42</f>
        <v>0</v>
      </c>
      <c r="F45" s="549">
        <f t="shared" si="0"/>
        <v>0</v>
      </c>
      <c r="G45" s="549">
        <f t="shared" si="0"/>
        <v>0</v>
      </c>
      <c r="H45" s="547">
        <f>IF(E45=0,0,(H5*E5+H9*E9+H12*E12+H15*E15+H18*E18+H21*E21+H24*E24+H27*E27+H30*E30+H36*E36+H42*E42)/E45)</f>
        <v>0</v>
      </c>
    </row>
    <row r="46" spans="1:8" ht="15" thickBot="1">
      <c r="A46" s="1136"/>
      <c r="B46" s="1134"/>
      <c r="C46" s="36" t="s">
        <v>52</v>
      </c>
      <c r="D46" s="549">
        <f>D6+D10+D13+D16+D19+D22+D25+D28+D31+D37+D43</f>
        <v>0</v>
      </c>
      <c r="E46" s="549">
        <f t="shared" si="0"/>
        <v>0</v>
      </c>
      <c r="F46" s="549">
        <f t="shared" si="0"/>
        <v>0</v>
      </c>
      <c r="G46" s="549">
        <f t="shared" si="0"/>
        <v>0</v>
      </c>
      <c r="H46" s="547">
        <f>IF(E46=0,0,(H6*E6+H10*E10+H13*E13+H16*E16+H19*E19+H22*E22+H25*E25+H28*E28+H31*E31+H37*E37+H43*E43)/E46)</f>
        <v>0</v>
      </c>
    </row>
    <row r="47" spans="2:8" ht="11.25" customHeight="1">
      <c r="B47" s="21"/>
      <c r="C47" s="22"/>
      <c r="D47" s="22"/>
      <c r="E47" s="22"/>
      <c r="F47" s="22"/>
      <c r="G47" s="23"/>
      <c r="H47" s="24"/>
    </row>
    <row r="49" spans="1:6" ht="14.25">
      <c r="A49" s="188"/>
      <c r="B49" s="188" t="s">
        <v>140</v>
      </c>
      <c r="C49" s="188"/>
      <c r="D49" s="188"/>
      <c r="E49" s="188"/>
      <c r="F49" s="188"/>
    </row>
    <row r="50" spans="1:6" ht="14.25">
      <c r="A50" s="188"/>
      <c r="B50" s="188"/>
      <c r="C50" s="188"/>
      <c r="D50" s="188" t="s">
        <v>133</v>
      </c>
      <c r="E50" s="188" t="s">
        <v>134</v>
      </c>
      <c r="F50" s="188"/>
    </row>
    <row r="51" spans="1:6" ht="14.25">
      <c r="A51" s="188"/>
      <c r="B51" s="188"/>
      <c r="C51" s="188"/>
      <c r="D51" s="188" t="s">
        <v>135</v>
      </c>
      <c r="E51" s="188" t="s">
        <v>136</v>
      </c>
      <c r="F51" s="188"/>
    </row>
    <row r="52" spans="1:6" ht="14.25">
      <c r="A52" s="188"/>
      <c r="B52" s="188" t="s">
        <v>141</v>
      </c>
      <c r="C52" s="188"/>
      <c r="D52" s="188"/>
      <c r="E52" s="188"/>
      <c r="F52" s="188"/>
    </row>
    <row r="53" spans="1:6" ht="14.25">
      <c r="A53" s="188"/>
      <c r="B53" s="188"/>
      <c r="C53" s="188"/>
      <c r="D53" s="188" t="s">
        <v>133</v>
      </c>
      <c r="E53" s="188" t="s">
        <v>134</v>
      </c>
      <c r="F53" s="188"/>
    </row>
    <row r="54" spans="1:6" ht="14.25">
      <c r="A54" s="188"/>
      <c r="B54" s="188"/>
      <c r="C54" s="188" t="s">
        <v>137</v>
      </c>
      <c r="D54" s="188" t="s">
        <v>135</v>
      </c>
      <c r="E54" s="188" t="s">
        <v>136</v>
      </c>
      <c r="F54" s="188"/>
    </row>
  </sheetData>
  <sheetProtection password="C7AC" sheet="1"/>
  <mergeCells count="15">
    <mergeCell ref="B41:B43"/>
    <mergeCell ref="B17:B19"/>
    <mergeCell ref="B20:B22"/>
    <mergeCell ref="B23:B25"/>
    <mergeCell ref="B38:B40"/>
    <mergeCell ref="B44:B46"/>
    <mergeCell ref="B26:B28"/>
    <mergeCell ref="B29:B31"/>
    <mergeCell ref="B32:B34"/>
    <mergeCell ref="B35:B37"/>
    <mergeCell ref="A4:A46"/>
    <mergeCell ref="B4:B6"/>
    <mergeCell ref="B8:B10"/>
    <mergeCell ref="B11:B12"/>
    <mergeCell ref="B14:B15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pane xSplit="3" ySplit="3" topLeftCell="D3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2" sqref="H2"/>
    </sheetView>
  </sheetViews>
  <sheetFormatPr defaultColWidth="9.140625" defaultRowHeight="15"/>
  <cols>
    <col min="1" max="1" width="9.140625" style="31" customWidth="1"/>
    <col min="2" max="2" width="6.140625" style="31" customWidth="1"/>
    <col min="3" max="3" width="28.28125" style="31" customWidth="1"/>
    <col min="4" max="4" width="12.421875" style="31" customWidth="1"/>
    <col min="5" max="5" width="11.140625" style="31" customWidth="1"/>
    <col min="6" max="6" width="11.7109375" style="31" customWidth="1"/>
    <col min="7" max="7" width="11.00390625" style="31" customWidth="1"/>
    <col min="8" max="8" width="11.421875" style="31" customWidth="1"/>
    <col min="9" max="16384" width="9.140625" style="31" customWidth="1"/>
  </cols>
  <sheetData>
    <row r="1" spans="2:3" ht="17.25" customHeight="1">
      <c r="B1" s="30" t="s">
        <v>281</v>
      </c>
      <c r="C1" s="30"/>
    </row>
    <row r="2" ht="15" thickBot="1">
      <c r="H2" s="985" t="s">
        <v>972</v>
      </c>
    </row>
    <row r="3" spans="1:8" ht="84.75" customHeight="1" thickBot="1">
      <c r="A3" s="106"/>
      <c r="B3" s="38" t="s">
        <v>44</v>
      </c>
      <c r="C3" s="39" t="s">
        <v>738</v>
      </c>
      <c r="D3" s="40" t="s">
        <v>45</v>
      </c>
      <c r="E3" s="40" t="s">
        <v>46</v>
      </c>
      <c r="F3" s="40" t="s">
        <v>47</v>
      </c>
      <c r="G3" s="40" t="s">
        <v>48</v>
      </c>
      <c r="H3" s="41" t="s">
        <v>49</v>
      </c>
    </row>
    <row r="4" spans="1:8" ht="14.25">
      <c r="A4" s="1135" t="s">
        <v>68</v>
      </c>
      <c r="B4" s="1127">
        <v>1</v>
      </c>
      <c r="C4" s="37" t="s">
        <v>50</v>
      </c>
      <c r="D4" s="536">
        <f>D5+D6</f>
        <v>0</v>
      </c>
      <c r="E4" s="536">
        <f>E5+E6</f>
        <v>0</v>
      </c>
      <c r="F4" s="536">
        <f>F5+F6</f>
        <v>0</v>
      </c>
      <c r="G4" s="536">
        <f>G5+G6</f>
        <v>0</v>
      </c>
      <c r="H4" s="537">
        <f>IF(E4=0,0,(H5*E5+H6*E6)/E4)</f>
        <v>0</v>
      </c>
    </row>
    <row r="5" spans="1:8" ht="14.25">
      <c r="A5" s="1136"/>
      <c r="B5" s="1128"/>
      <c r="C5" s="16" t="s">
        <v>51</v>
      </c>
      <c r="D5" s="538"/>
      <c r="E5" s="538"/>
      <c r="F5" s="538"/>
      <c r="G5" s="538"/>
      <c r="H5" s="539"/>
    </row>
    <row r="6" spans="1:8" ht="14.25">
      <c r="A6" s="1136"/>
      <c r="B6" s="1128"/>
      <c r="C6" s="17" t="s">
        <v>52</v>
      </c>
      <c r="D6" s="538"/>
      <c r="E6" s="538"/>
      <c r="F6" s="538"/>
      <c r="G6" s="538"/>
      <c r="H6" s="539"/>
    </row>
    <row r="7" spans="1:8" ht="14.25">
      <c r="A7" s="1136"/>
      <c r="B7" s="18">
        <v>2</v>
      </c>
      <c r="C7" s="25" t="s">
        <v>53</v>
      </c>
      <c r="D7" s="540">
        <f>D8+D11</f>
        <v>0</v>
      </c>
      <c r="E7" s="540">
        <f>E8+E11</f>
        <v>0</v>
      </c>
      <c r="F7" s="540">
        <f>F8+F11</f>
        <v>0</v>
      </c>
      <c r="G7" s="540">
        <f>G8+G11</f>
        <v>0</v>
      </c>
      <c r="H7" s="541">
        <f>IF(E7=0,0,(H8*E8+H11*E11)/E7)</f>
        <v>0</v>
      </c>
    </row>
    <row r="8" spans="1:8" ht="14.25">
      <c r="A8" s="1136"/>
      <c r="B8" s="1128"/>
      <c r="C8" s="28" t="s">
        <v>54</v>
      </c>
      <c r="D8" s="542">
        <f>D9+D10</f>
        <v>0</v>
      </c>
      <c r="E8" s="542">
        <f>E9+E10</f>
        <v>0</v>
      </c>
      <c r="F8" s="542">
        <f>F9+F10</f>
        <v>0</v>
      </c>
      <c r="G8" s="542">
        <f>G9+G10</f>
        <v>0</v>
      </c>
      <c r="H8" s="543">
        <f>IF(E8=0,0,(H9*E9+H10*E10)/E8)</f>
        <v>0</v>
      </c>
    </row>
    <row r="9" spans="1:8" ht="14.25">
      <c r="A9" s="1136"/>
      <c r="B9" s="1128"/>
      <c r="C9" s="16" t="s">
        <v>51</v>
      </c>
      <c r="D9" s="538"/>
      <c r="E9" s="538"/>
      <c r="F9" s="538"/>
      <c r="G9" s="538"/>
      <c r="H9" s="539"/>
    </row>
    <row r="10" spans="1:8" ht="14.25">
      <c r="A10" s="1136"/>
      <c r="B10" s="1128"/>
      <c r="C10" s="17" t="s">
        <v>52</v>
      </c>
      <c r="D10" s="538"/>
      <c r="E10" s="538"/>
      <c r="F10" s="538"/>
      <c r="G10" s="538"/>
      <c r="H10" s="539"/>
    </row>
    <row r="11" spans="1:8" ht="14.25">
      <c r="A11" s="1136"/>
      <c r="B11" s="1133"/>
      <c r="C11" s="28" t="s">
        <v>55</v>
      </c>
      <c r="D11" s="542">
        <f>D12+D13</f>
        <v>0</v>
      </c>
      <c r="E11" s="542">
        <f>E12+E13</f>
        <v>0</v>
      </c>
      <c r="F11" s="542">
        <f>F12+F13</f>
        <v>0</v>
      </c>
      <c r="G11" s="542">
        <f>G12+G13</f>
        <v>0</v>
      </c>
      <c r="H11" s="543">
        <f>IF(E11=0,0,(H12*E12+H13*E13)/E11)</f>
        <v>0</v>
      </c>
    </row>
    <row r="12" spans="1:8" ht="14.25">
      <c r="A12" s="1136"/>
      <c r="B12" s="1133"/>
      <c r="C12" s="16" t="s">
        <v>51</v>
      </c>
      <c r="D12" s="538"/>
      <c r="E12" s="538"/>
      <c r="F12" s="538"/>
      <c r="G12" s="538"/>
      <c r="H12" s="539"/>
    </row>
    <row r="13" spans="1:8" ht="21">
      <c r="A13" s="1136"/>
      <c r="B13" s="34"/>
      <c r="C13" s="19" t="s">
        <v>52</v>
      </c>
      <c r="D13" s="538"/>
      <c r="E13" s="538"/>
      <c r="F13" s="538"/>
      <c r="G13" s="538"/>
      <c r="H13" s="539"/>
    </row>
    <row r="14" spans="1:8" ht="14.25">
      <c r="A14" s="1136"/>
      <c r="B14" s="1128">
        <v>3</v>
      </c>
      <c r="C14" s="25" t="s">
        <v>56</v>
      </c>
      <c r="D14" s="540">
        <f>D15+D16</f>
        <v>0</v>
      </c>
      <c r="E14" s="540">
        <f>E15+E16</f>
        <v>0</v>
      </c>
      <c r="F14" s="540">
        <f>F15+F16</f>
        <v>0</v>
      </c>
      <c r="G14" s="540">
        <f>G15+G16</f>
        <v>0</v>
      </c>
      <c r="H14" s="541">
        <f>IF(E14=0,0,(H15*E15+H16*E16)/E14)</f>
        <v>0</v>
      </c>
    </row>
    <row r="15" spans="1:8" ht="14.25">
      <c r="A15" s="1136"/>
      <c r="B15" s="1128"/>
      <c r="C15" s="16" t="s">
        <v>51</v>
      </c>
      <c r="D15" s="538"/>
      <c r="E15" s="538"/>
      <c r="F15" s="538"/>
      <c r="G15" s="538"/>
      <c r="H15" s="539"/>
    </row>
    <row r="16" spans="1:8" ht="14.25" customHeight="1">
      <c r="A16" s="1136"/>
      <c r="B16" s="35"/>
      <c r="C16" s="20" t="s">
        <v>52</v>
      </c>
      <c r="D16" s="538"/>
      <c r="E16" s="538"/>
      <c r="F16" s="538"/>
      <c r="G16" s="538"/>
      <c r="H16" s="539"/>
    </row>
    <row r="17" spans="1:8" ht="14.25">
      <c r="A17" s="1136"/>
      <c r="B17" s="1128">
        <v>4</v>
      </c>
      <c r="C17" s="25" t="s">
        <v>57</v>
      </c>
      <c r="D17" s="540">
        <f>D18+D19</f>
        <v>0</v>
      </c>
      <c r="E17" s="540">
        <f>E18+E19</f>
        <v>0</v>
      </c>
      <c r="F17" s="540">
        <f>F18+F19</f>
        <v>0</v>
      </c>
      <c r="G17" s="540">
        <f>G18+G19</f>
        <v>0</v>
      </c>
      <c r="H17" s="541">
        <f>IF(E17=0,0,(H18*E18+H19*E19)/E17)</f>
        <v>0</v>
      </c>
    </row>
    <row r="18" spans="1:8" ht="14.25">
      <c r="A18" s="1136"/>
      <c r="B18" s="1128"/>
      <c r="C18" s="16" t="s">
        <v>51</v>
      </c>
      <c r="D18" s="538"/>
      <c r="E18" s="538"/>
      <c r="F18" s="538"/>
      <c r="G18" s="538"/>
      <c r="H18" s="539"/>
    </row>
    <row r="19" spans="1:8" ht="14.25">
      <c r="A19" s="1136"/>
      <c r="B19" s="1128"/>
      <c r="C19" s="17" t="s">
        <v>52</v>
      </c>
      <c r="D19" s="538"/>
      <c r="E19" s="538"/>
      <c r="F19" s="538"/>
      <c r="G19" s="538"/>
      <c r="H19" s="539"/>
    </row>
    <row r="20" spans="1:8" ht="14.25">
      <c r="A20" s="1136"/>
      <c r="B20" s="1128">
        <v>5</v>
      </c>
      <c r="C20" s="25" t="s">
        <v>58</v>
      </c>
      <c r="D20" s="540">
        <f>D21+D22</f>
        <v>0</v>
      </c>
      <c r="E20" s="540">
        <f>E21+E22</f>
        <v>0</v>
      </c>
      <c r="F20" s="540">
        <f>F21+F22</f>
        <v>0</v>
      </c>
      <c r="G20" s="540">
        <f>G21+G22</f>
        <v>0</v>
      </c>
      <c r="H20" s="541">
        <f>IF(E20=0,0,(H21*E21+H22*E22)/E20)</f>
        <v>0</v>
      </c>
    </row>
    <row r="21" spans="1:8" ht="14.25">
      <c r="A21" s="1136"/>
      <c r="B21" s="1128"/>
      <c r="C21" s="16" t="s">
        <v>51</v>
      </c>
      <c r="D21" s="538"/>
      <c r="E21" s="538"/>
      <c r="F21" s="538"/>
      <c r="G21" s="538"/>
      <c r="H21" s="539"/>
    </row>
    <row r="22" spans="1:8" ht="14.25">
      <c r="A22" s="1136"/>
      <c r="B22" s="1128"/>
      <c r="C22" s="17" t="s">
        <v>52</v>
      </c>
      <c r="D22" s="538"/>
      <c r="E22" s="538"/>
      <c r="F22" s="538"/>
      <c r="G22" s="538"/>
      <c r="H22" s="539"/>
    </row>
    <row r="23" spans="1:8" ht="14.25">
      <c r="A23" s="1136"/>
      <c r="B23" s="1128">
        <v>6</v>
      </c>
      <c r="C23" s="25" t="s">
        <v>59</v>
      </c>
      <c r="D23" s="540">
        <f>D24+D25</f>
        <v>0</v>
      </c>
      <c r="E23" s="540">
        <f>E24+E25</f>
        <v>0</v>
      </c>
      <c r="F23" s="540">
        <f>F24+F25</f>
        <v>0</v>
      </c>
      <c r="G23" s="540">
        <f>G24+G25</f>
        <v>0</v>
      </c>
      <c r="H23" s="541">
        <f>IF(E23=0,0,(H24*E24+H25*E25)/E23)</f>
        <v>0</v>
      </c>
    </row>
    <row r="24" spans="1:8" ht="14.25">
      <c r="A24" s="1136"/>
      <c r="B24" s="1128"/>
      <c r="C24" s="16" t="s">
        <v>51</v>
      </c>
      <c r="D24" s="538"/>
      <c r="E24" s="538"/>
      <c r="F24" s="538"/>
      <c r="G24" s="538"/>
      <c r="H24" s="539"/>
    </row>
    <row r="25" spans="1:8" ht="14.25">
      <c r="A25" s="1136"/>
      <c r="B25" s="1128"/>
      <c r="C25" s="17" t="s">
        <v>52</v>
      </c>
      <c r="D25" s="538"/>
      <c r="E25" s="538"/>
      <c r="F25" s="538"/>
      <c r="G25" s="538"/>
      <c r="H25" s="539"/>
    </row>
    <row r="26" spans="1:8" ht="20.25">
      <c r="A26" s="1136"/>
      <c r="B26" s="1128">
        <v>7</v>
      </c>
      <c r="C26" s="26" t="s">
        <v>60</v>
      </c>
      <c r="D26" s="540">
        <f>D27+D28</f>
        <v>0</v>
      </c>
      <c r="E26" s="540">
        <f>E27+E28</f>
        <v>0</v>
      </c>
      <c r="F26" s="540">
        <f>F27+F28</f>
        <v>0</v>
      </c>
      <c r="G26" s="540">
        <f>G27+G28</f>
        <v>0</v>
      </c>
      <c r="H26" s="541">
        <f>IF(E26=0,0,(H27*E27+H28*E28)/E26)</f>
        <v>0</v>
      </c>
    </row>
    <row r="27" spans="1:8" ht="14.25">
      <c r="A27" s="1136"/>
      <c r="B27" s="1128"/>
      <c r="C27" s="16" t="s">
        <v>51</v>
      </c>
      <c r="D27" s="538"/>
      <c r="E27" s="538"/>
      <c r="F27" s="538"/>
      <c r="G27" s="538"/>
      <c r="H27" s="539"/>
    </row>
    <row r="28" spans="1:8" ht="14.25">
      <c r="A28" s="1136"/>
      <c r="B28" s="1129"/>
      <c r="C28" s="17" t="s">
        <v>52</v>
      </c>
      <c r="D28" s="538"/>
      <c r="E28" s="538"/>
      <c r="F28" s="538"/>
      <c r="G28" s="538"/>
      <c r="H28" s="539"/>
    </row>
    <row r="29" spans="1:8" ht="14.25">
      <c r="A29" s="1137"/>
      <c r="B29" s="1129">
        <v>8</v>
      </c>
      <c r="C29" s="203" t="s">
        <v>61</v>
      </c>
      <c r="D29" s="540">
        <f>D30+D31</f>
        <v>0</v>
      </c>
      <c r="E29" s="540">
        <f>E30+E31</f>
        <v>0</v>
      </c>
      <c r="F29" s="540">
        <f>F30+F31</f>
        <v>0</v>
      </c>
      <c r="G29" s="540">
        <f>G30+G31</f>
        <v>0</v>
      </c>
      <c r="H29" s="541">
        <f>IF(E29=0,0,(H30*E30+H31*E31)/E29)</f>
        <v>0</v>
      </c>
    </row>
    <row r="30" spans="1:8" ht="14.25">
      <c r="A30" s="1137"/>
      <c r="B30" s="1124"/>
      <c r="C30" s="204" t="s">
        <v>51</v>
      </c>
      <c r="D30" s="538"/>
      <c r="E30" s="538"/>
      <c r="F30" s="538"/>
      <c r="G30" s="538"/>
      <c r="H30" s="539"/>
    </row>
    <row r="31" spans="1:8" ht="14.25">
      <c r="A31" s="1137"/>
      <c r="B31" s="1124"/>
      <c r="C31" s="205" t="s">
        <v>52</v>
      </c>
      <c r="D31" s="538"/>
      <c r="E31" s="538"/>
      <c r="F31" s="538"/>
      <c r="G31" s="538"/>
      <c r="H31" s="539"/>
    </row>
    <row r="32" spans="1:8" ht="14.25">
      <c r="A32" s="1137"/>
      <c r="B32" s="1124"/>
      <c r="C32" s="544" t="s">
        <v>213</v>
      </c>
      <c r="D32" s="540">
        <f>D33+D34</f>
        <v>0</v>
      </c>
      <c r="E32" s="540">
        <f>E33+E34</f>
        <v>0</v>
      </c>
      <c r="F32" s="540">
        <f>F33+F34</f>
        <v>0</v>
      </c>
      <c r="G32" s="540">
        <f>G33+G34</f>
        <v>0</v>
      </c>
      <c r="H32" s="541">
        <f>IF(E32=0,0,(H33*E33+H34*E34)/E32)</f>
        <v>0</v>
      </c>
    </row>
    <row r="33" spans="1:8" ht="14.25">
      <c r="A33" s="1137"/>
      <c r="B33" s="1124"/>
      <c r="C33" s="204" t="s">
        <v>51</v>
      </c>
      <c r="D33" s="538"/>
      <c r="E33" s="538"/>
      <c r="F33" s="538"/>
      <c r="G33" s="538"/>
      <c r="H33" s="539"/>
    </row>
    <row r="34" spans="1:8" ht="14.25">
      <c r="A34" s="1137"/>
      <c r="B34" s="1124"/>
      <c r="C34" s="205" t="s">
        <v>52</v>
      </c>
      <c r="D34" s="538"/>
      <c r="E34" s="538"/>
      <c r="F34" s="538"/>
      <c r="G34" s="538"/>
      <c r="H34" s="539"/>
    </row>
    <row r="35" spans="1:8" ht="16.5" customHeight="1">
      <c r="A35" s="1137"/>
      <c r="B35" s="1125" t="s">
        <v>214</v>
      </c>
      <c r="C35" s="203" t="s">
        <v>873</v>
      </c>
      <c r="D35" s="540">
        <f>D36+D37</f>
        <v>0</v>
      </c>
      <c r="E35" s="540">
        <f>E36+E37</f>
        <v>0</v>
      </c>
      <c r="F35" s="540">
        <f>F36+F37</f>
        <v>0</v>
      </c>
      <c r="G35" s="540">
        <f>G36+G37</f>
        <v>0</v>
      </c>
      <c r="H35" s="541">
        <f>IF(E35=0,0,(H36*E36+H37*E37)/E35)</f>
        <v>0</v>
      </c>
    </row>
    <row r="36" spans="1:8" ht="14.25">
      <c r="A36" s="1137"/>
      <c r="B36" s="1126"/>
      <c r="C36" s="204" t="s">
        <v>51</v>
      </c>
      <c r="D36" s="538"/>
      <c r="E36" s="538"/>
      <c r="F36" s="538"/>
      <c r="G36" s="538"/>
      <c r="H36" s="539"/>
    </row>
    <row r="37" spans="1:8" ht="14.25">
      <c r="A37" s="1137"/>
      <c r="B37" s="1126"/>
      <c r="C37" s="205" t="s">
        <v>52</v>
      </c>
      <c r="D37" s="538"/>
      <c r="E37" s="538"/>
      <c r="F37" s="538"/>
      <c r="G37" s="538"/>
      <c r="H37" s="539"/>
    </row>
    <row r="38" spans="1:8" ht="14.25">
      <c r="A38" s="1137"/>
      <c r="B38" s="1124"/>
      <c r="C38" s="544" t="s">
        <v>213</v>
      </c>
      <c r="D38" s="540">
        <f>D39+D40</f>
        <v>0</v>
      </c>
      <c r="E38" s="540">
        <f>E39+E40</f>
        <v>0</v>
      </c>
      <c r="F38" s="540">
        <f>F39+F40</f>
        <v>0</v>
      </c>
      <c r="G38" s="540">
        <f>G39+G40</f>
        <v>0</v>
      </c>
      <c r="H38" s="541">
        <f>IF(E38=0,0,(H39*E39+H40*E40)/E38)</f>
        <v>0</v>
      </c>
    </row>
    <row r="39" spans="1:8" ht="14.25">
      <c r="A39" s="1137"/>
      <c r="B39" s="1124"/>
      <c r="C39" s="204" t="s">
        <v>51</v>
      </c>
      <c r="D39" s="538"/>
      <c r="E39" s="538"/>
      <c r="F39" s="538"/>
      <c r="G39" s="538"/>
      <c r="H39" s="539"/>
    </row>
    <row r="40" spans="1:8" ht="14.25">
      <c r="A40" s="1137"/>
      <c r="B40" s="1127"/>
      <c r="C40" s="205" t="s">
        <v>52</v>
      </c>
      <c r="D40" s="538"/>
      <c r="E40" s="538"/>
      <c r="F40" s="538"/>
      <c r="G40" s="538"/>
      <c r="H40" s="539"/>
    </row>
    <row r="41" spans="1:8" ht="14.25">
      <c r="A41" s="1136"/>
      <c r="B41" s="1127">
        <v>9</v>
      </c>
      <c r="C41" s="25" t="s">
        <v>62</v>
      </c>
      <c r="D41" s="540">
        <f>D42+D43</f>
        <v>0</v>
      </c>
      <c r="E41" s="540">
        <f>E42+E43</f>
        <v>0</v>
      </c>
      <c r="F41" s="540">
        <f>F42+F43</f>
        <v>0</v>
      </c>
      <c r="G41" s="540">
        <f>G42+G43</f>
        <v>0</v>
      </c>
      <c r="H41" s="541">
        <f>IF(E41=0,0,(H42*E42+H43*E43)/E41)</f>
        <v>0</v>
      </c>
    </row>
    <row r="42" spans="1:8" ht="14.25">
      <c r="A42" s="1136"/>
      <c r="B42" s="1128"/>
      <c r="C42" s="16" t="s">
        <v>51</v>
      </c>
      <c r="D42" s="538"/>
      <c r="E42" s="538"/>
      <c r="F42" s="538"/>
      <c r="G42" s="538"/>
      <c r="H42" s="539"/>
    </row>
    <row r="43" spans="1:8" ht="14.25">
      <c r="A43" s="1136"/>
      <c r="B43" s="1128"/>
      <c r="C43" s="17" t="s">
        <v>52</v>
      </c>
      <c r="D43" s="538"/>
      <c r="E43" s="538"/>
      <c r="F43" s="538"/>
      <c r="G43" s="538"/>
      <c r="H43" s="539"/>
    </row>
    <row r="44" spans="1:8" ht="14.25">
      <c r="A44" s="1136"/>
      <c r="B44" s="1133"/>
      <c r="C44" s="27" t="s">
        <v>63</v>
      </c>
      <c r="D44" s="545">
        <f>D4+D7+D14+D17+D20+D23+D26+D29+D35+D41</f>
        <v>0</v>
      </c>
      <c r="E44" s="545">
        <f>E4+E7+E14+E17+E20+E23+E26+E29+E35+E41</f>
        <v>0</v>
      </c>
      <c r="F44" s="545">
        <f>F4+F7+F14+F17+F20+F23+F26+F29+F35+F41</f>
        <v>0</v>
      </c>
      <c r="G44" s="545">
        <f>G4+G7+G14+G17+G20+G23+G26+G29+G35+G41</f>
        <v>0</v>
      </c>
      <c r="H44" s="546">
        <f>IF(E44=0,0,(H45*E45+H46*E46)/E44)</f>
        <v>0</v>
      </c>
    </row>
    <row r="45" spans="1:8" ht="14.25">
      <c r="A45" s="1136"/>
      <c r="B45" s="1133"/>
      <c r="C45" s="29" t="s">
        <v>51</v>
      </c>
      <c r="D45" s="549">
        <f>D5+D9+D12+D15+D18+D21+D24+D27+D30+D36+D42</f>
        <v>0</v>
      </c>
      <c r="E45" s="549">
        <f aca="true" t="shared" si="0" ref="E45:G46">E5+E9+E12+E15+E18+E21+E24+E27+E30+E36+E42</f>
        <v>0</v>
      </c>
      <c r="F45" s="549">
        <f t="shared" si="0"/>
        <v>0</v>
      </c>
      <c r="G45" s="549">
        <f t="shared" si="0"/>
        <v>0</v>
      </c>
      <c r="H45" s="547">
        <f>IF(E45=0,0,(H5*E5+H9*E9+H12*E12+H15*E15+H18*E18+H21*E21+H24*E24+H27*E27+H30*E30+H36*E36+H42*E42)/E45)</f>
        <v>0</v>
      </c>
    </row>
    <row r="46" spans="1:8" ht="15" thickBot="1">
      <c r="A46" s="1138"/>
      <c r="B46" s="1134"/>
      <c r="C46" s="36" t="s">
        <v>52</v>
      </c>
      <c r="D46" s="549">
        <f>D6+D10+D13+D16+D19+D22+D25+D28+D31+D37+D43</f>
        <v>0</v>
      </c>
      <c r="E46" s="549">
        <f t="shared" si="0"/>
        <v>0</v>
      </c>
      <c r="F46" s="549">
        <f t="shared" si="0"/>
        <v>0</v>
      </c>
      <c r="G46" s="549">
        <f t="shared" si="0"/>
        <v>0</v>
      </c>
      <c r="H46" s="547">
        <f>IF(E46=0,0,(H6*E6+H10*E10+H13*E13+H16*E16+H19*E19+H22*E22+H25*E25+H28*E28+H31*E31+H37*E37+H43*E43)/E46)</f>
        <v>0</v>
      </c>
    </row>
    <row r="47" spans="2:8" ht="11.25" customHeight="1">
      <c r="B47" s="21"/>
      <c r="C47" s="22"/>
      <c r="D47" s="22"/>
      <c r="E47" s="22"/>
      <c r="F47" s="22"/>
      <c r="G47" s="23"/>
      <c r="H47" s="24"/>
    </row>
    <row r="49" spans="1:6" ht="14.25">
      <c r="A49" s="188"/>
      <c r="B49" s="188" t="s">
        <v>140</v>
      </c>
      <c r="C49" s="188"/>
      <c r="D49" s="188"/>
      <c r="E49" s="188"/>
      <c r="F49" s="188"/>
    </row>
    <row r="50" spans="1:6" ht="14.25">
      <c r="A50" s="188"/>
      <c r="B50" s="188"/>
      <c r="C50" s="188"/>
      <c r="D50" s="188" t="s">
        <v>133</v>
      </c>
      <c r="E50" s="188" t="s">
        <v>134</v>
      </c>
      <c r="F50" s="188"/>
    </row>
    <row r="51" spans="1:6" ht="14.25">
      <c r="A51" s="188"/>
      <c r="B51" s="188"/>
      <c r="C51" s="188"/>
      <c r="D51" s="188" t="s">
        <v>135</v>
      </c>
      <c r="E51" s="188" t="s">
        <v>136</v>
      </c>
      <c r="F51" s="188"/>
    </row>
    <row r="52" spans="1:6" ht="14.25">
      <c r="A52" s="188"/>
      <c r="B52" s="188" t="s">
        <v>141</v>
      </c>
      <c r="C52" s="188"/>
      <c r="D52" s="188"/>
      <c r="E52" s="188"/>
      <c r="F52" s="188"/>
    </row>
    <row r="53" spans="1:6" ht="14.25">
      <c r="A53" s="188"/>
      <c r="B53" s="188"/>
      <c r="C53" s="188"/>
      <c r="D53" s="188" t="s">
        <v>133</v>
      </c>
      <c r="E53" s="188" t="s">
        <v>134</v>
      </c>
      <c r="F53" s="188"/>
    </row>
    <row r="54" spans="1:6" ht="14.25">
      <c r="A54" s="188"/>
      <c r="B54" s="188"/>
      <c r="C54" s="188" t="s">
        <v>137</v>
      </c>
      <c r="D54" s="188" t="s">
        <v>135</v>
      </c>
      <c r="E54" s="188" t="s">
        <v>136</v>
      </c>
      <c r="F54" s="188"/>
    </row>
  </sheetData>
  <sheetProtection password="C7AC" sheet="1"/>
  <mergeCells count="15">
    <mergeCell ref="B20:B22"/>
    <mergeCell ref="B23:B25"/>
    <mergeCell ref="B26:B28"/>
    <mergeCell ref="B38:B40"/>
    <mergeCell ref="B29:B31"/>
    <mergeCell ref="B17:B19"/>
    <mergeCell ref="B32:B34"/>
    <mergeCell ref="B35:B37"/>
    <mergeCell ref="A4:A46"/>
    <mergeCell ref="B4:B6"/>
    <mergeCell ref="B8:B10"/>
    <mergeCell ref="B11:B12"/>
    <mergeCell ref="B14:B15"/>
    <mergeCell ref="B41:B43"/>
    <mergeCell ref="B44:B46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pane xSplit="3" ySplit="3" topLeftCell="D3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2" sqref="H2"/>
    </sheetView>
  </sheetViews>
  <sheetFormatPr defaultColWidth="9.140625" defaultRowHeight="15"/>
  <cols>
    <col min="1" max="1" width="9.140625" style="31" customWidth="1"/>
    <col min="2" max="2" width="6.7109375" style="31" customWidth="1"/>
    <col min="3" max="3" width="28.8515625" style="31" customWidth="1"/>
    <col min="4" max="4" width="12.421875" style="31" customWidth="1"/>
    <col min="5" max="5" width="11.140625" style="31" customWidth="1"/>
    <col min="6" max="6" width="12.140625" style="31" customWidth="1"/>
    <col min="7" max="7" width="11.00390625" style="31" customWidth="1"/>
    <col min="8" max="8" width="11.421875" style="31" customWidth="1"/>
    <col min="9" max="16384" width="9.140625" style="31" customWidth="1"/>
  </cols>
  <sheetData>
    <row r="1" spans="2:3" ht="17.25" customHeight="1">
      <c r="B1" s="30" t="s">
        <v>281</v>
      </c>
      <c r="C1" s="30"/>
    </row>
    <row r="2" ht="15" thickBot="1">
      <c r="H2" s="985" t="s">
        <v>972</v>
      </c>
    </row>
    <row r="3" spans="1:8" ht="84.75" customHeight="1" thickBot="1">
      <c r="A3" s="106"/>
      <c r="B3" s="38" t="s">
        <v>44</v>
      </c>
      <c r="C3" s="39" t="s">
        <v>738</v>
      </c>
      <c r="D3" s="40" t="s">
        <v>45</v>
      </c>
      <c r="E3" s="40" t="s">
        <v>46</v>
      </c>
      <c r="F3" s="40" t="s">
        <v>47</v>
      </c>
      <c r="G3" s="40" t="s">
        <v>48</v>
      </c>
      <c r="H3" s="41" t="s">
        <v>49</v>
      </c>
    </row>
    <row r="4" spans="1:8" ht="14.25">
      <c r="A4" s="1136" t="s">
        <v>69</v>
      </c>
      <c r="B4" s="1127">
        <v>1</v>
      </c>
      <c r="C4" s="37" t="s">
        <v>50</v>
      </c>
      <c r="D4" s="536">
        <f>D5+D6</f>
        <v>0</v>
      </c>
      <c r="E4" s="536">
        <f>E5+E6</f>
        <v>0</v>
      </c>
      <c r="F4" s="536">
        <f>F5+F6</f>
        <v>0</v>
      </c>
      <c r="G4" s="536">
        <f>G5+G6</f>
        <v>0</v>
      </c>
      <c r="H4" s="537">
        <f>IF(E4=0,0,(H5*E5+H6*E6)/E4)</f>
        <v>0</v>
      </c>
    </row>
    <row r="5" spans="1:8" ht="14.25">
      <c r="A5" s="1136"/>
      <c r="B5" s="1128"/>
      <c r="C5" s="16" t="s">
        <v>51</v>
      </c>
      <c r="D5" s="538"/>
      <c r="E5" s="538"/>
      <c r="F5" s="538"/>
      <c r="G5" s="538"/>
      <c r="H5" s="539"/>
    </row>
    <row r="6" spans="1:8" ht="14.25">
      <c r="A6" s="1136"/>
      <c r="B6" s="1128"/>
      <c r="C6" s="17" t="s">
        <v>52</v>
      </c>
      <c r="D6" s="538"/>
      <c r="E6" s="538"/>
      <c r="F6" s="538"/>
      <c r="G6" s="538"/>
      <c r="H6" s="539"/>
    </row>
    <row r="7" spans="1:8" ht="14.25">
      <c r="A7" s="1136"/>
      <c r="B7" s="18">
        <v>2</v>
      </c>
      <c r="C7" s="25" t="s">
        <v>53</v>
      </c>
      <c r="D7" s="540">
        <f>D8+D11</f>
        <v>0</v>
      </c>
      <c r="E7" s="540">
        <f>E8+E11</f>
        <v>0</v>
      </c>
      <c r="F7" s="540">
        <f>F8+F11</f>
        <v>0</v>
      </c>
      <c r="G7" s="540">
        <f>G8+G11</f>
        <v>0</v>
      </c>
      <c r="H7" s="541">
        <f>IF(E7=0,0,(H8*E8+H11*E11)/E7)</f>
        <v>0</v>
      </c>
    </row>
    <row r="8" spans="1:8" ht="14.25">
      <c r="A8" s="1136"/>
      <c r="B8" s="1128"/>
      <c r="C8" s="28" t="s">
        <v>54</v>
      </c>
      <c r="D8" s="542">
        <f>D9+D10</f>
        <v>0</v>
      </c>
      <c r="E8" s="542">
        <f>E9+E10</f>
        <v>0</v>
      </c>
      <c r="F8" s="542">
        <f>F9+F10</f>
        <v>0</v>
      </c>
      <c r="G8" s="542">
        <f>G9+G10</f>
        <v>0</v>
      </c>
      <c r="H8" s="543">
        <f>IF(E8=0,0,(H9*E9+H10*E10)/E8)</f>
        <v>0</v>
      </c>
    </row>
    <row r="9" spans="1:8" ht="14.25">
      <c r="A9" s="1136"/>
      <c r="B9" s="1128"/>
      <c r="C9" s="16" t="s">
        <v>51</v>
      </c>
      <c r="D9" s="538"/>
      <c r="E9" s="538"/>
      <c r="F9" s="538"/>
      <c r="G9" s="538"/>
      <c r="H9" s="539"/>
    </row>
    <row r="10" spans="1:8" ht="14.25">
      <c r="A10" s="1136"/>
      <c r="B10" s="1128"/>
      <c r="C10" s="17" t="s">
        <v>52</v>
      </c>
      <c r="D10" s="538"/>
      <c r="E10" s="538"/>
      <c r="F10" s="538"/>
      <c r="G10" s="538"/>
      <c r="H10" s="539"/>
    </row>
    <row r="11" spans="1:8" ht="14.25">
      <c r="A11" s="1136"/>
      <c r="B11" s="1133"/>
      <c r="C11" s="28" t="s">
        <v>55</v>
      </c>
      <c r="D11" s="542">
        <f>D12+D13</f>
        <v>0</v>
      </c>
      <c r="E11" s="542">
        <f>E12+E13</f>
        <v>0</v>
      </c>
      <c r="F11" s="542">
        <f>F12+F13</f>
        <v>0</v>
      </c>
      <c r="G11" s="542">
        <f>G12+G13</f>
        <v>0</v>
      </c>
      <c r="H11" s="543">
        <f>IF(E11=0,0,(H12*E12+H13*E13)/E11)</f>
        <v>0</v>
      </c>
    </row>
    <row r="12" spans="1:8" ht="14.25">
      <c r="A12" s="1136"/>
      <c r="B12" s="1133"/>
      <c r="C12" s="16" t="s">
        <v>51</v>
      </c>
      <c r="D12" s="538"/>
      <c r="E12" s="538"/>
      <c r="F12" s="538"/>
      <c r="G12" s="538"/>
      <c r="H12" s="539"/>
    </row>
    <row r="13" spans="1:8" ht="21">
      <c r="A13" s="1136"/>
      <c r="B13" s="34"/>
      <c r="C13" s="19" t="s">
        <v>52</v>
      </c>
      <c r="D13" s="538"/>
      <c r="E13" s="538"/>
      <c r="F13" s="538"/>
      <c r="G13" s="538"/>
      <c r="H13" s="539"/>
    </row>
    <row r="14" spans="1:8" ht="14.25">
      <c r="A14" s="1136"/>
      <c r="B14" s="1128">
        <v>3</v>
      </c>
      <c r="C14" s="25" t="s">
        <v>56</v>
      </c>
      <c r="D14" s="540">
        <f>D15+D16</f>
        <v>0</v>
      </c>
      <c r="E14" s="540">
        <f>E15+E16</f>
        <v>0</v>
      </c>
      <c r="F14" s="540">
        <f>F15+F16</f>
        <v>0</v>
      </c>
      <c r="G14" s="540">
        <f>G15+G16</f>
        <v>0</v>
      </c>
      <c r="H14" s="541">
        <f>IF(E14=0,0,(H15*E15+H16*E16)/E14)</f>
        <v>0</v>
      </c>
    </row>
    <row r="15" spans="1:8" ht="14.25">
      <c r="A15" s="1136"/>
      <c r="B15" s="1128"/>
      <c r="C15" s="16" t="s">
        <v>51</v>
      </c>
      <c r="D15" s="538"/>
      <c r="E15" s="538"/>
      <c r="F15" s="538"/>
      <c r="G15" s="538"/>
      <c r="H15" s="539"/>
    </row>
    <row r="16" spans="1:8" ht="16.5" customHeight="1">
      <c r="A16" s="1136"/>
      <c r="B16" s="35"/>
      <c r="C16" s="20" t="s">
        <v>52</v>
      </c>
      <c r="D16" s="538"/>
      <c r="E16" s="538"/>
      <c r="F16" s="538"/>
      <c r="G16" s="538"/>
      <c r="H16" s="539"/>
    </row>
    <row r="17" spans="1:8" ht="14.25">
      <c r="A17" s="1136"/>
      <c r="B17" s="1128">
        <v>4</v>
      </c>
      <c r="C17" s="25" t="s">
        <v>57</v>
      </c>
      <c r="D17" s="540">
        <f>D18+D19</f>
        <v>0</v>
      </c>
      <c r="E17" s="540">
        <f>E18+E19</f>
        <v>0</v>
      </c>
      <c r="F17" s="540">
        <f>F18+F19</f>
        <v>0</v>
      </c>
      <c r="G17" s="540">
        <f>G18+G19</f>
        <v>0</v>
      </c>
      <c r="H17" s="541">
        <f>IF(E17=0,0,(H18*E18+H19*E19)/E17)</f>
        <v>0</v>
      </c>
    </row>
    <row r="18" spans="1:8" ht="14.25">
      <c r="A18" s="1136"/>
      <c r="B18" s="1128"/>
      <c r="C18" s="16" t="s">
        <v>51</v>
      </c>
      <c r="D18" s="538"/>
      <c r="E18" s="538"/>
      <c r="F18" s="538"/>
      <c r="G18" s="538"/>
      <c r="H18" s="539"/>
    </row>
    <row r="19" spans="1:8" ht="14.25">
      <c r="A19" s="1136"/>
      <c r="B19" s="1128"/>
      <c r="C19" s="17" t="s">
        <v>52</v>
      </c>
      <c r="D19" s="538"/>
      <c r="E19" s="538"/>
      <c r="F19" s="538"/>
      <c r="G19" s="538"/>
      <c r="H19" s="539"/>
    </row>
    <row r="20" spans="1:8" ht="14.25">
      <c r="A20" s="1136"/>
      <c r="B20" s="1128">
        <v>5</v>
      </c>
      <c r="C20" s="25" t="s">
        <v>58</v>
      </c>
      <c r="D20" s="540">
        <f>D21+D22</f>
        <v>0</v>
      </c>
      <c r="E20" s="540">
        <f>E21+E22</f>
        <v>0</v>
      </c>
      <c r="F20" s="540">
        <f>F21+F22</f>
        <v>0</v>
      </c>
      <c r="G20" s="540">
        <f>G21+G22</f>
        <v>0</v>
      </c>
      <c r="H20" s="541">
        <f>IF(E20=0,0,(H21*E21+H22*E22)/E20)</f>
        <v>0</v>
      </c>
    </row>
    <row r="21" spans="1:8" ht="14.25">
      <c r="A21" s="1136"/>
      <c r="B21" s="1128"/>
      <c r="C21" s="16" t="s">
        <v>51</v>
      </c>
      <c r="D21" s="538"/>
      <c r="E21" s="538"/>
      <c r="F21" s="538"/>
      <c r="G21" s="538"/>
      <c r="H21" s="539"/>
    </row>
    <row r="22" spans="1:8" ht="14.25">
      <c r="A22" s="1136"/>
      <c r="B22" s="1128"/>
      <c r="C22" s="17" t="s">
        <v>52</v>
      </c>
      <c r="D22" s="538"/>
      <c r="E22" s="538"/>
      <c r="F22" s="538"/>
      <c r="G22" s="538"/>
      <c r="H22" s="539"/>
    </row>
    <row r="23" spans="1:8" ht="14.25">
      <c r="A23" s="1136"/>
      <c r="B23" s="1128">
        <v>6</v>
      </c>
      <c r="C23" s="25" t="s">
        <v>59</v>
      </c>
      <c r="D23" s="540">
        <f>D24+D25</f>
        <v>0</v>
      </c>
      <c r="E23" s="540">
        <f>E24+E25</f>
        <v>0</v>
      </c>
      <c r="F23" s="540">
        <f>F24+F25</f>
        <v>0</v>
      </c>
      <c r="G23" s="540">
        <f>G24+G25</f>
        <v>0</v>
      </c>
      <c r="H23" s="541">
        <f>IF(E23=0,0,(H24*E24+H25*E25)/E23)</f>
        <v>0</v>
      </c>
    </row>
    <row r="24" spans="1:8" ht="14.25">
      <c r="A24" s="1136"/>
      <c r="B24" s="1128"/>
      <c r="C24" s="16" t="s">
        <v>51</v>
      </c>
      <c r="D24" s="538"/>
      <c r="E24" s="538"/>
      <c r="F24" s="538"/>
      <c r="G24" s="538"/>
      <c r="H24" s="539"/>
    </row>
    <row r="25" spans="1:8" ht="14.25">
      <c r="A25" s="1136"/>
      <c r="B25" s="1128"/>
      <c r="C25" s="17" t="s">
        <v>52</v>
      </c>
      <c r="D25" s="538"/>
      <c r="E25" s="538"/>
      <c r="F25" s="538"/>
      <c r="G25" s="538"/>
      <c r="H25" s="539"/>
    </row>
    <row r="26" spans="1:8" ht="20.25">
      <c r="A26" s="1136"/>
      <c r="B26" s="1128">
        <v>7</v>
      </c>
      <c r="C26" s="26" t="s">
        <v>60</v>
      </c>
      <c r="D26" s="540">
        <f>D27+D28</f>
        <v>0</v>
      </c>
      <c r="E26" s="540">
        <f>E27+E28</f>
        <v>0</v>
      </c>
      <c r="F26" s="540">
        <f>F27+F28</f>
        <v>0</v>
      </c>
      <c r="G26" s="540">
        <f>G27+G28</f>
        <v>0</v>
      </c>
      <c r="H26" s="541">
        <f>IF(E26=0,0,(H27*E27+H28*E28)/E26)</f>
        <v>0</v>
      </c>
    </row>
    <row r="27" spans="1:8" ht="14.25">
      <c r="A27" s="1136"/>
      <c r="B27" s="1128"/>
      <c r="C27" s="16" t="s">
        <v>51</v>
      </c>
      <c r="D27" s="538"/>
      <c r="E27" s="538"/>
      <c r="F27" s="538"/>
      <c r="G27" s="538"/>
      <c r="H27" s="539"/>
    </row>
    <row r="28" spans="1:8" ht="14.25">
      <c r="A28" s="1136"/>
      <c r="B28" s="1129"/>
      <c r="C28" s="17" t="s">
        <v>52</v>
      </c>
      <c r="D28" s="538"/>
      <c r="E28" s="538"/>
      <c r="F28" s="538"/>
      <c r="G28" s="538"/>
      <c r="H28" s="539"/>
    </row>
    <row r="29" spans="1:8" ht="14.25">
      <c r="A29" s="1137"/>
      <c r="B29" s="1129">
        <v>8</v>
      </c>
      <c r="C29" s="203" t="s">
        <v>61</v>
      </c>
      <c r="D29" s="540">
        <f>D30+D31</f>
        <v>0</v>
      </c>
      <c r="E29" s="540">
        <f>E30+E31</f>
        <v>0</v>
      </c>
      <c r="F29" s="540">
        <f>F30+F31</f>
        <v>0</v>
      </c>
      <c r="G29" s="540">
        <f>G30+G31</f>
        <v>0</v>
      </c>
      <c r="H29" s="541">
        <f>IF(E29=0,0,(H30*E30+H31*E31)/E29)</f>
        <v>0</v>
      </c>
    </row>
    <row r="30" spans="1:8" ht="14.25">
      <c r="A30" s="1137"/>
      <c r="B30" s="1124"/>
      <c r="C30" s="204" t="s">
        <v>51</v>
      </c>
      <c r="D30" s="538"/>
      <c r="E30" s="538"/>
      <c r="F30" s="538"/>
      <c r="G30" s="538"/>
      <c r="H30" s="539"/>
    </row>
    <row r="31" spans="1:8" ht="14.25">
      <c r="A31" s="1137"/>
      <c r="B31" s="1124"/>
      <c r="C31" s="205" t="s">
        <v>52</v>
      </c>
      <c r="D31" s="538"/>
      <c r="E31" s="538"/>
      <c r="F31" s="538"/>
      <c r="G31" s="538"/>
      <c r="H31" s="539"/>
    </row>
    <row r="32" spans="1:8" ht="14.25">
      <c r="A32" s="1137"/>
      <c r="B32" s="1124"/>
      <c r="C32" s="544" t="s">
        <v>213</v>
      </c>
      <c r="D32" s="540">
        <f>D33+D34</f>
        <v>0</v>
      </c>
      <c r="E32" s="540">
        <f>E33+E34</f>
        <v>0</v>
      </c>
      <c r="F32" s="540">
        <f>F33+F34</f>
        <v>0</v>
      </c>
      <c r="G32" s="540">
        <f>G33+G34</f>
        <v>0</v>
      </c>
      <c r="H32" s="541">
        <f>IF(E32=0,0,(H33*E33+H34*E34)/E32)</f>
        <v>0</v>
      </c>
    </row>
    <row r="33" spans="1:8" ht="14.25">
      <c r="A33" s="1137"/>
      <c r="B33" s="1124"/>
      <c r="C33" s="204" t="s">
        <v>51</v>
      </c>
      <c r="D33" s="538"/>
      <c r="E33" s="538"/>
      <c r="F33" s="538"/>
      <c r="G33" s="538"/>
      <c r="H33" s="539"/>
    </row>
    <row r="34" spans="1:8" ht="14.25">
      <c r="A34" s="1137"/>
      <c r="B34" s="1124"/>
      <c r="C34" s="205" t="s">
        <v>52</v>
      </c>
      <c r="D34" s="538"/>
      <c r="E34" s="538"/>
      <c r="F34" s="538"/>
      <c r="G34" s="538"/>
      <c r="H34" s="539"/>
    </row>
    <row r="35" spans="1:8" ht="16.5" customHeight="1">
      <c r="A35" s="1137"/>
      <c r="B35" s="1125" t="s">
        <v>214</v>
      </c>
      <c r="C35" s="203" t="s">
        <v>873</v>
      </c>
      <c r="D35" s="540">
        <f>D36+D37</f>
        <v>0</v>
      </c>
      <c r="E35" s="540">
        <f>E36+E37</f>
        <v>0</v>
      </c>
      <c r="F35" s="540">
        <f>F36+F37</f>
        <v>0</v>
      </c>
      <c r="G35" s="540">
        <f>G36+G37</f>
        <v>0</v>
      </c>
      <c r="H35" s="541">
        <f>IF(E35=0,0,(H36*E36+H37*E37)/E35)</f>
        <v>0</v>
      </c>
    </row>
    <row r="36" spans="1:8" ht="14.25">
      <c r="A36" s="1137"/>
      <c r="B36" s="1126"/>
      <c r="C36" s="204" t="s">
        <v>51</v>
      </c>
      <c r="D36" s="538"/>
      <c r="E36" s="538"/>
      <c r="F36" s="538"/>
      <c r="G36" s="538"/>
      <c r="H36" s="539"/>
    </row>
    <row r="37" spans="1:8" ht="14.25">
      <c r="A37" s="1137"/>
      <c r="B37" s="1126"/>
      <c r="C37" s="205" t="s">
        <v>52</v>
      </c>
      <c r="D37" s="538"/>
      <c r="E37" s="538"/>
      <c r="F37" s="538"/>
      <c r="G37" s="538"/>
      <c r="H37" s="539"/>
    </row>
    <row r="38" spans="1:8" ht="14.25">
      <c r="A38" s="1137"/>
      <c r="B38" s="1124"/>
      <c r="C38" s="544" t="s">
        <v>213</v>
      </c>
      <c r="D38" s="540">
        <f>D39+D40</f>
        <v>0</v>
      </c>
      <c r="E38" s="540">
        <f>E39+E40</f>
        <v>0</v>
      </c>
      <c r="F38" s="540">
        <f>F39+F40</f>
        <v>0</v>
      </c>
      <c r="G38" s="540">
        <f>G39+G40</f>
        <v>0</v>
      </c>
      <c r="H38" s="541">
        <f>IF(E38=0,0,(H39*E39+H40*E40)/E38)</f>
        <v>0</v>
      </c>
    </row>
    <row r="39" spans="1:8" ht="14.25">
      <c r="A39" s="1137"/>
      <c r="B39" s="1124"/>
      <c r="C39" s="204" t="s">
        <v>51</v>
      </c>
      <c r="D39" s="538"/>
      <c r="E39" s="538"/>
      <c r="F39" s="538"/>
      <c r="G39" s="538"/>
      <c r="H39" s="539"/>
    </row>
    <row r="40" spans="1:8" ht="14.25">
      <c r="A40" s="1137"/>
      <c r="B40" s="1127"/>
      <c r="C40" s="205" t="s">
        <v>52</v>
      </c>
      <c r="D40" s="538"/>
      <c r="E40" s="538"/>
      <c r="F40" s="538"/>
      <c r="G40" s="538"/>
      <c r="H40" s="539"/>
    </row>
    <row r="41" spans="1:8" ht="14.25">
      <c r="A41" s="1136"/>
      <c r="B41" s="1127">
        <v>9</v>
      </c>
      <c r="C41" s="25" t="s">
        <v>62</v>
      </c>
      <c r="D41" s="540">
        <f>D42+D43</f>
        <v>0</v>
      </c>
      <c r="E41" s="540">
        <f>E42+E43</f>
        <v>0</v>
      </c>
      <c r="F41" s="540">
        <f>F42+F43</f>
        <v>0</v>
      </c>
      <c r="G41" s="540">
        <f>G42+G43</f>
        <v>0</v>
      </c>
      <c r="H41" s="541">
        <f>IF(E41=0,0,(H42*E42+H43*E43)/E41)</f>
        <v>0</v>
      </c>
    </row>
    <row r="42" spans="1:8" ht="14.25">
      <c r="A42" s="1136"/>
      <c r="B42" s="1128"/>
      <c r="C42" s="16" t="s">
        <v>51</v>
      </c>
      <c r="D42" s="538"/>
      <c r="E42" s="538"/>
      <c r="F42" s="538"/>
      <c r="G42" s="538"/>
      <c r="H42" s="539"/>
    </row>
    <row r="43" spans="1:8" ht="14.25">
      <c r="A43" s="1136"/>
      <c r="B43" s="1128"/>
      <c r="C43" s="17" t="s">
        <v>52</v>
      </c>
      <c r="D43" s="538"/>
      <c r="E43" s="538"/>
      <c r="F43" s="538"/>
      <c r="G43" s="538"/>
      <c r="H43" s="539"/>
    </row>
    <row r="44" spans="1:8" ht="14.25">
      <c r="A44" s="1136"/>
      <c r="B44" s="1133"/>
      <c r="C44" s="27" t="s">
        <v>63</v>
      </c>
      <c r="D44" s="545">
        <f>D4+D7+D14+D17+D20+D23+D26+D29+D35+D41</f>
        <v>0</v>
      </c>
      <c r="E44" s="545">
        <f>E4+E7+E14+E17+E20+E23+E26+E29+E35+E41</f>
        <v>0</v>
      </c>
      <c r="F44" s="545">
        <f>F4+F7+F14+F17+F20+F23+F26+F29+F35+F41</f>
        <v>0</v>
      </c>
      <c r="G44" s="545">
        <f>G4+G7+G14+G17+G20+G23+G26+G29+G35+G41</f>
        <v>0</v>
      </c>
      <c r="H44" s="546">
        <f>IF(E44=0,0,(H45*E45+H46*E46)/E44)</f>
        <v>0</v>
      </c>
    </row>
    <row r="45" spans="1:8" ht="14.25">
      <c r="A45" s="1136"/>
      <c r="B45" s="1133"/>
      <c r="C45" s="29" t="s">
        <v>51</v>
      </c>
      <c r="D45" s="549">
        <f>D5+D9+D12+D15+D18+D21+D24+D27+D30+D36+D42</f>
        <v>0</v>
      </c>
      <c r="E45" s="549">
        <f aca="true" t="shared" si="0" ref="E45:G46">E5+E9+E12+E15+E18+E21+E24+E27+E30+E36+E42</f>
        <v>0</v>
      </c>
      <c r="F45" s="549">
        <f t="shared" si="0"/>
        <v>0</v>
      </c>
      <c r="G45" s="549">
        <f t="shared" si="0"/>
        <v>0</v>
      </c>
      <c r="H45" s="547">
        <f>IF(E45=0,0,(H5*E5+H9*E9+H12*E12+H15*E15+H18*E18+H21*E21+H24*E24+H27*E27+H30*E30+H36*E36+H42*E42)/E45)</f>
        <v>0</v>
      </c>
    </row>
    <row r="46" spans="1:8" ht="15" thickBot="1">
      <c r="A46" s="1136"/>
      <c r="B46" s="1134"/>
      <c r="C46" s="36" t="s">
        <v>52</v>
      </c>
      <c r="D46" s="549">
        <f>D6+D10+D13+D16+D19+D22+D25+D28+D31+D37+D43</f>
        <v>0</v>
      </c>
      <c r="E46" s="549">
        <f t="shared" si="0"/>
        <v>0</v>
      </c>
      <c r="F46" s="549">
        <f t="shared" si="0"/>
        <v>0</v>
      </c>
      <c r="G46" s="549">
        <f t="shared" si="0"/>
        <v>0</v>
      </c>
      <c r="H46" s="547">
        <f>IF(E46=0,0,(H6*E6+H10*E10+H13*E13+H16*E16+H19*E19+H22*E22+H25*E25+H28*E28+H31*E31+H37*E37+H43*E43)/E46)</f>
        <v>0</v>
      </c>
    </row>
    <row r="49" spans="1:6" ht="14.25">
      <c r="A49" s="188"/>
      <c r="B49" s="188" t="s">
        <v>140</v>
      </c>
      <c r="C49" s="188"/>
      <c r="D49" s="188"/>
      <c r="E49" s="188"/>
      <c r="F49" s="188"/>
    </row>
    <row r="50" spans="1:6" ht="14.25">
      <c r="A50" s="188"/>
      <c r="B50" s="188"/>
      <c r="C50" s="188"/>
      <c r="D50" s="188" t="s">
        <v>133</v>
      </c>
      <c r="E50" s="188" t="s">
        <v>134</v>
      </c>
      <c r="F50" s="188"/>
    </row>
    <row r="51" spans="1:6" ht="14.25">
      <c r="A51" s="188"/>
      <c r="B51" s="188"/>
      <c r="C51" s="188"/>
      <c r="D51" s="188" t="s">
        <v>135</v>
      </c>
      <c r="E51" s="188" t="s">
        <v>136</v>
      </c>
      <c r="F51" s="188"/>
    </row>
    <row r="52" spans="1:6" ht="14.25">
      <c r="A52" s="188"/>
      <c r="B52" s="188" t="s">
        <v>141</v>
      </c>
      <c r="C52" s="188"/>
      <c r="D52" s="188"/>
      <c r="E52" s="188"/>
      <c r="F52" s="188"/>
    </row>
    <row r="53" spans="1:6" ht="14.25">
      <c r="A53" s="188"/>
      <c r="B53" s="188"/>
      <c r="C53" s="188"/>
      <c r="D53" s="188" t="s">
        <v>133</v>
      </c>
      <c r="E53" s="188" t="s">
        <v>134</v>
      </c>
      <c r="F53" s="188"/>
    </row>
    <row r="54" spans="1:6" ht="14.25">
      <c r="A54" s="188"/>
      <c r="B54" s="188"/>
      <c r="C54" s="188" t="s">
        <v>137</v>
      </c>
      <c r="D54" s="188" t="s">
        <v>135</v>
      </c>
      <c r="E54" s="188" t="s">
        <v>136</v>
      </c>
      <c r="F54" s="188"/>
    </row>
  </sheetData>
  <sheetProtection password="C7AC" sheet="1"/>
  <mergeCells count="15">
    <mergeCell ref="B41:B43"/>
    <mergeCell ref="B17:B19"/>
    <mergeCell ref="B20:B22"/>
    <mergeCell ref="B23:B25"/>
    <mergeCell ref="B38:B40"/>
    <mergeCell ref="B44:B46"/>
    <mergeCell ref="B26:B28"/>
    <mergeCell ref="B29:B31"/>
    <mergeCell ref="B32:B34"/>
    <mergeCell ref="B35:B37"/>
    <mergeCell ref="A4:A46"/>
    <mergeCell ref="B4:B6"/>
    <mergeCell ref="B8:B10"/>
    <mergeCell ref="B11:B12"/>
    <mergeCell ref="B14:B15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pane xSplit="3" ySplit="3" topLeftCell="D3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2" sqref="H2"/>
    </sheetView>
  </sheetViews>
  <sheetFormatPr defaultColWidth="9.140625" defaultRowHeight="15"/>
  <cols>
    <col min="1" max="1" width="9.140625" style="31" customWidth="1"/>
    <col min="2" max="2" width="6.57421875" style="31" customWidth="1"/>
    <col min="3" max="3" width="28.140625" style="31" customWidth="1"/>
    <col min="4" max="4" width="12.421875" style="31" customWidth="1"/>
    <col min="5" max="5" width="11.140625" style="31" customWidth="1"/>
    <col min="6" max="6" width="11.421875" style="31" customWidth="1"/>
    <col min="7" max="7" width="11.00390625" style="31" customWidth="1"/>
    <col min="8" max="8" width="11.421875" style="31" customWidth="1"/>
    <col min="9" max="16384" width="9.140625" style="31" customWidth="1"/>
  </cols>
  <sheetData>
    <row r="1" spans="2:3" ht="17.25" customHeight="1">
      <c r="B1" s="30" t="s">
        <v>535</v>
      </c>
      <c r="C1" s="30"/>
    </row>
    <row r="2" ht="15" thickBot="1">
      <c r="H2" s="985" t="s">
        <v>972</v>
      </c>
    </row>
    <row r="3" spans="1:8" ht="84.75" customHeight="1" thickBot="1">
      <c r="A3" s="106"/>
      <c r="B3" s="38" t="s">
        <v>44</v>
      </c>
      <c r="C3" s="39" t="s">
        <v>738</v>
      </c>
      <c r="D3" s="40" t="s">
        <v>45</v>
      </c>
      <c r="E3" s="40" t="s">
        <v>46</v>
      </c>
      <c r="F3" s="40" t="s">
        <v>47</v>
      </c>
      <c r="G3" s="40" t="s">
        <v>48</v>
      </c>
      <c r="H3" s="41" t="s">
        <v>49</v>
      </c>
    </row>
    <row r="4" spans="1:8" ht="14.25">
      <c r="A4" s="1135" t="s">
        <v>70</v>
      </c>
      <c r="B4" s="1127">
        <v>1</v>
      </c>
      <c r="C4" s="37" t="s">
        <v>50</v>
      </c>
      <c r="D4" s="536">
        <f>D5+D6</f>
        <v>0</v>
      </c>
      <c r="E4" s="536">
        <f>E5+E6</f>
        <v>0</v>
      </c>
      <c r="F4" s="536">
        <f>F5+F6</f>
        <v>0</v>
      </c>
      <c r="G4" s="536">
        <f>G5+G6</f>
        <v>0</v>
      </c>
      <c r="H4" s="537">
        <f>IF(E4=0,0,(H5*E5+H6*E6)/E4)</f>
        <v>0</v>
      </c>
    </row>
    <row r="5" spans="1:8" ht="14.25">
      <c r="A5" s="1136"/>
      <c r="B5" s="1128"/>
      <c r="C5" s="16" t="s">
        <v>51</v>
      </c>
      <c r="D5" s="538"/>
      <c r="E5" s="538"/>
      <c r="F5" s="538"/>
      <c r="G5" s="538"/>
      <c r="H5" s="539"/>
    </row>
    <row r="6" spans="1:8" ht="14.25">
      <c r="A6" s="1136"/>
      <c r="B6" s="1128"/>
      <c r="C6" s="17" t="s">
        <v>52</v>
      </c>
      <c r="D6" s="538"/>
      <c r="E6" s="538"/>
      <c r="F6" s="538"/>
      <c r="G6" s="538"/>
      <c r="H6" s="539"/>
    </row>
    <row r="7" spans="1:8" ht="14.25">
      <c r="A7" s="1136"/>
      <c r="B7" s="18">
        <v>2</v>
      </c>
      <c r="C7" s="25" t="s">
        <v>53</v>
      </c>
      <c r="D7" s="540">
        <f>D8+D11</f>
        <v>0</v>
      </c>
      <c r="E7" s="540">
        <f>E8+E11</f>
        <v>0</v>
      </c>
      <c r="F7" s="540">
        <f>F8+F11</f>
        <v>0</v>
      </c>
      <c r="G7" s="540">
        <f>G8+G11</f>
        <v>0</v>
      </c>
      <c r="H7" s="541">
        <f>IF(E7=0,0,(H8*E8+H11*E11)/E7)</f>
        <v>0</v>
      </c>
    </row>
    <row r="8" spans="1:8" ht="14.25">
      <c r="A8" s="1136"/>
      <c r="B8" s="1128"/>
      <c r="C8" s="28" t="s">
        <v>54</v>
      </c>
      <c r="D8" s="542">
        <f>D9+D10</f>
        <v>0</v>
      </c>
      <c r="E8" s="542">
        <f>E9+E10</f>
        <v>0</v>
      </c>
      <c r="F8" s="542">
        <f>F9+F10</f>
        <v>0</v>
      </c>
      <c r="G8" s="542">
        <f>G9+G10</f>
        <v>0</v>
      </c>
      <c r="H8" s="543">
        <f>IF(E8=0,0,(H9*E9+H10*E10)/E8)</f>
        <v>0</v>
      </c>
    </row>
    <row r="9" spans="1:8" ht="14.25">
      <c r="A9" s="1136"/>
      <c r="B9" s="1128"/>
      <c r="C9" s="16" t="s">
        <v>51</v>
      </c>
      <c r="D9" s="538"/>
      <c r="E9" s="538"/>
      <c r="F9" s="538"/>
      <c r="G9" s="538"/>
      <c r="H9" s="539"/>
    </row>
    <row r="10" spans="1:8" ht="14.25">
      <c r="A10" s="1136"/>
      <c r="B10" s="1128"/>
      <c r="C10" s="17" t="s">
        <v>52</v>
      </c>
      <c r="D10" s="538"/>
      <c r="E10" s="538"/>
      <c r="F10" s="538"/>
      <c r="G10" s="538"/>
      <c r="H10" s="539"/>
    </row>
    <row r="11" spans="1:8" ht="14.25">
      <c r="A11" s="1136"/>
      <c r="B11" s="1133"/>
      <c r="C11" s="28" t="s">
        <v>55</v>
      </c>
      <c r="D11" s="542">
        <f>D12+D13</f>
        <v>0</v>
      </c>
      <c r="E11" s="542">
        <f>E12+E13</f>
        <v>0</v>
      </c>
      <c r="F11" s="542">
        <f>F12+F13</f>
        <v>0</v>
      </c>
      <c r="G11" s="542">
        <f>G12+G13</f>
        <v>0</v>
      </c>
      <c r="H11" s="543">
        <f>IF(E11=0,0,(H12*E12+H13*E13)/E11)</f>
        <v>0</v>
      </c>
    </row>
    <row r="12" spans="1:8" ht="14.25">
      <c r="A12" s="1136"/>
      <c r="B12" s="1133"/>
      <c r="C12" s="16" t="s">
        <v>51</v>
      </c>
      <c r="D12" s="538"/>
      <c r="E12" s="538"/>
      <c r="F12" s="538"/>
      <c r="G12" s="538"/>
      <c r="H12" s="539"/>
    </row>
    <row r="13" spans="1:8" ht="21">
      <c r="A13" s="1136"/>
      <c r="B13" s="34"/>
      <c r="C13" s="19" t="s">
        <v>52</v>
      </c>
      <c r="D13" s="538"/>
      <c r="E13" s="538"/>
      <c r="F13" s="538"/>
      <c r="G13" s="538"/>
      <c r="H13" s="539"/>
    </row>
    <row r="14" spans="1:8" ht="14.25">
      <c r="A14" s="1136"/>
      <c r="B14" s="1128">
        <v>3</v>
      </c>
      <c r="C14" s="25" t="s">
        <v>56</v>
      </c>
      <c r="D14" s="540">
        <f>D15+D16</f>
        <v>0</v>
      </c>
      <c r="E14" s="540">
        <f>E15+E16</f>
        <v>0</v>
      </c>
      <c r="F14" s="540">
        <f>F15+F16</f>
        <v>0</v>
      </c>
      <c r="G14" s="540">
        <f>G15+G16</f>
        <v>0</v>
      </c>
      <c r="H14" s="541">
        <f>IF(E14=0,0,(H15*E15+H16*E16)/E14)</f>
        <v>0</v>
      </c>
    </row>
    <row r="15" spans="1:8" ht="14.25">
      <c r="A15" s="1136"/>
      <c r="B15" s="1128"/>
      <c r="C15" s="16" t="s">
        <v>51</v>
      </c>
      <c r="D15" s="538"/>
      <c r="E15" s="538"/>
      <c r="F15" s="538"/>
      <c r="G15" s="538"/>
      <c r="H15" s="539"/>
    </row>
    <row r="16" spans="1:8" ht="15" customHeight="1">
      <c r="A16" s="1136"/>
      <c r="B16" s="35"/>
      <c r="C16" s="20" t="s">
        <v>52</v>
      </c>
      <c r="D16" s="538"/>
      <c r="E16" s="538"/>
      <c r="F16" s="538"/>
      <c r="G16" s="538"/>
      <c r="H16" s="539"/>
    </row>
    <row r="17" spans="1:8" ht="14.25">
      <c r="A17" s="1136"/>
      <c r="B17" s="1128">
        <v>4</v>
      </c>
      <c r="C17" s="25" t="s">
        <v>57</v>
      </c>
      <c r="D17" s="540">
        <f>D18+D19</f>
        <v>0</v>
      </c>
      <c r="E17" s="540">
        <f>E18+E19</f>
        <v>0</v>
      </c>
      <c r="F17" s="540">
        <f>F18+F19</f>
        <v>0</v>
      </c>
      <c r="G17" s="540">
        <f>G18+G19</f>
        <v>0</v>
      </c>
      <c r="H17" s="541">
        <f>IF(E17=0,0,(H18*E18+H19*E19)/E17)</f>
        <v>0</v>
      </c>
    </row>
    <row r="18" spans="1:8" ht="14.25">
      <c r="A18" s="1136"/>
      <c r="B18" s="1128"/>
      <c r="C18" s="16" t="s">
        <v>51</v>
      </c>
      <c r="D18" s="538"/>
      <c r="E18" s="538"/>
      <c r="F18" s="538"/>
      <c r="G18" s="538"/>
      <c r="H18" s="539"/>
    </row>
    <row r="19" spans="1:8" ht="14.25">
      <c r="A19" s="1136"/>
      <c r="B19" s="1128"/>
      <c r="C19" s="17" t="s">
        <v>52</v>
      </c>
      <c r="D19" s="538"/>
      <c r="E19" s="538"/>
      <c r="F19" s="538"/>
      <c r="G19" s="538"/>
      <c r="H19" s="539"/>
    </row>
    <row r="20" spans="1:8" ht="14.25">
      <c r="A20" s="1136"/>
      <c r="B20" s="1128">
        <v>5</v>
      </c>
      <c r="C20" s="25" t="s">
        <v>58</v>
      </c>
      <c r="D20" s="540">
        <f>D21+D22</f>
        <v>0</v>
      </c>
      <c r="E20" s="540">
        <f>E21+E22</f>
        <v>0</v>
      </c>
      <c r="F20" s="540">
        <f>F21+F22</f>
        <v>0</v>
      </c>
      <c r="G20" s="540">
        <f>G21+G22</f>
        <v>0</v>
      </c>
      <c r="H20" s="541">
        <f>IF(E20=0,0,(H21*E21+H22*E22)/E20)</f>
        <v>0</v>
      </c>
    </row>
    <row r="21" spans="1:8" ht="14.25">
      <c r="A21" s="1136"/>
      <c r="B21" s="1128"/>
      <c r="C21" s="16" t="s">
        <v>51</v>
      </c>
      <c r="D21" s="538"/>
      <c r="E21" s="538"/>
      <c r="F21" s="538"/>
      <c r="G21" s="538"/>
      <c r="H21" s="539"/>
    </row>
    <row r="22" spans="1:8" ht="14.25">
      <c r="A22" s="1136"/>
      <c r="B22" s="1128"/>
      <c r="C22" s="17" t="s">
        <v>52</v>
      </c>
      <c r="D22" s="538"/>
      <c r="E22" s="538"/>
      <c r="F22" s="538"/>
      <c r="G22" s="538"/>
      <c r="H22" s="539"/>
    </row>
    <row r="23" spans="1:8" ht="14.25">
      <c r="A23" s="1136"/>
      <c r="B23" s="1128">
        <v>6</v>
      </c>
      <c r="C23" s="25" t="s">
        <v>59</v>
      </c>
      <c r="D23" s="540">
        <f>D24+D25</f>
        <v>0</v>
      </c>
      <c r="E23" s="540">
        <f>E24+E25</f>
        <v>0</v>
      </c>
      <c r="F23" s="540">
        <f>F24+F25</f>
        <v>0</v>
      </c>
      <c r="G23" s="540">
        <f>G24+G25</f>
        <v>0</v>
      </c>
      <c r="H23" s="541">
        <f>IF(E23=0,0,(H24*E24+H25*E25)/E23)</f>
        <v>0</v>
      </c>
    </row>
    <row r="24" spans="1:8" ht="14.25">
      <c r="A24" s="1136"/>
      <c r="B24" s="1128"/>
      <c r="C24" s="16" t="s">
        <v>51</v>
      </c>
      <c r="D24" s="538"/>
      <c r="E24" s="538"/>
      <c r="F24" s="538"/>
      <c r="G24" s="538"/>
      <c r="H24" s="539"/>
    </row>
    <row r="25" spans="1:8" ht="14.25">
      <c r="A25" s="1136"/>
      <c r="B25" s="1128"/>
      <c r="C25" s="17" t="s">
        <v>52</v>
      </c>
      <c r="D25" s="538"/>
      <c r="E25" s="538"/>
      <c r="F25" s="538"/>
      <c r="G25" s="538"/>
      <c r="H25" s="539"/>
    </row>
    <row r="26" spans="1:8" ht="20.25">
      <c r="A26" s="1136"/>
      <c r="B26" s="1128">
        <v>7</v>
      </c>
      <c r="C26" s="26" t="s">
        <v>60</v>
      </c>
      <c r="D26" s="540">
        <f>D27+D28</f>
        <v>0</v>
      </c>
      <c r="E26" s="540">
        <f>E27+E28</f>
        <v>0</v>
      </c>
      <c r="F26" s="540">
        <f>F27+F28</f>
        <v>0</v>
      </c>
      <c r="G26" s="540">
        <f>G27+G28</f>
        <v>0</v>
      </c>
      <c r="H26" s="541">
        <f>IF(E26=0,0,(H27*E27+H28*E28)/E26)</f>
        <v>0</v>
      </c>
    </row>
    <row r="27" spans="1:8" ht="14.25">
      <c r="A27" s="1136"/>
      <c r="B27" s="1128"/>
      <c r="C27" s="16" t="s">
        <v>51</v>
      </c>
      <c r="D27" s="538"/>
      <c r="E27" s="538"/>
      <c r="F27" s="538"/>
      <c r="G27" s="538"/>
      <c r="H27" s="539"/>
    </row>
    <row r="28" spans="1:8" ht="14.25">
      <c r="A28" s="1136"/>
      <c r="B28" s="1129"/>
      <c r="C28" s="17" t="s">
        <v>52</v>
      </c>
      <c r="D28" s="538"/>
      <c r="E28" s="538"/>
      <c r="F28" s="538"/>
      <c r="G28" s="538"/>
      <c r="H28" s="539"/>
    </row>
    <row r="29" spans="1:8" ht="14.25">
      <c r="A29" s="1137"/>
      <c r="B29" s="1129">
        <v>8</v>
      </c>
      <c r="C29" s="203" t="s">
        <v>61</v>
      </c>
      <c r="D29" s="540">
        <f>D30+D31</f>
        <v>0</v>
      </c>
      <c r="E29" s="540">
        <f>E30+E31</f>
        <v>0</v>
      </c>
      <c r="F29" s="540">
        <f>F30+F31</f>
        <v>0</v>
      </c>
      <c r="G29" s="540">
        <f>G30+G31</f>
        <v>0</v>
      </c>
      <c r="H29" s="541">
        <f>IF(E29=0,0,(H30*E30+H31*E31)/E29)</f>
        <v>0</v>
      </c>
    </row>
    <row r="30" spans="1:8" ht="14.25">
      <c r="A30" s="1137"/>
      <c r="B30" s="1124"/>
      <c r="C30" s="204" t="s">
        <v>51</v>
      </c>
      <c r="D30" s="538"/>
      <c r="E30" s="538"/>
      <c r="F30" s="538"/>
      <c r="G30" s="538"/>
      <c r="H30" s="539"/>
    </row>
    <row r="31" spans="1:8" ht="14.25">
      <c r="A31" s="1137"/>
      <c r="B31" s="1124"/>
      <c r="C31" s="205" t="s">
        <v>52</v>
      </c>
      <c r="D31" s="538"/>
      <c r="E31" s="538"/>
      <c r="F31" s="538"/>
      <c r="G31" s="538"/>
      <c r="H31" s="539"/>
    </row>
    <row r="32" spans="1:8" ht="14.25">
      <c r="A32" s="1137"/>
      <c r="B32" s="1124"/>
      <c r="C32" s="544" t="s">
        <v>213</v>
      </c>
      <c r="D32" s="540">
        <f>D33+D34</f>
        <v>0</v>
      </c>
      <c r="E32" s="540">
        <f>E33+E34</f>
        <v>0</v>
      </c>
      <c r="F32" s="540">
        <f>F33+F34</f>
        <v>0</v>
      </c>
      <c r="G32" s="540">
        <f>G33+G34</f>
        <v>0</v>
      </c>
      <c r="H32" s="541">
        <f>IF(E32=0,0,(H33*E33+H34*E34)/E32)</f>
        <v>0</v>
      </c>
    </row>
    <row r="33" spans="1:8" ht="14.25">
      <c r="A33" s="1137"/>
      <c r="B33" s="1124"/>
      <c r="C33" s="204" t="s">
        <v>51</v>
      </c>
      <c r="D33" s="538"/>
      <c r="E33" s="538"/>
      <c r="F33" s="538"/>
      <c r="G33" s="538"/>
      <c r="H33" s="539"/>
    </row>
    <row r="34" spans="1:8" ht="14.25">
      <c r="A34" s="1137"/>
      <c r="B34" s="1124"/>
      <c r="C34" s="205" t="s">
        <v>52</v>
      </c>
      <c r="D34" s="538"/>
      <c r="E34" s="538"/>
      <c r="F34" s="538"/>
      <c r="G34" s="538"/>
      <c r="H34" s="539"/>
    </row>
    <row r="35" spans="1:8" ht="16.5" customHeight="1">
      <c r="A35" s="1137"/>
      <c r="B35" s="1125" t="s">
        <v>214</v>
      </c>
      <c r="C35" s="203" t="s">
        <v>873</v>
      </c>
      <c r="D35" s="540">
        <f>D36+D37</f>
        <v>0</v>
      </c>
      <c r="E35" s="540">
        <f>E36+E37</f>
        <v>0</v>
      </c>
      <c r="F35" s="540">
        <f>F36+F37</f>
        <v>0</v>
      </c>
      <c r="G35" s="540">
        <f>G36+G37</f>
        <v>0</v>
      </c>
      <c r="H35" s="541">
        <f>IF(E35=0,0,(H36*E36+H37*E37)/E35)</f>
        <v>0</v>
      </c>
    </row>
    <row r="36" spans="1:8" ht="14.25">
      <c r="A36" s="1137"/>
      <c r="B36" s="1126"/>
      <c r="C36" s="204" t="s">
        <v>51</v>
      </c>
      <c r="D36" s="538"/>
      <c r="E36" s="538"/>
      <c r="F36" s="538"/>
      <c r="G36" s="538"/>
      <c r="H36" s="539"/>
    </row>
    <row r="37" spans="1:8" ht="14.25">
      <c r="A37" s="1137"/>
      <c r="B37" s="1126"/>
      <c r="C37" s="205" t="s">
        <v>52</v>
      </c>
      <c r="D37" s="538"/>
      <c r="E37" s="538"/>
      <c r="F37" s="538"/>
      <c r="G37" s="538"/>
      <c r="H37" s="539"/>
    </row>
    <row r="38" spans="1:8" ht="14.25">
      <c r="A38" s="1137"/>
      <c r="B38" s="1124"/>
      <c r="C38" s="544" t="s">
        <v>213</v>
      </c>
      <c r="D38" s="540">
        <f>D39+D40</f>
        <v>0</v>
      </c>
      <c r="E38" s="540">
        <f>E39+E40</f>
        <v>0</v>
      </c>
      <c r="F38" s="540">
        <f>F39+F40</f>
        <v>0</v>
      </c>
      <c r="G38" s="540">
        <f>G39+G40</f>
        <v>0</v>
      </c>
      <c r="H38" s="541">
        <f>IF(E38=0,0,(H39*E39+H40*E40)/E38)</f>
        <v>0</v>
      </c>
    </row>
    <row r="39" spans="1:8" ht="14.25">
      <c r="A39" s="1137"/>
      <c r="B39" s="1124"/>
      <c r="C39" s="204" t="s">
        <v>51</v>
      </c>
      <c r="D39" s="538"/>
      <c r="E39" s="538"/>
      <c r="F39" s="538"/>
      <c r="G39" s="538"/>
      <c r="H39" s="539"/>
    </row>
    <row r="40" spans="1:8" ht="14.25">
      <c r="A40" s="1137"/>
      <c r="B40" s="1127"/>
      <c r="C40" s="205" t="s">
        <v>52</v>
      </c>
      <c r="D40" s="538"/>
      <c r="E40" s="538"/>
      <c r="F40" s="538"/>
      <c r="G40" s="538"/>
      <c r="H40" s="539"/>
    </row>
    <row r="41" spans="1:8" ht="14.25">
      <c r="A41" s="1136"/>
      <c r="B41" s="1127">
        <v>9</v>
      </c>
      <c r="C41" s="25" t="s">
        <v>62</v>
      </c>
      <c r="D41" s="540">
        <f>D42+D43</f>
        <v>0</v>
      </c>
      <c r="E41" s="540">
        <f>E42+E43</f>
        <v>0</v>
      </c>
      <c r="F41" s="540">
        <f>F42+F43</f>
        <v>0</v>
      </c>
      <c r="G41" s="540">
        <f>G42+G43</f>
        <v>0</v>
      </c>
      <c r="H41" s="541">
        <f>IF(E41=0,0,(H42*E42+H43*E43)/E41)</f>
        <v>0</v>
      </c>
    </row>
    <row r="42" spans="1:8" ht="14.25">
      <c r="A42" s="1136"/>
      <c r="B42" s="1128"/>
      <c r="C42" s="16" t="s">
        <v>51</v>
      </c>
      <c r="D42" s="538"/>
      <c r="E42" s="538"/>
      <c r="F42" s="538"/>
      <c r="G42" s="538"/>
      <c r="H42" s="539"/>
    </row>
    <row r="43" spans="1:8" ht="14.25">
      <c r="A43" s="1136"/>
      <c r="B43" s="1128"/>
      <c r="C43" s="17" t="s">
        <v>52</v>
      </c>
      <c r="D43" s="538"/>
      <c r="E43" s="538"/>
      <c r="F43" s="538"/>
      <c r="G43" s="538"/>
      <c r="H43" s="539"/>
    </row>
    <row r="44" spans="1:8" ht="14.25">
      <c r="A44" s="1136"/>
      <c r="B44" s="1133"/>
      <c r="C44" s="27" t="s">
        <v>63</v>
      </c>
      <c r="D44" s="545">
        <f>D4+D7+D14+D17+D20+D23+D26+D29+D35+D41</f>
        <v>0</v>
      </c>
      <c r="E44" s="545">
        <f>E4+E7+E14+E17+E20+E23+E26+E29+E35+E41</f>
        <v>0</v>
      </c>
      <c r="F44" s="545">
        <f>F4+F7+F14+F17+F20+F23+F26+F29+F35+F41</f>
        <v>0</v>
      </c>
      <c r="G44" s="545">
        <f>G4+G7+G14+G17+G20+G23+G26+G29+G35+G41</f>
        <v>0</v>
      </c>
      <c r="H44" s="546">
        <f>IF(E44=0,0,(H45*E45+H46*E46)/E44)</f>
        <v>0</v>
      </c>
    </row>
    <row r="45" spans="1:8" ht="14.25">
      <c r="A45" s="1136"/>
      <c r="B45" s="1133"/>
      <c r="C45" s="29" t="s">
        <v>51</v>
      </c>
      <c r="D45" s="549">
        <f>D5+D9+D12+D15+D18+D21+D24+D27+D30+D36+D42</f>
        <v>0</v>
      </c>
      <c r="E45" s="549">
        <f aca="true" t="shared" si="0" ref="E45:G46">E5+E9+E12+E15+E18+E21+E24+E27+E30+E36+E42</f>
        <v>0</v>
      </c>
      <c r="F45" s="549">
        <f t="shared" si="0"/>
        <v>0</v>
      </c>
      <c r="G45" s="549">
        <f t="shared" si="0"/>
        <v>0</v>
      </c>
      <c r="H45" s="547">
        <f>IF(E45=0,0,(H5*E5+H9*E9+H12*E12+H15*E15+H18*E18+H21*E21+H24*E24+H27*E27+H30*E30+H36*E36+H42*E42)/E45)</f>
        <v>0</v>
      </c>
    </row>
    <row r="46" spans="1:8" ht="15" thickBot="1">
      <c r="A46" s="1138"/>
      <c r="B46" s="1134"/>
      <c r="C46" s="36" t="s">
        <v>52</v>
      </c>
      <c r="D46" s="549">
        <f>D6+D10+D13+D16+D19+D22+D25+D28+D31+D37+D43</f>
        <v>0</v>
      </c>
      <c r="E46" s="549">
        <f t="shared" si="0"/>
        <v>0</v>
      </c>
      <c r="F46" s="549">
        <f t="shared" si="0"/>
        <v>0</v>
      </c>
      <c r="G46" s="549">
        <f t="shared" si="0"/>
        <v>0</v>
      </c>
      <c r="H46" s="547">
        <f>IF(E46=0,0,(H6*E6+H10*E10+H13*E13+H16*E16+H19*E19+H22*E22+H25*E25+H28*E28+H31*E31+H37*E37+H43*E43)/E46)</f>
        <v>0</v>
      </c>
    </row>
    <row r="47" spans="2:8" ht="11.25" customHeight="1">
      <c r="B47" s="21"/>
      <c r="C47" s="22"/>
      <c r="D47" s="22"/>
      <c r="E47" s="22"/>
      <c r="F47" s="22"/>
      <c r="G47" s="23"/>
      <c r="H47" s="24"/>
    </row>
    <row r="49" spans="1:6" ht="14.25">
      <c r="A49" s="188"/>
      <c r="B49" s="188" t="s">
        <v>140</v>
      </c>
      <c r="C49" s="188"/>
      <c r="D49" s="188"/>
      <c r="E49" s="188"/>
      <c r="F49" s="188"/>
    </row>
    <row r="50" spans="1:6" ht="14.25">
      <c r="A50" s="188"/>
      <c r="B50" s="188"/>
      <c r="C50" s="188"/>
      <c r="D50" s="188" t="s">
        <v>133</v>
      </c>
      <c r="E50" s="188" t="s">
        <v>134</v>
      </c>
      <c r="F50" s="188"/>
    </row>
    <row r="51" spans="1:6" ht="14.25">
      <c r="A51" s="188"/>
      <c r="B51" s="188"/>
      <c r="C51" s="188"/>
      <c r="D51" s="188" t="s">
        <v>135</v>
      </c>
      <c r="E51" s="188" t="s">
        <v>136</v>
      </c>
      <c r="F51" s="188"/>
    </row>
    <row r="52" spans="1:6" ht="14.25">
      <c r="A52" s="188"/>
      <c r="B52" s="188" t="s">
        <v>141</v>
      </c>
      <c r="C52" s="188"/>
      <c r="D52" s="188"/>
      <c r="E52" s="188"/>
      <c r="F52" s="188"/>
    </row>
    <row r="53" spans="1:6" ht="14.25">
      <c r="A53" s="188"/>
      <c r="B53" s="188"/>
      <c r="C53" s="188"/>
      <c r="D53" s="188" t="s">
        <v>133</v>
      </c>
      <c r="E53" s="188" t="s">
        <v>134</v>
      </c>
      <c r="F53" s="188"/>
    </row>
    <row r="54" spans="1:6" ht="14.25">
      <c r="A54" s="188"/>
      <c r="B54" s="188"/>
      <c r="C54" s="188" t="s">
        <v>137</v>
      </c>
      <c r="D54" s="188" t="s">
        <v>135</v>
      </c>
      <c r="E54" s="188" t="s">
        <v>136</v>
      </c>
      <c r="F54" s="188"/>
    </row>
  </sheetData>
  <sheetProtection password="C7AC" sheet="1"/>
  <mergeCells count="15">
    <mergeCell ref="B20:B22"/>
    <mergeCell ref="B23:B25"/>
    <mergeCell ref="B26:B28"/>
    <mergeCell ref="B38:B40"/>
    <mergeCell ref="B29:B31"/>
    <mergeCell ref="B17:B19"/>
    <mergeCell ref="B32:B34"/>
    <mergeCell ref="B35:B37"/>
    <mergeCell ref="A4:A46"/>
    <mergeCell ref="B4:B6"/>
    <mergeCell ref="B8:B10"/>
    <mergeCell ref="B11:B12"/>
    <mergeCell ref="B14:B15"/>
    <mergeCell ref="B41:B43"/>
    <mergeCell ref="B44:B46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pane xSplit="2" ySplit="6" topLeftCell="C7" activePane="bottomRight" state="frozen"/>
      <selection pane="topLeft" activeCell="H24" sqref="H24"/>
      <selection pane="topRight" activeCell="H24" sqref="H24"/>
      <selection pane="bottomLeft" activeCell="H24" sqref="H24"/>
      <selection pane="bottomRight" activeCell="H24" sqref="H24"/>
    </sheetView>
  </sheetViews>
  <sheetFormatPr defaultColWidth="9.140625" defaultRowHeight="15"/>
  <cols>
    <col min="1" max="1" width="3.00390625" style="826" customWidth="1"/>
    <col min="2" max="2" width="36.140625" style="826" customWidth="1"/>
    <col min="3" max="3" width="12.00390625" style="826" customWidth="1"/>
    <col min="4" max="4" width="14.421875" style="826" customWidth="1"/>
    <col min="5" max="5" width="12.28125" style="826" customWidth="1"/>
    <col min="6" max="6" width="11.8515625" style="826" customWidth="1"/>
    <col min="7" max="7" width="8.8515625" style="826" customWidth="1"/>
    <col min="8" max="8" width="10.421875" style="826" customWidth="1"/>
    <col min="9" max="16384" width="9.140625" style="826" customWidth="1"/>
  </cols>
  <sheetData>
    <row r="1" spans="2:7" ht="12.75">
      <c r="B1" s="827" t="s">
        <v>891</v>
      </c>
      <c r="G1" s="828" t="s">
        <v>879</v>
      </c>
    </row>
    <row r="2" ht="12.75">
      <c r="B2" s="829" t="s">
        <v>892</v>
      </c>
    </row>
    <row r="4" spans="1:8" ht="13.5" thickBot="1">
      <c r="A4" s="1139"/>
      <c r="B4" s="1139"/>
      <c r="C4" s="1139"/>
      <c r="D4" s="1139"/>
      <c r="E4" s="1139"/>
      <c r="F4" s="1139"/>
      <c r="G4" s="1139"/>
      <c r="H4" s="985" t="s">
        <v>972</v>
      </c>
    </row>
    <row r="5" spans="1:8" ht="61.5" thickBot="1">
      <c r="A5" s="842" t="s">
        <v>44</v>
      </c>
      <c r="B5" s="843" t="s">
        <v>738</v>
      </c>
      <c r="C5" s="844" t="s">
        <v>880</v>
      </c>
      <c r="D5" s="844" t="s">
        <v>881</v>
      </c>
      <c r="E5" s="844" t="s">
        <v>882</v>
      </c>
      <c r="F5" s="844" t="s">
        <v>883</v>
      </c>
      <c r="G5" s="844" t="s">
        <v>884</v>
      </c>
      <c r="H5" s="845" t="s">
        <v>885</v>
      </c>
    </row>
    <row r="6" spans="1:8" ht="12.75" customHeight="1">
      <c r="A6" s="846">
        <v>1</v>
      </c>
      <c r="B6" s="847">
        <v>2</v>
      </c>
      <c r="C6" s="846">
        <v>3</v>
      </c>
      <c r="D6" s="846">
        <v>4</v>
      </c>
      <c r="E6" s="846">
        <v>5</v>
      </c>
      <c r="F6" s="846">
        <v>6</v>
      </c>
      <c r="G6" s="848">
        <v>7</v>
      </c>
      <c r="H6" s="849">
        <v>8</v>
      </c>
    </row>
    <row r="7" spans="1:8" ht="12.75" customHeight="1">
      <c r="A7" s="1129">
        <v>1</v>
      </c>
      <c r="B7" s="850" t="s">
        <v>50</v>
      </c>
      <c r="C7" s="851">
        <f>C8+C9</f>
        <v>0</v>
      </c>
      <c r="D7" s="851">
        <f>D8+D9</f>
        <v>0</v>
      </c>
      <c r="E7" s="851">
        <f>E8+E9</f>
        <v>0</v>
      </c>
      <c r="F7" s="851">
        <f>F8+F9</f>
        <v>0</v>
      </c>
      <c r="G7" s="852">
        <f>IF(D7=0,0,(G8*D8+G9*D9)/D7)</f>
        <v>0</v>
      </c>
      <c r="H7" s="852">
        <f>IF(D7=0,0,(D8*H8+D9*H9)/D7)</f>
        <v>0</v>
      </c>
    </row>
    <row r="8" spans="1:8" ht="12.75" customHeight="1">
      <c r="A8" s="1124"/>
      <c r="B8" s="16" t="s">
        <v>51</v>
      </c>
      <c r="C8" s="853"/>
      <c r="D8" s="853"/>
      <c r="E8" s="853"/>
      <c r="F8" s="853"/>
      <c r="G8" s="854"/>
      <c r="H8" s="855"/>
    </row>
    <row r="9" spans="1:8" ht="12.75" customHeight="1">
      <c r="A9" s="1127"/>
      <c r="B9" s="17" t="s">
        <v>52</v>
      </c>
      <c r="C9" s="853"/>
      <c r="D9" s="853"/>
      <c r="E9" s="853"/>
      <c r="F9" s="853"/>
      <c r="G9" s="854"/>
      <c r="H9" s="855"/>
    </row>
    <row r="10" spans="1:8" ht="12.75" customHeight="1">
      <c r="A10" s="18">
        <v>2</v>
      </c>
      <c r="B10" s="850" t="s">
        <v>53</v>
      </c>
      <c r="C10" s="851">
        <f>C11+C14</f>
        <v>0</v>
      </c>
      <c r="D10" s="851">
        <f>D11+D14</f>
        <v>0</v>
      </c>
      <c r="E10" s="851">
        <f>E11+E14</f>
        <v>0</v>
      </c>
      <c r="F10" s="851">
        <f>F11+F14</f>
        <v>0</v>
      </c>
      <c r="G10" s="852">
        <f>IF(D10=0,0,(G11*D11+G14*D14)/D10)</f>
        <v>0</v>
      </c>
      <c r="H10" s="852">
        <f>IF(D10=0,0,(D11*H11+D14*E14)/D10)</f>
        <v>0</v>
      </c>
    </row>
    <row r="11" spans="1:8" ht="12.75" customHeight="1">
      <c r="A11" s="1129"/>
      <c r="B11" s="850" t="s">
        <v>54</v>
      </c>
      <c r="C11" s="851">
        <f>C12+C13</f>
        <v>0</v>
      </c>
      <c r="D11" s="851">
        <f>D12+D13</f>
        <v>0</v>
      </c>
      <c r="E11" s="851">
        <f>E12+E13</f>
        <v>0</v>
      </c>
      <c r="F11" s="851">
        <f>F12+F13</f>
        <v>0</v>
      </c>
      <c r="G11" s="852">
        <f>IF(D11=0,0,(G12*D12+G13*D13)/D11)</f>
        <v>0</v>
      </c>
      <c r="H11" s="852">
        <f>IF(D11=0,0,(D12*H12+D13*E13)/D11)</f>
        <v>0</v>
      </c>
    </row>
    <row r="12" spans="1:8" ht="12.75" customHeight="1">
      <c r="A12" s="1124"/>
      <c r="B12" s="16" t="s">
        <v>51</v>
      </c>
      <c r="C12" s="853"/>
      <c r="D12" s="853"/>
      <c r="E12" s="853"/>
      <c r="F12" s="853"/>
      <c r="G12" s="854"/>
      <c r="H12" s="855"/>
    </row>
    <row r="13" spans="1:8" ht="12.75" customHeight="1">
      <c r="A13" s="1127"/>
      <c r="B13" s="17" t="s">
        <v>52</v>
      </c>
      <c r="C13" s="853"/>
      <c r="D13" s="853"/>
      <c r="E13" s="853"/>
      <c r="F13" s="853"/>
      <c r="G13" s="854"/>
      <c r="H13" s="855"/>
    </row>
    <row r="14" spans="1:8" ht="12.75" customHeight="1">
      <c r="A14" s="1140"/>
      <c r="B14" s="850" t="s">
        <v>55</v>
      </c>
      <c r="C14" s="851">
        <f>C15+C16</f>
        <v>0</v>
      </c>
      <c r="D14" s="851">
        <f>D15+D16</f>
        <v>0</v>
      </c>
      <c r="E14" s="851">
        <f>E15+E16</f>
        <v>0</v>
      </c>
      <c r="F14" s="851">
        <f>F15+F16</f>
        <v>0</v>
      </c>
      <c r="G14" s="852">
        <f>IF(D14=0,0,(G15*D15+G16*D16)/D14)</f>
        <v>0</v>
      </c>
      <c r="H14" s="852">
        <f>IF(D14=0,0,(D15*H15+D16*E16)/D14)</f>
        <v>0</v>
      </c>
    </row>
    <row r="15" spans="1:8" ht="12.75" customHeight="1">
      <c r="A15" s="1141"/>
      <c r="B15" s="16" t="s">
        <v>51</v>
      </c>
      <c r="C15" s="853"/>
      <c r="D15" s="853"/>
      <c r="E15" s="853"/>
      <c r="F15" s="853"/>
      <c r="G15" s="854"/>
      <c r="H15" s="855"/>
    </row>
    <row r="16" spans="1:8" ht="12.75" customHeight="1">
      <c r="A16" s="856"/>
      <c r="B16" s="19" t="s">
        <v>52</v>
      </c>
      <c r="C16" s="853"/>
      <c r="D16" s="853"/>
      <c r="E16" s="853"/>
      <c r="F16" s="853"/>
      <c r="G16" s="854"/>
      <c r="H16" s="855"/>
    </row>
    <row r="17" spans="1:8" ht="12.75" customHeight="1">
      <c r="A17" s="1142">
        <v>3</v>
      </c>
      <c r="B17" s="850" t="s">
        <v>56</v>
      </c>
      <c r="C17" s="851">
        <f>C18+C19</f>
        <v>0</v>
      </c>
      <c r="D17" s="851">
        <f>D18+D19</f>
        <v>0</v>
      </c>
      <c r="E17" s="851">
        <f>E18+E19</f>
        <v>0</v>
      </c>
      <c r="F17" s="851">
        <f>F18+F19</f>
        <v>0</v>
      </c>
      <c r="G17" s="852">
        <f>IF(D17=0,0,(G18*D18+G19*D19)/D17)</f>
        <v>0</v>
      </c>
      <c r="H17" s="852">
        <f>IF(D17=0,0,(D18*H18+D19*E19)/D17)</f>
        <v>0</v>
      </c>
    </row>
    <row r="18" spans="1:8" ht="12.75" customHeight="1">
      <c r="A18" s="1143"/>
      <c r="B18" s="16" t="s">
        <v>51</v>
      </c>
      <c r="C18" s="853"/>
      <c r="D18" s="853"/>
      <c r="E18" s="853"/>
      <c r="F18" s="853"/>
      <c r="G18" s="854"/>
      <c r="H18" s="855"/>
    </row>
    <row r="19" spans="1:8" ht="12.75" customHeight="1">
      <c r="A19" s="857"/>
      <c r="B19" s="20" t="s">
        <v>52</v>
      </c>
      <c r="C19" s="853"/>
      <c r="D19" s="853"/>
      <c r="E19" s="853"/>
      <c r="F19" s="853"/>
      <c r="G19" s="854"/>
      <c r="H19" s="855"/>
    </row>
    <row r="20" spans="1:8" ht="12.75" customHeight="1">
      <c r="A20" s="1129">
        <v>4</v>
      </c>
      <c r="B20" s="850" t="s">
        <v>57</v>
      </c>
      <c r="C20" s="851">
        <f>C21+C22</f>
        <v>0</v>
      </c>
      <c r="D20" s="851">
        <f>D21+D22</f>
        <v>0</v>
      </c>
      <c r="E20" s="851">
        <f>E21+E22</f>
        <v>0</v>
      </c>
      <c r="F20" s="851">
        <f>F21+F22</f>
        <v>0</v>
      </c>
      <c r="G20" s="852">
        <f>IF(D20=0,0,(G21*D21+G22*D22)/D20)</f>
        <v>0</v>
      </c>
      <c r="H20" s="852">
        <f>IF(D20=0,0,(D21*H21+D22*E22)/D20)</f>
        <v>0</v>
      </c>
    </row>
    <row r="21" spans="1:8" ht="12.75" customHeight="1">
      <c r="A21" s="1124"/>
      <c r="B21" s="16" t="s">
        <v>51</v>
      </c>
      <c r="C21" s="853"/>
      <c r="D21" s="853"/>
      <c r="E21" s="853"/>
      <c r="F21" s="853"/>
      <c r="G21" s="854"/>
      <c r="H21" s="855"/>
    </row>
    <row r="22" spans="1:8" ht="12.75" customHeight="1">
      <c r="A22" s="1127"/>
      <c r="B22" s="17" t="s">
        <v>52</v>
      </c>
      <c r="C22" s="853"/>
      <c r="D22" s="853"/>
      <c r="E22" s="853"/>
      <c r="F22" s="853"/>
      <c r="G22" s="854"/>
      <c r="H22" s="855"/>
    </row>
    <row r="23" spans="1:8" ht="12.75" customHeight="1">
      <c r="A23" s="1129">
        <v>5</v>
      </c>
      <c r="B23" s="850" t="s">
        <v>58</v>
      </c>
      <c r="C23" s="851">
        <f>C24+C25</f>
        <v>0</v>
      </c>
      <c r="D23" s="851">
        <f>D24+D25</f>
        <v>0</v>
      </c>
      <c r="E23" s="851">
        <f>E24+E25</f>
        <v>0</v>
      </c>
      <c r="F23" s="851">
        <f>F24+F25</f>
        <v>0</v>
      </c>
      <c r="G23" s="852">
        <f>IF(D23=0,0,(G24*D24+G25*D25)/D23)</f>
        <v>0</v>
      </c>
      <c r="H23" s="852">
        <f>IF(D23=0,0,(D24*H24+D25*E25)/D23)</f>
        <v>0</v>
      </c>
    </row>
    <row r="24" spans="1:8" ht="12.75" customHeight="1">
      <c r="A24" s="1124"/>
      <c r="B24" s="16" t="s">
        <v>51</v>
      </c>
      <c r="C24" s="853"/>
      <c r="D24" s="853"/>
      <c r="E24" s="853"/>
      <c r="F24" s="853"/>
      <c r="G24" s="854"/>
      <c r="H24" s="855"/>
    </row>
    <row r="25" spans="1:8" ht="12.75" customHeight="1">
      <c r="A25" s="1127"/>
      <c r="B25" s="17" t="s">
        <v>52</v>
      </c>
      <c r="C25" s="853"/>
      <c r="D25" s="853"/>
      <c r="E25" s="853"/>
      <c r="F25" s="853"/>
      <c r="G25" s="854"/>
      <c r="H25" s="855"/>
    </row>
    <row r="26" spans="1:8" ht="12.75" customHeight="1">
      <c r="A26" s="1129">
        <v>6</v>
      </c>
      <c r="B26" s="850" t="s">
        <v>59</v>
      </c>
      <c r="C26" s="851">
        <f>C27+C28</f>
        <v>0</v>
      </c>
      <c r="D26" s="851">
        <f>D27+D28</f>
        <v>0</v>
      </c>
      <c r="E26" s="851">
        <f>E27+E28</f>
        <v>0</v>
      </c>
      <c r="F26" s="851">
        <f>F27+F28</f>
        <v>0</v>
      </c>
      <c r="G26" s="852">
        <f>IF(D26=0,0,(G27*D27+G28*D28)/D26)</f>
        <v>0</v>
      </c>
      <c r="H26" s="852">
        <f>IF(D26=0,0,(D27*H27+D28*E28)/D26)</f>
        <v>0</v>
      </c>
    </row>
    <row r="27" spans="1:8" ht="12.75" customHeight="1">
      <c r="A27" s="1124"/>
      <c r="B27" s="16" t="s">
        <v>51</v>
      </c>
      <c r="C27" s="853"/>
      <c r="D27" s="853"/>
      <c r="E27" s="853"/>
      <c r="F27" s="853"/>
      <c r="G27" s="854"/>
      <c r="H27" s="855"/>
    </row>
    <row r="28" spans="1:8" ht="12.75" customHeight="1">
      <c r="A28" s="1127"/>
      <c r="B28" s="17" t="s">
        <v>52</v>
      </c>
      <c r="C28" s="853"/>
      <c r="D28" s="853"/>
      <c r="E28" s="853"/>
      <c r="F28" s="853"/>
      <c r="G28" s="854"/>
      <c r="H28" s="855"/>
    </row>
    <row r="29" spans="1:8" ht="12.75" customHeight="1">
      <c r="A29" s="1129">
        <v>7</v>
      </c>
      <c r="B29" s="858" t="s">
        <v>60</v>
      </c>
      <c r="C29" s="851">
        <f>C30+C31</f>
        <v>0</v>
      </c>
      <c r="D29" s="851">
        <f>D30+D31</f>
        <v>0</v>
      </c>
      <c r="E29" s="851">
        <f>E30+E31</f>
        <v>0</v>
      </c>
      <c r="F29" s="851">
        <f>F30+F31</f>
        <v>0</v>
      </c>
      <c r="G29" s="852">
        <f>IF(D29=0,0,(G30*D30+G31*D31)/D29)</f>
        <v>0</v>
      </c>
      <c r="H29" s="852">
        <f>IF(D29=0,0,(D30*H30+D31*E31)/D29)</f>
        <v>0</v>
      </c>
    </row>
    <row r="30" spans="1:8" ht="12.75" customHeight="1">
      <c r="A30" s="1124"/>
      <c r="B30" s="16" t="s">
        <v>51</v>
      </c>
      <c r="C30" s="853"/>
      <c r="D30" s="853"/>
      <c r="E30" s="853"/>
      <c r="F30" s="853"/>
      <c r="G30" s="854"/>
      <c r="H30" s="855"/>
    </row>
    <row r="31" spans="1:8" ht="12.75" customHeight="1">
      <c r="A31" s="1124"/>
      <c r="B31" s="17" t="s">
        <v>52</v>
      </c>
      <c r="C31" s="853"/>
      <c r="D31" s="853"/>
      <c r="E31" s="853"/>
      <c r="F31" s="853"/>
      <c r="G31" s="854"/>
      <c r="H31" s="855"/>
    </row>
    <row r="32" spans="1:8" ht="12.75" customHeight="1">
      <c r="A32" s="1129">
        <v>8</v>
      </c>
      <c r="B32" s="859" t="s">
        <v>886</v>
      </c>
      <c r="C32" s="851">
        <f>C33+C34</f>
        <v>0</v>
      </c>
      <c r="D32" s="851">
        <f>D33+D34</f>
        <v>0</v>
      </c>
      <c r="E32" s="851">
        <f>E33+E34</f>
        <v>0</v>
      </c>
      <c r="F32" s="851">
        <f>F33+F34</f>
        <v>0</v>
      </c>
      <c r="G32" s="852">
        <f>IF(D32=0,0,(G33*D33+G34*D34)/D32)</f>
        <v>0</v>
      </c>
      <c r="H32" s="852">
        <f>IF(D32=0,0,(D33*H33+D34*E34)/D32)</f>
        <v>0</v>
      </c>
    </row>
    <row r="33" spans="1:8" ht="12.75" customHeight="1">
      <c r="A33" s="1124"/>
      <c r="B33" s="204" t="s">
        <v>51</v>
      </c>
      <c r="C33" s="853"/>
      <c r="D33" s="853"/>
      <c r="E33" s="853"/>
      <c r="F33" s="853"/>
      <c r="G33" s="854"/>
      <c r="H33" s="855"/>
    </row>
    <row r="34" spans="1:8" ht="12.75" customHeight="1">
      <c r="A34" s="1124"/>
      <c r="B34" s="205" t="s">
        <v>52</v>
      </c>
      <c r="C34" s="853"/>
      <c r="D34" s="853"/>
      <c r="E34" s="853"/>
      <c r="F34" s="853"/>
      <c r="G34" s="854"/>
      <c r="H34" s="855"/>
    </row>
    <row r="35" spans="1:8" ht="12.75" customHeight="1">
      <c r="A35" s="860" t="s">
        <v>889</v>
      </c>
      <c r="B35" s="859" t="s">
        <v>890</v>
      </c>
      <c r="C35" s="851">
        <v>0</v>
      </c>
      <c r="D35" s="851">
        <v>0</v>
      </c>
      <c r="E35" s="851">
        <v>0</v>
      </c>
      <c r="F35" s="851">
        <v>0</v>
      </c>
      <c r="G35" s="851">
        <v>0</v>
      </c>
      <c r="H35" s="851">
        <v>0</v>
      </c>
    </row>
    <row r="36" spans="1:8" ht="12.75" customHeight="1">
      <c r="A36" s="1124">
        <v>10</v>
      </c>
      <c r="B36" s="850" t="s">
        <v>887</v>
      </c>
      <c r="C36" s="851">
        <f>C37+C38</f>
        <v>0</v>
      </c>
      <c r="D36" s="851">
        <f>D37+D38</f>
        <v>0</v>
      </c>
      <c r="E36" s="851">
        <f>E37+E38</f>
        <v>0</v>
      </c>
      <c r="F36" s="851">
        <f>F37+F38</f>
        <v>0</v>
      </c>
      <c r="G36" s="852">
        <f>IF(D36=0,0,(G37*D37+G38*D38)/D36)</f>
        <v>0</v>
      </c>
      <c r="H36" s="852">
        <f>IF(D36=0,0,(D37*H37+D38*E38)/D36)</f>
        <v>0</v>
      </c>
    </row>
    <row r="37" spans="1:8" ht="12.75" customHeight="1">
      <c r="A37" s="1124"/>
      <c r="B37" s="16" t="s">
        <v>51</v>
      </c>
      <c r="C37" s="853"/>
      <c r="D37" s="853"/>
      <c r="E37" s="853"/>
      <c r="F37" s="853"/>
      <c r="G37" s="854"/>
      <c r="H37" s="855"/>
    </row>
    <row r="38" spans="1:8" ht="12.75" customHeight="1">
      <c r="A38" s="1127"/>
      <c r="B38" s="17" t="s">
        <v>52</v>
      </c>
      <c r="C38" s="853"/>
      <c r="D38" s="853"/>
      <c r="E38" s="853"/>
      <c r="F38" s="853"/>
      <c r="G38" s="854"/>
      <c r="H38" s="855"/>
    </row>
    <row r="39" spans="1:8" ht="12.75" customHeight="1">
      <c r="A39" s="1129">
        <v>11</v>
      </c>
      <c r="B39" s="861" t="s">
        <v>888</v>
      </c>
      <c r="C39" s="862">
        <f aca="true" t="shared" si="0" ref="C39:H39">C7+C10+C17+C20+C23+C26+C29+C32+C35+C36</f>
        <v>0</v>
      </c>
      <c r="D39" s="862">
        <f t="shared" si="0"/>
        <v>0</v>
      </c>
      <c r="E39" s="862">
        <f t="shared" si="0"/>
        <v>0</v>
      </c>
      <c r="F39" s="862">
        <f t="shared" si="0"/>
        <v>0</v>
      </c>
      <c r="G39" s="862">
        <f t="shared" si="0"/>
        <v>0</v>
      </c>
      <c r="H39" s="862">
        <f t="shared" si="0"/>
        <v>0</v>
      </c>
    </row>
    <row r="40" spans="1:8" ht="12.75" customHeight="1">
      <c r="A40" s="1124"/>
      <c r="B40" s="29" t="s">
        <v>51</v>
      </c>
      <c r="C40" s="862">
        <f aca="true" t="shared" si="1" ref="C40:H41">C8+C12+C15+C18+C21+C24+C27+C30+C33+C37</f>
        <v>0</v>
      </c>
      <c r="D40" s="862">
        <f t="shared" si="1"/>
        <v>0</v>
      </c>
      <c r="E40" s="862">
        <f t="shared" si="1"/>
        <v>0</v>
      </c>
      <c r="F40" s="862">
        <f t="shared" si="1"/>
        <v>0</v>
      </c>
      <c r="G40" s="862">
        <f t="shared" si="1"/>
        <v>0</v>
      </c>
      <c r="H40" s="862">
        <f t="shared" si="1"/>
        <v>0</v>
      </c>
    </row>
    <row r="41" spans="1:8" ht="12.75" customHeight="1">
      <c r="A41" s="1127"/>
      <c r="B41" s="863" t="s">
        <v>52</v>
      </c>
      <c r="C41" s="862">
        <f t="shared" si="1"/>
        <v>0</v>
      </c>
      <c r="D41" s="862">
        <f t="shared" si="1"/>
        <v>0</v>
      </c>
      <c r="E41" s="862">
        <f t="shared" si="1"/>
        <v>0</v>
      </c>
      <c r="F41" s="862">
        <f t="shared" si="1"/>
        <v>0</v>
      </c>
      <c r="G41" s="862">
        <f t="shared" si="1"/>
        <v>0</v>
      </c>
      <c r="H41" s="862">
        <f t="shared" si="1"/>
        <v>0</v>
      </c>
    </row>
    <row r="42" spans="1:7" ht="12.75">
      <c r="A42" s="830"/>
      <c r="B42" s="831"/>
      <c r="C42" s="831"/>
      <c r="D42" s="832"/>
      <c r="E42" s="832"/>
      <c r="F42" s="833"/>
      <c r="G42" s="834"/>
    </row>
    <row r="43" spans="1:6" s="836" customFormat="1" ht="14.25">
      <c r="A43" s="835"/>
      <c r="B43" s="835" t="s">
        <v>140</v>
      </c>
      <c r="C43" s="835"/>
      <c r="D43" s="835"/>
      <c r="E43" s="835"/>
      <c r="F43" s="835"/>
    </row>
    <row r="44" spans="1:6" s="836" customFormat="1" ht="14.25">
      <c r="A44" s="835"/>
      <c r="B44" s="835"/>
      <c r="C44" s="835"/>
      <c r="D44" s="835" t="s">
        <v>133</v>
      </c>
      <c r="E44" s="835" t="s">
        <v>134</v>
      </c>
      <c r="F44" s="835"/>
    </row>
    <row r="45" spans="1:6" s="836" customFormat="1" ht="14.25">
      <c r="A45" s="835"/>
      <c r="B45" s="835"/>
      <c r="C45" s="835"/>
      <c r="D45" s="835" t="s">
        <v>135</v>
      </c>
      <c r="E45" s="835" t="s">
        <v>136</v>
      </c>
      <c r="F45" s="835"/>
    </row>
    <row r="46" spans="1:6" s="836" customFormat="1" ht="14.25">
      <c r="A46" s="835"/>
      <c r="B46" s="835" t="s">
        <v>141</v>
      </c>
      <c r="C46" s="835"/>
      <c r="D46" s="835"/>
      <c r="E46" s="835"/>
      <c r="F46" s="835"/>
    </row>
    <row r="47" spans="1:6" s="836" customFormat="1" ht="14.25">
      <c r="A47" s="835"/>
      <c r="B47" s="835"/>
      <c r="C47" s="835"/>
      <c r="D47" s="835" t="s">
        <v>133</v>
      </c>
      <c r="E47" s="835" t="s">
        <v>134</v>
      </c>
      <c r="F47" s="835"/>
    </row>
    <row r="48" spans="1:6" s="836" customFormat="1" ht="14.25">
      <c r="A48" s="835"/>
      <c r="B48" s="835"/>
      <c r="C48" s="835" t="s">
        <v>137</v>
      </c>
      <c r="D48" s="835" t="s">
        <v>135</v>
      </c>
      <c r="E48" s="835" t="s">
        <v>136</v>
      </c>
      <c r="F48" s="835"/>
    </row>
  </sheetData>
  <sheetProtection password="C7AC" sheet="1"/>
  <mergeCells count="12">
    <mergeCell ref="A39:A41"/>
    <mergeCell ref="A23:A25"/>
    <mergeCell ref="A26:A28"/>
    <mergeCell ref="A29:A31"/>
    <mergeCell ref="A32:A34"/>
    <mergeCell ref="A36:A38"/>
    <mergeCell ref="A4:G4"/>
    <mergeCell ref="A7:A9"/>
    <mergeCell ref="A11:A13"/>
    <mergeCell ref="A14:A15"/>
    <mergeCell ref="A17:A18"/>
    <mergeCell ref="A20:A22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P45"/>
  <sheetViews>
    <sheetView view="pageBreakPreview" zoomScale="85" zoomScaleSheetLayoutView="85" zoomScalePageLayoutView="0" workbookViewId="0" topLeftCell="A1">
      <pane xSplit="2" ySplit="7" topLeftCell="C8" activePane="bottomRight" state="frozen"/>
      <selection pane="topLeft" activeCell="H24" sqref="H24"/>
      <selection pane="topRight" activeCell="H24" sqref="H24"/>
      <selection pane="bottomLeft" activeCell="H24" sqref="H24"/>
      <selection pane="bottomRight" activeCell="H24" sqref="H24"/>
    </sheetView>
  </sheetViews>
  <sheetFormatPr defaultColWidth="13.140625" defaultRowHeight="15"/>
  <cols>
    <col min="1" max="1" width="3.8515625" style="628" customWidth="1"/>
    <col min="2" max="2" width="25.28125" style="628" customWidth="1"/>
    <col min="3" max="3" width="12.421875" style="628" customWidth="1"/>
    <col min="4" max="4" width="14.57421875" style="628" customWidth="1"/>
    <col min="5" max="5" width="12.7109375" style="628" customWidth="1"/>
    <col min="6" max="6" width="9.8515625" style="628" customWidth="1"/>
    <col min="7" max="7" width="9.57421875" style="628" customWidth="1"/>
    <col min="8" max="8" width="15.8515625" style="628" customWidth="1"/>
    <col min="9" max="9" width="13.140625" style="628" customWidth="1"/>
    <col min="10" max="10" width="10.140625" style="628" customWidth="1"/>
    <col min="11" max="11" width="8.8515625" style="628" customWidth="1"/>
    <col min="12" max="12" width="16.00390625" style="628" customWidth="1"/>
    <col min="13" max="14" width="13.140625" style="628" customWidth="1"/>
    <col min="15" max="15" width="10.140625" style="628" customWidth="1"/>
    <col min="16" max="16" width="10.7109375" style="628" customWidth="1"/>
    <col min="17" max="16384" width="13.140625" style="628" customWidth="1"/>
  </cols>
  <sheetData>
    <row r="1" ht="13.5">
      <c r="B1" s="551" t="s">
        <v>283</v>
      </c>
    </row>
    <row r="2" ht="13.5">
      <c r="B2" s="629" t="s">
        <v>284</v>
      </c>
    </row>
    <row r="3" ht="14.25" thickBot="1"/>
    <row r="4" spans="1:16" ht="13.5" customHeight="1">
      <c r="A4" s="1144" t="s">
        <v>708</v>
      </c>
      <c r="B4" s="1146" t="s">
        <v>248</v>
      </c>
      <c r="C4" s="1148" t="s">
        <v>240</v>
      </c>
      <c r="D4" s="1148"/>
      <c r="E4" s="1148"/>
      <c r="F4" s="1148"/>
      <c r="G4" s="1148"/>
      <c r="H4" s="1148"/>
      <c r="I4" s="1148"/>
      <c r="J4" s="1148"/>
      <c r="K4" s="1148"/>
      <c r="L4" s="1148"/>
      <c r="M4" s="1148"/>
      <c r="N4" s="1148"/>
      <c r="O4" s="1148"/>
      <c r="P4" s="1149"/>
    </row>
    <row r="5" spans="1:16" ht="13.5">
      <c r="A5" s="1145"/>
      <c r="B5" s="1147"/>
      <c r="C5" s="1150" t="s">
        <v>32</v>
      </c>
      <c r="D5" s="1151"/>
      <c r="E5" s="1151"/>
      <c r="F5" s="1151"/>
      <c r="G5" s="1152"/>
      <c r="H5" s="1147" t="s">
        <v>636</v>
      </c>
      <c r="I5" s="1150" t="s">
        <v>33</v>
      </c>
      <c r="J5" s="1151"/>
      <c r="K5" s="1152"/>
      <c r="L5" s="1150" t="s">
        <v>241</v>
      </c>
      <c r="M5" s="1151"/>
      <c r="N5" s="1151"/>
      <c r="O5" s="1151"/>
      <c r="P5" s="1153"/>
    </row>
    <row r="6" spans="1:16" ht="62.25" customHeight="1">
      <c r="A6" s="1145"/>
      <c r="B6" s="1147"/>
      <c r="C6" s="630" t="s">
        <v>242</v>
      </c>
      <c r="D6" s="630" t="s">
        <v>243</v>
      </c>
      <c r="E6" s="630" t="s">
        <v>244</v>
      </c>
      <c r="F6" s="630" t="s">
        <v>788</v>
      </c>
      <c r="G6" s="630" t="s">
        <v>38</v>
      </c>
      <c r="H6" s="1147"/>
      <c r="I6" s="630" t="s">
        <v>39</v>
      </c>
      <c r="J6" s="630" t="s">
        <v>788</v>
      </c>
      <c r="K6" s="630" t="s">
        <v>41</v>
      </c>
      <c r="L6" s="630" t="s">
        <v>245</v>
      </c>
      <c r="M6" s="630" t="s">
        <v>243</v>
      </c>
      <c r="N6" s="630" t="s">
        <v>246</v>
      </c>
      <c r="O6" s="630" t="s">
        <v>788</v>
      </c>
      <c r="P6" s="631" t="s">
        <v>247</v>
      </c>
    </row>
    <row r="7" spans="1:16" ht="13.5">
      <c r="A7" s="194"/>
      <c r="B7" s="194">
        <v>1</v>
      </c>
      <c r="C7" s="194">
        <v>2</v>
      </c>
      <c r="D7" s="194">
        <v>3</v>
      </c>
      <c r="E7" s="194">
        <v>4</v>
      </c>
      <c r="F7" s="194">
        <v>5</v>
      </c>
      <c r="G7" s="194">
        <v>6</v>
      </c>
      <c r="H7" s="194">
        <v>7</v>
      </c>
      <c r="I7" s="194">
        <v>8</v>
      </c>
      <c r="J7" s="194">
        <v>9</v>
      </c>
      <c r="K7" s="194">
        <v>10</v>
      </c>
      <c r="L7" s="194">
        <v>11</v>
      </c>
      <c r="M7" s="194">
        <v>12</v>
      </c>
      <c r="N7" s="194">
        <v>13</v>
      </c>
      <c r="O7" s="194">
        <v>14</v>
      </c>
      <c r="P7" s="194">
        <v>15</v>
      </c>
    </row>
    <row r="8" spans="1:16" ht="13.5">
      <c r="A8" s="632"/>
      <c r="B8" s="634"/>
      <c r="C8" s="634"/>
      <c r="D8" s="634"/>
      <c r="E8" s="634"/>
      <c r="F8" s="634"/>
      <c r="G8" s="634"/>
      <c r="H8" s="634"/>
      <c r="I8" s="634"/>
      <c r="J8" s="634"/>
      <c r="K8" s="634"/>
      <c r="L8" s="634"/>
      <c r="M8" s="634"/>
      <c r="N8" s="634"/>
      <c r="O8" s="634"/>
      <c r="P8" s="635"/>
    </row>
    <row r="9" spans="1:16" ht="13.5">
      <c r="A9" s="632"/>
      <c r="B9" s="634"/>
      <c r="C9" s="634"/>
      <c r="D9" s="634"/>
      <c r="E9" s="634"/>
      <c r="F9" s="634"/>
      <c r="G9" s="634"/>
      <c r="H9" s="634"/>
      <c r="I9" s="634"/>
      <c r="J9" s="634"/>
      <c r="K9" s="634"/>
      <c r="L9" s="634"/>
      <c r="M9" s="634"/>
      <c r="N9" s="634"/>
      <c r="O9" s="634"/>
      <c r="P9" s="635"/>
    </row>
    <row r="10" spans="1:16" ht="13.5">
      <c r="A10" s="632"/>
      <c r="B10" s="634"/>
      <c r="C10" s="634"/>
      <c r="D10" s="634"/>
      <c r="E10" s="634"/>
      <c r="F10" s="634"/>
      <c r="G10" s="634"/>
      <c r="H10" s="634"/>
      <c r="I10" s="634"/>
      <c r="J10" s="634"/>
      <c r="K10" s="634"/>
      <c r="L10" s="634"/>
      <c r="M10" s="634"/>
      <c r="N10" s="634"/>
      <c r="O10" s="634"/>
      <c r="P10" s="635"/>
    </row>
    <row r="11" spans="1:16" ht="13.5">
      <c r="A11" s="632"/>
      <c r="B11" s="634"/>
      <c r="C11" s="634"/>
      <c r="D11" s="634"/>
      <c r="E11" s="634"/>
      <c r="F11" s="634"/>
      <c r="G11" s="634"/>
      <c r="H11" s="634"/>
      <c r="I11" s="634"/>
      <c r="J11" s="634"/>
      <c r="K11" s="634"/>
      <c r="L11" s="634"/>
      <c r="M11" s="634"/>
      <c r="N11" s="634"/>
      <c r="O11" s="634"/>
      <c r="P11" s="635"/>
    </row>
    <row r="12" spans="1:16" ht="13.5">
      <c r="A12" s="632"/>
      <c r="B12" s="634"/>
      <c r="C12" s="634"/>
      <c r="D12" s="634"/>
      <c r="E12" s="634"/>
      <c r="F12" s="634"/>
      <c r="G12" s="634"/>
      <c r="H12" s="634"/>
      <c r="I12" s="634"/>
      <c r="J12" s="634"/>
      <c r="K12" s="634"/>
      <c r="L12" s="634"/>
      <c r="M12" s="634"/>
      <c r="N12" s="634"/>
      <c r="O12" s="634"/>
      <c r="P12" s="635"/>
    </row>
    <row r="13" spans="1:16" ht="13.5">
      <c r="A13" s="632"/>
      <c r="B13" s="634"/>
      <c r="C13" s="634"/>
      <c r="D13" s="634"/>
      <c r="E13" s="634"/>
      <c r="F13" s="634"/>
      <c r="G13" s="634"/>
      <c r="H13" s="634"/>
      <c r="I13" s="634"/>
      <c r="J13" s="634"/>
      <c r="K13" s="634"/>
      <c r="L13" s="634"/>
      <c r="M13" s="634"/>
      <c r="N13" s="634"/>
      <c r="O13" s="634"/>
      <c r="P13" s="635"/>
    </row>
    <row r="14" spans="1:16" ht="13.5">
      <c r="A14" s="632"/>
      <c r="B14" s="634"/>
      <c r="C14" s="634"/>
      <c r="D14" s="634"/>
      <c r="E14" s="634"/>
      <c r="F14" s="634"/>
      <c r="G14" s="634"/>
      <c r="H14" s="634"/>
      <c r="I14" s="634"/>
      <c r="J14" s="634"/>
      <c r="K14" s="634"/>
      <c r="L14" s="634"/>
      <c r="M14" s="634"/>
      <c r="N14" s="634"/>
      <c r="O14" s="634"/>
      <c r="P14" s="635"/>
    </row>
    <row r="15" spans="1:16" ht="13.5">
      <c r="A15" s="632"/>
      <c r="B15" s="634"/>
      <c r="C15" s="634"/>
      <c r="D15" s="634"/>
      <c r="E15" s="634"/>
      <c r="F15" s="634"/>
      <c r="G15" s="634"/>
      <c r="H15" s="634"/>
      <c r="I15" s="634"/>
      <c r="J15" s="634"/>
      <c r="K15" s="634"/>
      <c r="L15" s="634"/>
      <c r="M15" s="634"/>
      <c r="N15" s="634"/>
      <c r="O15" s="634"/>
      <c r="P15" s="635"/>
    </row>
    <row r="16" spans="1:16" ht="13.5">
      <c r="A16" s="632"/>
      <c r="B16" s="634"/>
      <c r="C16" s="634"/>
      <c r="D16" s="634"/>
      <c r="E16" s="634"/>
      <c r="F16" s="634"/>
      <c r="G16" s="634"/>
      <c r="H16" s="634"/>
      <c r="I16" s="634"/>
      <c r="J16" s="634"/>
      <c r="K16" s="634"/>
      <c r="L16" s="634"/>
      <c r="M16" s="634"/>
      <c r="N16" s="634"/>
      <c r="O16" s="634"/>
      <c r="P16" s="635"/>
    </row>
    <row r="17" spans="1:16" ht="13.5">
      <c r="A17" s="632"/>
      <c r="B17" s="634"/>
      <c r="C17" s="634"/>
      <c r="D17" s="634"/>
      <c r="E17" s="634"/>
      <c r="F17" s="634"/>
      <c r="G17" s="634"/>
      <c r="H17" s="634"/>
      <c r="I17" s="634"/>
      <c r="J17" s="634"/>
      <c r="K17" s="634"/>
      <c r="L17" s="634"/>
      <c r="M17" s="634"/>
      <c r="N17" s="634"/>
      <c r="O17" s="634"/>
      <c r="P17" s="635"/>
    </row>
    <row r="18" spans="1:16" ht="13.5">
      <c r="A18" s="632"/>
      <c r="B18" s="634"/>
      <c r="C18" s="634"/>
      <c r="D18" s="634"/>
      <c r="E18" s="634"/>
      <c r="F18" s="634"/>
      <c r="G18" s="634"/>
      <c r="H18" s="634"/>
      <c r="I18" s="634"/>
      <c r="J18" s="634"/>
      <c r="K18" s="634"/>
      <c r="L18" s="634"/>
      <c r="M18" s="634"/>
      <c r="N18" s="634"/>
      <c r="O18" s="634"/>
      <c r="P18" s="635"/>
    </row>
    <row r="19" spans="1:16" ht="13.5">
      <c r="A19" s="632"/>
      <c r="B19" s="634"/>
      <c r="C19" s="634"/>
      <c r="D19" s="634"/>
      <c r="E19" s="634"/>
      <c r="F19" s="634"/>
      <c r="G19" s="634"/>
      <c r="H19" s="634"/>
      <c r="I19" s="634"/>
      <c r="J19" s="634"/>
      <c r="K19" s="634"/>
      <c r="L19" s="634"/>
      <c r="M19" s="634"/>
      <c r="N19" s="634"/>
      <c r="O19" s="634"/>
      <c r="P19" s="635"/>
    </row>
    <row r="20" spans="1:16" ht="13.5">
      <c r="A20" s="632"/>
      <c r="B20" s="634"/>
      <c r="C20" s="634"/>
      <c r="D20" s="634"/>
      <c r="E20" s="634"/>
      <c r="F20" s="634"/>
      <c r="G20" s="634"/>
      <c r="H20" s="634"/>
      <c r="I20" s="634"/>
      <c r="J20" s="634"/>
      <c r="K20" s="634"/>
      <c r="L20" s="634"/>
      <c r="M20" s="634"/>
      <c r="N20" s="634"/>
      <c r="O20" s="634"/>
      <c r="P20" s="635"/>
    </row>
    <row r="21" spans="1:16" ht="13.5">
      <c r="A21" s="632"/>
      <c r="B21" s="634"/>
      <c r="C21" s="634"/>
      <c r="D21" s="634"/>
      <c r="E21" s="634"/>
      <c r="F21" s="634"/>
      <c r="G21" s="634"/>
      <c r="H21" s="634"/>
      <c r="I21" s="634"/>
      <c r="J21" s="634"/>
      <c r="K21" s="634"/>
      <c r="L21" s="634"/>
      <c r="M21" s="634"/>
      <c r="N21" s="634"/>
      <c r="O21" s="634"/>
      <c r="P21" s="635"/>
    </row>
    <row r="22" spans="1:16" ht="13.5">
      <c r="A22" s="632"/>
      <c r="B22" s="634"/>
      <c r="C22" s="634"/>
      <c r="D22" s="634"/>
      <c r="E22" s="634"/>
      <c r="F22" s="634"/>
      <c r="G22" s="634"/>
      <c r="H22" s="634"/>
      <c r="I22" s="634"/>
      <c r="J22" s="634"/>
      <c r="K22" s="634"/>
      <c r="L22" s="634"/>
      <c r="M22" s="634"/>
      <c r="N22" s="634"/>
      <c r="O22" s="634"/>
      <c r="P22" s="635"/>
    </row>
    <row r="23" spans="1:16" ht="13.5">
      <c r="A23" s="632"/>
      <c r="B23" s="634"/>
      <c r="C23" s="634"/>
      <c r="D23" s="634"/>
      <c r="E23" s="634"/>
      <c r="F23" s="634"/>
      <c r="G23" s="634"/>
      <c r="H23" s="634"/>
      <c r="I23" s="634"/>
      <c r="J23" s="634"/>
      <c r="K23" s="634"/>
      <c r="L23" s="634"/>
      <c r="M23" s="634"/>
      <c r="N23" s="634"/>
      <c r="O23" s="634"/>
      <c r="P23" s="635"/>
    </row>
    <row r="24" spans="1:16" ht="13.5">
      <c r="A24" s="632"/>
      <c r="B24" s="634"/>
      <c r="C24" s="634"/>
      <c r="D24" s="634"/>
      <c r="E24" s="634"/>
      <c r="F24" s="634"/>
      <c r="G24" s="634"/>
      <c r="H24" s="634"/>
      <c r="I24" s="634"/>
      <c r="J24" s="634"/>
      <c r="K24" s="634"/>
      <c r="L24" s="634"/>
      <c r="M24" s="634"/>
      <c r="N24" s="634"/>
      <c r="O24" s="634"/>
      <c r="P24" s="635"/>
    </row>
    <row r="25" spans="1:16" ht="13.5">
      <c r="A25" s="632"/>
      <c r="B25" s="634"/>
      <c r="C25" s="634"/>
      <c r="D25" s="634"/>
      <c r="E25" s="634"/>
      <c r="F25" s="634"/>
      <c r="G25" s="634"/>
      <c r="H25" s="634"/>
      <c r="I25" s="634"/>
      <c r="J25" s="634"/>
      <c r="K25" s="634"/>
      <c r="L25" s="634"/>
      <c r="M25" s="634"/>
      <c r="N25" s="634"/>
      <c r="O25" s="634"/>
      <c r="P25" s="635"/>
    </row>
    <row r="26" spans="1:16" ht="13.5">
      <c r="A26" s="632"/>
      <c r="B26" s="634"/>
      <c r="C26" s="634"/>
      <c r="D26" s="634"/>
      <c r="E26" s="634"/>
      <c r="F26" s="634"/>
      <c r="G26" s="634"/>
      <c r="H26" s="634"/>
      <c r="I26" s="634"/>
      <c r="J26" s="634"/>
      <c r="K26" s="634"/>
      <c r="L26" s="634"/>
      <c r="M26" s="634"/>
      <c r="N26" s="634"/>
      <c r="O26" s="634"/>
      <c r="P26" s="635"/>
    </row>
    <row r="27" spans="1:16" ht="13.5">
      <c r="A27" s="632"/>
      <c r="B27" s="634"/>
      <c r="C27" s="634"/>
      <c r="D27" s="634"/>
      <c r="E27" s="634"/>
      <c r="F27" s="634"/>
      <c r="G27" s="634"/>
      <c r="H27" s="634"/>
      <c r="I27" s="634"/>
      <c r="J27" s="634"/>
      <c r="K27" s="634"/>
      <c r="L27" s="634"/>
      <c r="M27" s="634"/>
      <c r="N27" s="634"/>
      <c r="O27" s="634"/>
      <c r="P27" s="635"/>
    </row>
    <row r="28" spans="1:16" ht="13.5">
      <c r="A28" s="632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5"/>
    </row>
    <row r="29" spans="1:16" ht="13.5">
      <c r="A29" s="632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5"/>
    </row>
    <row r="30" spans="1:16" ht="13.5">
      <c r="A30" s="632"/>
      <c r="B30" s="634"/>
      <c r="C30" s="634"/>
      <c r="D30" s="634"/>
      <c r="E30" s="634"/>
      <c r="F30" s="634"/>
      <c r="G30" s="634"/>
      <c r="H30" s="634"/>
      <c r="I30" s="634"/>
      <c r="J30" s="634"/>
      <c r="K30" s="634"/>
      <c r="L30" s="634"/>
      <c r="M30" s="634"/>
      <c r="N30" s="634"/>
      <c r="O30" s="634"/>
      <c r="P30" s="635"/>
    </row>
    <row r="31" spans="1:16" ht="13.5">
      <c r="A31" s="632"/>
      <c r="B31" s="634"/>
      <c r="C31" s="634"/>
      <c r="D31" s="634"/>
      <c r="E31" s="634"/>
      <c r="F31" s="634"/>
      <c r="G31" s="634"/>
      <c r="H31" s="634"/>
      <c r="I31" s="634"/>
      <c r="J31" s="634"/>
      <c r="K31" s="634"/>
      <c r="L31" s="634"/>
      <c r="M31" s="634"/>
      <c r="N31" s="634"/>
      <c r="O31" s="634"/>
      <c r="P31" s="635"/>
    </row>
    <row r="32" spans="1:16" ht="13.5">
      <c r="A32" s="632"/>
      <c r="B32" s="634"/>
      <c r="C32" s="634"/>
      <c r="D32" s="634"/>
      <c r="E32" s="634"/>
      <c r="F32" s="634"/>
      <c r="G32" s="634"/>
      <c r="H32" s="634"/>
      <c r="I32" s="634"/>
      <c r="J32" s="634"/>
      <c r="K32" s="634"/>
      <c r="L32" s="634"/>
      <c r="M32" s="634"/>
      <c r="N32" s="634"/>
      <c r="O32" s="634"/>
      <c r="P32" s="635"/>
    </row>
    <row r="33" spans="1:16" ht="13.5">
      <c r="A33" s="632"/>
      <c r="B33" s="634"/>
      <c r="C33" s="634"/>
      <c r="D33" s="634"/>
      <c r="E33" s="634"/>
      <c r="F33" s="634"/>
      <c r="G33" s="634"/>
      <c r="H33" s="634"/>
      <c r="I33" s="634"/>
      <c r="J33" s="634"/>
      <c r="K33" s="634"/>
      <c r="L33" s="634"/>
      <c r="M33" s="634"/>
      <c r="N33" s="634"/>
      <c r="O33" s="634"/>
      <c r="P33" s="635"/>
    </row>
    <row r="34" spans="1:16" ht="13.5">
      <c r="A34" s="632"/>
      <c r="B34" s="634"/>
      <c r="C34" s="634"/>
      <c r="D34" s="634"/>
      <c r="E34" s="634"/>
      <c r="F34" s="634"/>
      <c r="G34" s="634"/>
      <c r="H34" s="634"/>
      <c r="I34" s="634"/>
      <c r="J34" s="634"/>
      <c r="K34" s="634"/>
      <c r="L34" s="634"/>
      <c r="M34" s="634"/>
      <c r="N34" s="634"/>
      <c r="O34" s="634"/>
      <c r="P34" s="635"/>
    </row>
    <row r="35" spans="1:16" ht="13.5">
      <c r="A35" s="632"/>
      <c r="B35" s="634"/>
      <c r="C35" s="634"/>
      <c r="D35" s="634"/>
      <c r="E35" s="634"/>
      <c r="F35" s="634"/>
      <c r="G35" s="634"/>
      <c r="H35" s="634"/>
      <c r="I35" s="634"/>
      <c r="J35" s="634"/>
      <c r="K35" s="634"/>
      <c r="L35" s="634"/>
      <c r="M35" s="634"/>
      <c r="N35" s="634"/>
      <c r="O35" s="634"/>
      <c r="P35" s="635"/>
    </row>
    <row r="36" spans="1:16" ht="13.5">
      <c r="A36" s="632"/>
      <c r="B36" s="634"/>
      <c r="C36" s="634"/>
      <c r="D36" s="634"/>
      <c r="E36" s="634"/>
      <c r="F36" s="634"/>
      <c r="G36" s="634"/>
      <c r="H36" s="634"/>
      <c r="I36" s="634"/>
      <c r="J36" s="634"/>
      <c r="K36" s="634"/>
      <c r="L36" s="634"/>
      <c r="M36" s="634"/>
      <c r="N36" s="634"/>
      <c r="O36" s="634"/>
      <c r="P36" s="635"/>
    </row>
    <row r="37" spans="1:16" ht="14.25" thickBot="1">
      <c r="A37" s="633"/>
      <c r="B37" s="636"/>
      <c r="C37" s="636"/>
      <c r="D37" s="636"/>
      <c r="E37" s="636"/>
      <c r="F37" s="636"/>
      <c r="G37" s="636"/>
      <c r="H37" s="636"/>
      <c r="I37" s="636"/>
      <c r="J37" s="636"/>
      <c r="K37" s="636"/>
      <c r="L37" s="636"/>
      <c r="M37" s="636"/>
      <c r="N37" s="636"/>
      <c r="O37" s="636"/>
      <c r="P37" s="637"/>
    </row>
    <row r="39" spans="2:4" ht="13.5">
      <c r="B39" s="548" t="s">
        <v>140</v>
      </c>
      <c r="C39" s="548"/>
      <c r="D39" s="548"/>
    </row>
    <row r="40" spans="2:4" ht="13.5">
      <c r="B40" s="548"/>
      <c r="C40" s="548" t="s">
        <v>133</v>
      </c>
      <c r="D40" s="548" t="s">
        <v>134</v>
      </c>
    </row>
    <row r="41" spans="2:4" ht="13.5">
      <c r="B41" s="548"/>
      <c r="C41" s="548" t="s">
        <v>135</v>
      </c>
      <c r="D41" s="548" t="s">
        <v>136</v>
      </c>
    </row>
    <row r="42" spans="2:4" ht="13.5">
      <c r="B42" s="548" t="s">
        <v>141</v>
      </c>
      <c r="C42" s="548"/>
      <c r="D42" s="548"/>
    </row>
    <row r="43" spans="2:4" ht="13.5">
      <c r="B43" s="548"/>
      <c r="C43" s="548" t="s">
        <v>133</v>
      </c>
      <c r="D43" s="548" t="s">
        <v>134</v>
      </c>
    </row>
    <row r="44" spans="2:4" ht="13.5">
      <c r="B44" s="548" t="s">
        <v>137</v>
      </c>
      <c r="C44" s="548" t="s">
        <v>135</v>
      </c>
      <c r="D44" s="548" t="s">
        <v>136</v>
      </c>
    </row>
    <row r="45" spans="2:4" ht="13.5">
      <c r="B45" s="548"/>
      <c r="C45" s="548"/>
      <c r="D45" s="548"/>
    </row>
  </sheetData>
  <sheetProtection/>
  <mergeCells count="7">
    <mergeCell ref="A4:A6"/>
    <mergeCell ref="B4:B6"/>
    <mergeCell ref="C4:P4"/>
    <mergeCell ref="C5:G5"/>
    <mergeCell ref="H5:H6"/>
    <mergeCell ref="I5:K5"/>
    <mergeCell ref="L5:P5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4" sqref="J4"/>
    </sheetView>
  </sheetViews>
  <sheetFormatPr defaultColWidth="9.140625" defaultRowHeight="15"/>
  <cols>
    <col min="1" max="1" width="6.8515625" style="196" customWidth="1"/>
    <col min="2" max="2" width="64.00390625" style="192" customWidth="1"/>
    <col min="3" max="3" width="15.28125" style="192" customWidth="1"/>
    <col min="4" max="4" width="14.140625" style="192" customWidth="1"/>
    <col min="5" max="5" width="13.57421875" style="192" customWidth="1"/>
    <col min="6" max="6" width="14.8515625" style="192" customWidth="1"/>
    <col min="7" max="7" width="14.57421875" style="192" customWidth="1"/>
    <col min="8" max="8" width="11.57421875" style="192" customWidth="1"/>
    <col min="9" max="9" width="10.140625" style="192" customWidth="1"/>
    <col min="10" max="10" width="17.57421875" style="192" customWidth="1"/>
    <col min="11" max="16384" width="9.140625" style="192" customWidth="1"/>
  </cols>
  <sheetData>
    <row r="1" spans="2:10" ht="12.75">
      <c r="B1" s="190" t="s">
        <v>282</v>
      </c>
      <c r="C1" s="190"/>
      <c r="D1" s="190"/>
      <c r="E1" s="190"/>
      <c r="F1" s="190"/>
      <c r="G1" s="190"/>
      <c r="H1" s="190"/>
      <c r="I1" s="191"/>
      <c r="J1" s="190"/>
    </row>
    <row r="2" spans="2:10" ht="12.75">
      <c r="B2" s="193" t="s">
        <v>235</v>
      </c>
      <c r="C2" s="193"/>
      <c r="D2" s="193"/>
      <c r="E2" s="193"/>
      <c r="F2" s="193"/>
      <c r="G2" s="193"/>
      <c r="H2" s="193"/>
      <c r="I2" s="193"/>
      <c r="J2" s="193"/>
    </row>
    <row r="3" spans="1:2" ht="12.75">
      <c r="A3" s="192"/>
      <c r="B3" s="553" t="s">
        <v>230</v>
      </c>
    </row>
    <row r="4" spans="1:10" ht="12.75">
      <c r="A4" s="192"/>
      <c r="J4" s="985" t="s">
        <v>972</v>
      </c>
    </row>
    <row r="5" spans="1:10" ht="12.75">
      <c r="A5" s="1156" t="s">
        <v>708</v>
      </c>
      <c r="B5" s="1156" t="s">
        <v>765</v>
      </c>
      <c r="C5" s="1159" t="s">
        <v>215</v>
      </c>
      <c r="D5" s="1160"/>
      <c r="E5" s="1160"/>
      <c r="F5" s="1160"/>
      <c r="G5" s="1160"/>
      <c r="H5" s="1160"/>
      <c r="I5" s="1160"/>
      <c r="J5" s="1156" t="s">
        <v>729</v>
      </c>
    </row>
    <row r="6" spans="1:10" ht="12.75">
      <c r="A6" s="1158"/>
      <c r="B6" s="1158"/>
      <c r="C6" s="555" t="s">
        <v>216</v>
      </c>
      <c r="D6" s="555" t="s">
        <v>217</v>
      </c>
      <c r="E6" s="555" t="s">
        <v>218</v>
      </c>
      <c r="F6" s="555" t="s">
        <v>219</v>
      </c>
      <c r="G6" s="555" t="s">
        <v>220</v>
      </c>
      <c r="H6" s="555" t="s">
        <v>221</v>
      </c>
      <c r="I6" s="554" t="s">
        <v>222</v>
      </c>
      <c r="J6" s="1157"/>
    </row>
    <row r="7" spans="1:10" ht="12.75">
      <c r="A7" s="194"/>
      <c r="B7" s="194">
        <v>1</v>
      </c>
      <c r="C7" s="194">
        <v>2</v>
      </c>
      <c r="D7" s="194">
        <v>3</v>
      </c>
      <c r="E7" s="194">
        <v>4</v>
      </c>
      <c r="F7" s="194">
        <v>5</v>
      </c>
      <c r="G7" s="194">
        <v>6</v>
      </c>
      <c r="H7" s="194">
        <v>7</v>
      </c>
      <c r="I7" s="194">
        <v>8</v>
      </c>
      <c r="J7" s="556">
        <v>9</v>
      </c>
    </row>
    <row r="8" spans="1:10" ht="12.75">
      <c r="A8" s="1154" t="s">
        <v>285</v>
      </c>
      <c r="B8" s="1155"/>
      <c r="C8" s="558"/>
      <c r="D8" s="558"/>
      <c r="E8" s="558"/>
      <c r="F8" s="558"/>
      <c r="G8" s="558"/>
      <c r="H8" s="558"/>
      <c r="I8" s="558"/>
      <c r="J8" s="558"/>
    </row>
    <row r="9" spans="1:10" ht="12.75">
      <c r="A9" s="559">
        <v>1</v>
      </c>
      <c r="B9" s="560" t="s">
        <v>231</v>
      </c>
      <c r="C9" s="561"/>
      <c r="D9" s="561"/>
      <c r="E9" s="561"/>
      <c r="F9" s="561"/>
      <c r="G9" s="561"/>
      <c r="H9" s="561"/>
      <c r="I9" s="561"/>
      <c r="J9" s="562">
        <f>SUM(C9:I9)</f>
        <v>0</v>
      </c>
    </row>
    <row r="10" spans="1:10" ht="12.75">
      <c r="A10" s="563"/>
      <c r="B10" s="564" t="s">
        <v>224</v>
      </c>
      <c r="C10" s="561"/>
      <c r="D10" s="561"/>
      <c r="E10" s="561"/>
      <c r="F10" s="561"/>
      <c r="G10" s="561"/>
      <c r="H10" s="561"/>
      <c r="I10" s="561"/>
      <c r="J10" s="562">
        <f aca="true" t="shared" si="0" ref="J10:J18">SUM(C10:I10)</f>
        <v>0</v>
      </c>
    </row>
    <row r="11" spans="1:10" ht="12.75">
      <c r="A11" s="559">
        <v>2</v>
      </c>
      <c r="B11" s="560" t="s">
        <v>236</v>
      </c>
      <c r="C11" s="561"/>
      <c r="D11" s="561"/>
      <c r="E11" s="561"/>
      <c r="F11" s="561"/>
      <c r="G11" s="561"/>
      <c r="H11" s="561"/>
      <c r="I11" s="561"/>
      <c r="J11" s="562">
        <f t="shared" si="0"/>
        <v>0</v>
      </c>
    </row>
    <row r="12" spans="1:10" ht="12.75">
      <c r="A12" s="565"/>
      <c r="B12" s="564" t="s">
        <v>224</v>
      </c>
      <c r="C12" s="561"/>
      <c r="D12" s="561"/>
      <c r="E12" s="561"/>
      <c r="F12" s="561"/>
      <c r="G12" s="561"/>
      <c r="H12" s="561"/>
      <c r="I12" s="561"/>
      <c r="J12" s="562">
        <f t="shared" si="0"/>
        <v>0</v>
      </c>
    </row>
    <row r="13" spans="1:10" ht="12.75">
      <c r="A13" s="565">
        <v>3</v>
      </c>
      <c r="B13" s="566" t="s">
        <v>232</v>
      </c>
      <c r="C13" s="561"/>
      <c r="D13" s="561"/>
      <c r="E13" s="561"/>
      <c r="F13" s="561"/>
      <c r="G13" s="561"/>
      <c r="H13" s="561"/>
      <c r="I13" s="561"/>
      <c r="J13" s="562">
        <f t="shared" si="0"/>
        <v>0</v>
      </c>
    </row>
    <row r="14" spans="1:10" ht="12.75">
      <c r="A14" s="559">
        <v>4</v>
      </c>
      <c r="B14" s="566" t="s">
        <v>857</v>
      </c>
      <c r="C14" s="561"/>
      <c r="D14" s="561"/>
      <c r="E14" s="561"/>
      <c r="F14" s="561"/>
      <c r="G14" s="561"/>
      <c r="H14" s="561"/>
      <c r="I14" s="561"/>
      <c r="J14" s="562">
        <f t="shared" si="0"/>
        <v>0</v>
      </c>
    </row>
    <row r="15" spans="1:10" ht="12.75">
      <c r="A15" s="559">
        <v>5</v>
      </c>
      <c r="B15" s="560" t="s">
        <v>233</v>
      </c>
      <c r="C15" s="561"/>
      <c r="D15" s="561"/>
      <c r="E15" s="561"/>
      <c r="F15" s="561"/>
      <c r="G15" s="561"/>
      <c r="H15" s="561"/>
      <c r="I15" s="561"/>
      <c r="J15" s="562">
        <f t="shared" si="0"/>
        <v>0</v>
      </c>
    </row>
    <row r="16" spans="1:10" ht="12.75">
      <c r="A16" s="563"/>
      <c r="B16" s="564" t="s">
        <v>224</v>
      </c>
      <c r="C16" s="561"/>
      <c r="D16" s="561"/>
      <c r="E16" s="561"/>
      <c r="F16" s="561"/>
      <c r="G16" s="561"/>
      <c r="H16" s="561"/>
      <c r="I16" s="561"/>
      <c r="J16" s="562">
        <f t="shared" si="0"/>
        <v>0</v>
      </c>
    </row>
    <row r="17" spans="1:10" ht="12.75">
      <c r="A17" s="567">
        <v>6</v>
      </c>
      <c r="B17" s="568" t="s">
        <v>234</v>
      </c>
      <c r="C17" s="562">
        <f>C9+C11+C13+C14+C15</f>
        <v>0</v>
      </c>
      <c r="D17" s="562">
        <f aca="true" t="shared" si="1" ref="D17:I17">D9+D11+D13+D14+D15</f>
        <v>0</v>
      </c>
      <c r="E17" s="562">
        <f t="shared" si="1"/>
        <v>0</v>
      </c>
      <c r="F17" s="562">
        <f t="shared" si="1"/>
        <v>0</v>
      </c>
      <c r="G17" s="562">
        <f t="shared" si="1"/>
        <v>0</v>
      </c>
      <c r="H17" s="562">
        <f t="shared" si="1"/>
        <v>0</v>
      </c>
      <c r="I17" s="562">
        <f t="shared" si="1"/>
        <v>0</v>
      </c>
      <c r="J17" s="562">
        <f t="shared" si="0"/>
        <v>0</v>
      </c>
    </row>
    <row r="18" spans="1:10" ht="13.5">
      <c r="A18" s="569"/>
      <c r="B18" s="570" t="s">
        <v>224</v>
      </c>
      <c r="C18" s="571">
        <f>C10+C12+C16</f>
        <v>0</v>
      </c>
      <c r="D18" s="571">
        <f aca="true" t="shared" si="2" ref="D18:I18">D10+D12+D16</f>
        <v>0</v>
      </c>
      <c r="E18" s="571">
        <f t="shared" si="2"/>
        <v>0</v>
      </c>
      <c r="F18" s="571">
        <f t="shared" si="2"/>
        <v>0</v>
      </c>
      <c r="G18" s="571">
        <f t="shared" si="2"/>
        <v>0</v>
      </c>
      <c r="H18" s="571">
        <f t="shared" si="2"/>
        <v>0</v>
      </c>
      <c r="I18" s="571">
        <f t="shared" si="2"/>
        <v>0</v>
      </c>
      <c r="J18" s="562">
        <f t="shared" si="0"/>
        <v>0</v>
      </c>
    </row>
    <row r="19" spans="1:10" ht="14.25">
      <c r="A19" s="195"/>
      <c r="B19" s="548"/>
      <c r="C19" s="548"/>
      <c r="D19" s="197"/>
      <c r="E19" s="197"/>
      <c r="F19" s="197"/>
      <c r="G19" s="197"/>
      <c r="H19" s="572"/>
      <c r="I19" s="572"/>
      <c r="J19" s="572"/>
    </row>
    <row r="20" spans="2:4" s="197" customFormat="1" ht="14.25">
      <c r="B20" s="548" t="s">
        <v>140</v>
      </c>
      <c r="C20" s="548"/>
      <c r="D20" s="548"/>
    </row>
    <row r="21" spans="2:4" s="197" customFormat="1" ht="14.25">
      <c r="B21" s="548"/>
      <c r="C21" s="548" t="s">
        <v>133</v>
      </c>
      <c r="D21" s="548" t="s">
        <v>134</v>
      </c>
    </row>
    <row r="22" spans="2:4" s="197" customFormat="1" ht="14.25">
      <c r="B22" s="548"/>
      <c r="C22" s="548" t="s">
        <v>135</v>
      </c>
      <c r="D22" s="548" t="s">
        <v>136</v>
      </c>
    </row>
    <row r="23" spans="2:4" s="197" customFormat="1" ht="14.25">
      <c r="B23" s="548" t="s">
        <v>141</v>
      </c>
      <c r="C23" s="548"/>
      <c r="D23" s="548"/>
    </row>
    <row r="24" spans="2:4" s="197" customFormat="1" ht="14.25">
      <c r="B24" s="548"/>
      <c r="C24" s="548" t="s">
        <v>133</v>
      </c>
      <c r="D24" s="548" t="s">
        <v>134</v>
      </c>
    </row>
    <row r="25" spans="2:4" s="197" customFormat="1" ht="14.25">
      <c r="B25" s="548" t="s">
        <v>137</v>
      </c>
      <c r="C25" s="548" t="s">
        <v>135</v>
      </c>
      <c r="D25" s="548" t="s">
        <v>136</v>
      </c>
    </row>
  </sheetData>
  <sheetProtection password="C7AC" sheet="1"/>
  <mergeCells count="5">
    <mergeCell ref="A8:B8"/>
    <mergeCell ref="J5:J6"/>
    <mergeCell ref="A5:A6"/>
    <mergeCell ref="B5:B6"/>
    <mergeCell ref="C5:I5"/>
  </mergeCells>
  <dataValidations count="1">
    <dataValidation operator="greaterThanOrEqual" allowBlank="1" showInputMessage="1" showErrorMessage="1" sqref="C9:J18"/>
  </dataValidations>
  <printOptions/>
  <pageMargins left="0.7" right="0.7" top="0.75" bottom="0.75" header="0.3" footer="0.3"/>
  <pageSetup horizontalDpi="600" verticalDpi="600" orientation="landscape" paperSize="9" scale="71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="85" zoomScaleSheetLayoutView="85" zoomScalePageLayoutView="0" workbookViewId="0" topLeftCell="B1">
      <pane xSplit="1" ySplit="6" topLeftCell="C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J3" sqref="J3"/>
    </sheetView>
  </sheetViews>
  <sheetFormatPr defaultColWidth="9.140625" defaultRowHeight="15"/>
  <cols>
    <col min="1" max="1" width="6.8515625" style="189" customWidth="1"/>
    <col min="2" max="2" width="59.57421875" style="192" customWidth="1"/>
    <col min="3" max="3" width="14.00390625" style="192" customWidth="1"/>
    <col min="4" max="4" width="12.28125" style="192" customWidth="1"/>
    <col min="5" max="5" width="13.57421875" style="192" customWidth="1"/>
    <col min="6" max="6" width="12.421875" style="192" customWidth="1"/>
    <col min="7" max="7" width="14.140625" style="192" customWidth="1"/>
    <col min="8" max="8" width="12.28125" style="192" customWidth="1"/>
    <col min="9" max="9" width="12.421875" style="192" customWidth="1"/>
    <col min="10" max="10" width="24.7109375" style="192" customWidth="1"/>
    <col min="11" max="16384" width="9.140625" style="192" customWidth="1"/>
  </cols>
  <sheetData>
    <row r="1" spans="2:10" ht="12.75">
      <c r="B1" s="190" t="s">
        <v>282</v>
      </c>
      <c r="C1" s="190"/>
      <c r="D1" s="190"/>
      <c r="E1" s="190"/>
      <c r="F1" s="190"/>
      <c r="G1" s="190"/>
      <c r="H1" s="190"/>
      <c r="I1" s="191"/>
      <c r="J1" s="190"/>
    </row>
    <row r="2" spans="2:10" ht="12.75">
      <c r="B2" s="193" t="s">
        <v>235</v>
      </c>
      <c r="C2" s="193"/>
      <c r="D2" s="193"/>
      <c r="E2" s="193"/>
      <c r="F2" s="193"/>
      <c r="G2" s="193"/>
      <c r="H2" s="193"/>
      <c r="I2" s="193"/>
      <c r="J2" s="193"/>
    </row>
    <row r="3" ht="13.5" thickBot="1">
      <c r="J3" s="985" t="s">
        <v>972</v>
      </c>
    </row>
    <row r="4" spans="1:10" ht="12.75">
      <c r="A4" s="1161" t="s">
        <v>708</v>
      </c>
      <c r="B4" s="1163" t="s">
        <v>765</v>
      </c>
      <c r="C4" s="1163" t="s">
        <v>215</v>
      </c>
      <c r="D4" s="1163"/>
      <c r="E4" s="1163"/>
      <c r="F4" s="1163"/>
      <c r="G4" s="1163"/>
      <c r="H4" s="1163"/>
      <c r="I4" s="1165"/>
      <c r="J4" s="1156" t="s">
        <v>729</v>
      </c>
    </row>
    <row r="5" spans="1:10" ht="12.75">
      <c r="A5" s="1162"/>
      <c r="B5" s="1164"/>
      <c r="C5" s="555" t="s">
        <v>216</v>
      </c>
      <c r="D5" s="555" t="s">
        <v>217</v>
      </c>
      <c r="E5" s="555" t="s">
        <v>218</v>
      </c>
      <c r="F5" s="555" t="s">
        <v>219</v>
      </c>
      <c r="G5" s="555" t="s">
        <v>220</v>
      </c>
      <c r="H5" s="555" t="s">
        <v>221</v>
      </c>
      <c r="I5" s="554" t="s">
        <v>222</v>
      </c>
      <c r="J5" s="1157"/>
    </row>
    <row r="6" spans="1:10" ht="12.75">
      <c r="A6" s="206"/>
      <c r="B6" s="573">
        <v>1</v>
      </c>
      <c r="C6" s="194">
        <v>2</v>
      </c>
      <c r="D6" s="194">
        <v>3</v>
      </c>
      <c r="E6" s="194">
        <v>4</v>
      </c>
      <c r="F6" s="194">
        <v>5</v>
      </c>
      <c r="G6" s="194">
        <v>6</v>
      </c>
      <c r="H6" s="194">
        <v>7</v>
      </c>
      <c r="I6" s="194">
        <v>8</v>
      </c>
      <c r="J6" s="574">
        <v>9</v>
      </c>
    </row>
    <row r="7" spans="1:10" ht="12.75">
      <c r="A7" s="207"/>
      <c r="B7" s="557" t="s">
        <v>286</v>
      </c>
      <c r="C7" s="557"/>
      <c r="D7" s="558"/>
      <c r="E7" s="558"/>
      <c r="F7" s="558"/>
      <c r="G7" s="558"/>
      <c r="H7" s="558"/>
      <c r="I7" s="558"/>
      <c r="J7" s="575"/>
    </row>
    <row r="8" spans="1:10" s="198" customFormat="1" ht="12.75">
      <c r="A8" s="576">
        <v>1</v>
      </c>
      <c r="B8" s="638" t="s">
        <v>223</v>
      </c>
      <c r="C8" s="639">
        <f>C10+C12+C14+C16+C18</f>
        <v>0</v>
      </c>
      <c r="D8" s="639">
        <f aca="true" t="shared" si="0" ref="D8:J8">D10+D12+D14+D16+D18</f>
        <v>0</v>
      </c>
      <c r="E8" s="639">
        <f t="shared" si="0"/>
        <v>0</v>
      </c>
      <c r="F8" s="639">
        <f t="shared" si="0"/>
        <v>0</v>
      </c>
      <c r="G8" s="639">
        <f t="shared" si="0"/>
        <v>0</v>
      </c>
      <c r="H8" s="639">
        <f t="shared" si="0"/>
        <v>0</v>
      </c>
      <c r="I8" s="639">
        <f t="shared" si="0"/>
        <v>0</v>
      </c>
      <c r="J8" s="639">
        <f t="shared" si="0"/>
        <v>0</v>
      </c>
    </row>
    <row r="9" spans="1:10" s="198" customFormat="1" ht="12.75">
      <c r="A9" s="577"/>
      <c r="B9" s="640" t="s">
        <v>224</v>
      </c>
      <c r="C9" s="639">
        <f>C11+C13+C15+C17+C19</f>
        <v>0</v>
      </c>
      <c r="D9" s="639">
        <f aca="true" t="shared" si="1" ref="D9:J9">D11+D13+D15+D17+D19</f>
        <v>0</v>
      </c>
      <c r="E9" s="639">
        <f t="shared" si="1"/>
        <v>0</v>
      </c>
      <c r="F9" s="639">
        <f t="shared" si="1"/>
        <v>0</v>
      </c>
      <c r="G9" s="639">
        <f t="shared" si="1"/>
        <v>0</v>
      </c>
      <c r="H9" s="639">
        <f t="shared" si="1"/>
        <v>0</v>
      </c>
      <c r="I9" s="639">
        <f t="shared" si="1"/>
        <v>0</v>
      </c>
      <c r="J9" s="639">
        <f t="shared" si="1"/>
        <v>0</v>
      </c>
    </row>
    <row r="10" spans="1:10" ht="12.75">
      <c r="A10" s="578" t="s">
        <v>724</v>
      </c>
      <c r="B10" s="579" t="s">
        <v>237</v>
      </c>
      <c r="C10" s="561"/>
      <c r="D10" s="561"/>
      <c r="E10" s="561"/>
      <c r="F10" s="561"/>
      <c r="G10" s="561"/>
      <c r="H10" s="561"/>
      <c r="I10" s="561"/>
      <c r="J10" s="643">
        <f aca="true" t="shared" si="2" ref="J10:J21">SUM(C10:I10)</f>
        <v>0</v>
      </c>
    </row>
    <row r="11" spans="1:10" ht="12.75">
      <c r="A11" s="580"/>
      <c r="B11" s="564" t="s">
        <v>224</v>
      </c>
      <c r="C11" s="561"/>
      <c r="D11" s="561"/>
      <c r="E11" s="561"/>
      <c r="F11" s="561"/>
      <c r="G11" s="561"/>
      <c r="H11" s="561"/>
      <c r="I11" s="561"/>
      <c r="J11" s="643">
        <f t="shared" si="2"/>
        <v>0</v>
      </c>
    </row>
    <row r="12" spans="1:10" ht="12.75">
      <c r="A12" s="578" t="s">
        <v>725</v>
      </c>
      <c r="B12" s="579" t="s">
        <v>238</v>
      </c>
      <c r="C12" s="561"/>
      <c r="D12" s="561"/>
      <c r="E12" s="561"/>
      <c r="F12" s="561"/>
      <c r="G12" s="561"/>
      <c r="H12" s="561"/>
      <c r="I12" s="561"/>
      <c r="J12" s="643">
        <f t="shared" si="2"/>
        <v>0</v>
      </c>
    </row>
    <row r="13" spans="1:10" ht="12.75">
      <c r="A13" s="580"/>
      <c r="B13" s="564" t="s">
        <v>224</v>
      </c>
      <c r="C13" s="561"/>
      <c r="D13" s="561"/>
      <c r="E13" s="561"/>
      <c r="F13" s="561"/>
      <c r="G13" s="561"/>
      <c r="H13" s="561"/>
      <c r="I13" s="561"/>
      <c r="J13" s="643">
        <f t="shared" si="2"/>
        <v>0</v>
      </c>
    </row>
    <row r="14" spans="1:10" ht="12.75">
      <c r="A14" s="578" t="s">
        <v>731</v>
      </c>
      <c r="B14" s="560" t="s">
        <v>239</v>
      </c>
      <c r="C14" s="561"/>
      <c r="D14" s="561"/>
      <c r="E14" s="561"/>
      <c r="F14" s="561"/>
      <c r="G14" s="561"/>
      <c r="H14" s="561"/>
      <c r="I14" s="561"/>
      <c r="J14" s="643">
        <f t="shared" si="2"/>
        <v>0</v>
      </c>
    </row>
    <row r="15" spans="1:10" ht="12.75">
      <c r="A15" s="580"/>
      <c r="B15" s="564" t="s">
        <v>224</v>
      </c>
      <c r="C15" s="561"/>
      <c r="D15" s="561"/>
      <c r="E15" s="561"/>
      <c r="F15" s="561"/>
      <c r="G15" s="561"/>
      <c r="H15" s="561"/>
      <c r="I15" s="561"/>
      <c r="J15" s="643">
        <f t="shared" si="2"/>
        <v>0</v>
      </c>
    </row>
    <row r="16" spans="1:10" ht="12.75">
      <c r="A16" s="578" t="s">
        <v>225</v>
      </c>
      <c r="B16" s="560" t="s">
        <v>874</v>
      </c>
      <c r="C16" s="561"/>
      <c r="D16" s="561"/>
      <c r="E16" s="561"/>
      <c r="F16" s="561"/>
      <c r="G16" s="561"/>
      <c r="H16" s="561"/>
      <c r="I16" s="561"/>
      <c r="J16" s="643">
        <f t="shared" si="2"/>
        <v>0</v>
      </c>
    </row>
    <row r="17" spans="1:10" ht="12.75">
      <c r="A17" s="580"/>
      <c r="B17" s="564" t="s">
        <v>224</v>
      </c>
      <c r="C17" s="561"/>
      <c r="D17" s="561"/>
      <c r="E17" s="561"/>
      <c r="F17" s="561"/>
      <c r="G17" s="561"/>
      <c r="H17" s="561"/>
      <c r="I17" s="561"/>
      <c r="J17" s="643">
        <f t="shared" si="2"/>
        <v>0</v>
      </c>
    </row>
    <row r="18" spans="1:10" ht="12.75">
      <c r="A18" s="578" t="s">
        <v>226</v>
      </c>
      <c r="B18" s="560" t="s">
        <v>541</v>
      </c>
      <c r="C18" s="561"/>
      <c r="D18" s="561"/>
      <c r="E18" s="561"/>
      <c r="F18" s="561"/>
      <c r="G18" s="561"/>
      <c r="H18" s="561"/>
      <c r="I18" s="561"/>
      <c r="J18" s="643">
        <f t="shared" si="2"/>
        <v>0</v>
      </c>
    </row>
    <row r="19" spans="1:10" ht="12.75">
      <c r="A19" s="580"/>
      <c r="B19" s="564" t="s">
        <v>224</v>
      </c>
      <c r="C19" s="561"/>
      <c r="D19" s="561"/>
      <c r="E19" s="561"/>
      <c r="F19" s="561"/>
      <c r="G19" s="561"/>
      <c r="H19" s="561"/>
      <c r="I19" s="561"/>
      <c r="J19" s="643">
        <f t="shared" si="2"/>
        <v>0</v>
      </c>
    </row>
    <row r="20" spans="1:10" ht="12.75">
      <c r="A20" s="578">
        <v>2</v>
      </c>
      <c r="B20" s="560" t="s">
        <v>227</v>
      </c>
      <c r="C20" s="561"/>
      <c r="D20" s="561"/>
      <c r="E20" s="561"/>
      <c r="F20" s="561"/>
      <c r="G20" s="561"/>
      <c r="H20" s="561"/>
      <c r="I20" s="561"/>
      <c r="J20" s="643">
        <f t="shared" si="2"/>
        <v>0</v>
      </c>
    </row>
    <row r="21" spans="1:10" ht="12.75">
      <c r="A21" s="580"/>
      <c r="B21" s="564" t="s">
        <v>224</v>
      </c>
      <c r="C21" s="561"/>
      <c r="D21" s="561"/>
      <c r="E21" s="561"/>
      <c r="F21" s="561"/>
      <c r="G21" s="561"/>
      <c r="H21" s="561"/>
      <c r="I21" s="561"/>
      <c r="J21" s="643">
        <f t="shared" si="2"/>
        <v>0</v>
      </c>
    </row>
    <row r="22" spans="1:10" s="198" customFormat="1" ht="12.75">
      <c r="A22" s="581">
        <v>3</v>
      </c>
      <c r="B22" s="641" t="s">
        <v>536</v>
      </c>
      <c r="C22" s="639">
        <f>C8+C20</f>
        <v>0</v>
      </c>
      <c r="D22" s="639">
        <f aca="true" t="shared" si="3" ref="D22:J22">D8+D20</f>
        <v>0</v>
      </c>
      <c r="E22" s="639">
        <f t="shared" si="3"/>
        <v>0</v>
      </c>
      <c r="F22" s="639">
        <f t="shared" si="3"/>
        <v>0</v>
      </c>
      <c r="G22" s="639">
        <f t="shared" si="3"/>
        <v>0</v>
      </c>
      <c r="H22" s="639">
        <f t="shared" si="3"/>
        <v>0</v>
      </c>
      <c r="I22" s="639">
        <f t="shared" si="3"/>
        <v>0</v>
      </c>
      <c r="J22" s="639">
        <f t="shared" si="3"/>
        <v>0</v>
      </c>
    </row>
    <row r="23" spans="1:10" s="198" customFormat="1" ht="12.75">
      <c r="A23" s="582"/>
      <c r="B23" s="640" t="s">
        <v>224</v>
      </c>
      <c r="C23" s="639">
        <f>C9+C21</f>
        <v>0</v>
      </c>
      <c r="D23" s="639">
        <f aca="true" t="shared" si="4" ref="D23:J23">D9+D21</f>
        <v>0</v>
      </c>
      <c r="E23" s="639">
        <f t="shared" si="4"/>
        <v>0</v>
      </c>
      <c r="F23" s="639">
        <f t="shared" si="4"/>
        <v>0</v>
      </c>
      <c r="G23" s="639">
        <f t="shared" si="4"/>
        <v>0</v>
      </c>
      <c r="H23" s="639">
        <f t="shared" si="4"/>
        <v>0</v>
      </c>
      <c r="I23" s="639">
        <f t="shared" si="4"/>
        <v>0</v>
      </c>
      <c r="J23" s="639">
        <f t="shared" si="4"/>
        <v>0</v>
      </c>
    </row>
    <row r="24" spans="1:10" s="198" customFormat="1" ht="12.75">
      <c r="A24" s="581">
        <v>4</v>
      </c>
      <c r="B24" s="641" t="s">
        <v>228</v>
      </c>
      <c r="C24" s="639">
        <f>'R0309'!C17-'R0310'!C22</f>
        <v>0</v>
      </c>
      <c r="D24" s="639">
        <f>'R0309'!D17-'R0310'!D22</f>
        <v>0</v>
      </c>
      <c r="E24" s="639">
        <f>'R0309'!E17-'R0310'!E22</f>
        <v>0</v>
      </c>
      <c r="F24" s="639">
        <f>'R0309'!F17-'R0310'!F22</f>
        <v>0</v>
      </c>
      <c r="G24" s="639">
        <f>'R0309'!G17-'R0310'!G22</f>
        <v>0</v>
      </c>
      <c r="H24" s="639">
        <f>'R0309'!H17-'R0310'!H22</f>
        <v>0</v>
      </c>
      <c r="I24" s="639">
        <f>'R0309'!I17-'R0310'!I22</f>
        <v>0</v>
      </c>
      <c r="J24" s="639">
        <f>'R0309'!J17-'R0310'!J22</f>
        <v>0</v>
      </c>
    </row>
    <row r="25" spans="1:10" s="198" customFormat="1" ht="12.75">
      <c r="A25" s="582"/>
      <c r="B25" s="640" t="s">
        <v>224</v>
      </c>
      <c r="C25" s="639">
        <f>'R0309'!C18-'R0310'!C23</f>
        <v>0</v>
      </c>
      <c r="D25" s="639">
        <f>'R0309'!D18-'R0310'!D23</f>
        <v>0</v>
      </c>
      <c r="E25" s="639">
        <f>'R0309'!E18-'R0310'!E23</f>
        <v>0</v>
      </c>
      <c r="F25" s="639">
        <f>'R0309'!F18-'R0310'!F23</f>
        <v>0</v>
      </c>
      <c r="G25" s="639">
        <f>'R0309'!G18-'R0310'!G23</f>
        <v>0</v>
      </c>
      <c r="H25" s="639">
        <f>'R0309'!H18-'R0310'!H23</f>
        <v>0</v>
      </c>
      <c r="I25" s="639">
        <f>'R0309'!I18-'R0310'!I23</f>
        <v>0</v>
      </c>
      <c r="J25" s="639">
        <f>'R0309'!J18-'R0310'!J23</f>
        <v>0</v>
      </c>
    </row>
    <row r="26" spans="1:10" s="198" customFormat="1" ht="12.75">
      <c r="A26" s="581">
        <v>5</v>
      </c>
      <c r="B26" s="641" t="s">
        <v>229</v>
      </c>
      <c r="C26" s="639">
        <f>'R0309'!C17-'R0310'!C22</f>
        <v>0</v>
      </c>
      <c r="D26" s="639">
        <f>SUM(C24:D24)</f>
        <v>0</v>
      </c>
      <c r="E26" s="639">
        <f>SUM(C24:E24)</f>
        <v>0</v>
      </c>
      <c r="F26" s="639">
        <f>SUM(C24:F24)</f>
        <v>0</v>
      </c>
      <c r="G26" s="639">
        <f>SUM(C24:G24)</f>
        <v>0</v>
      </c>
      <c r="H26" s="639">
        <f>SUM(C24:H24)</f>
        <v>0</v>
      </c>
      <c r="I26" s="639">
        <f>SUM(C24:I24)</f>
        <v>0</v>
      </c>
      <c r="J26" s="639">
        <f>SUM(C24:J24)</f>
        <v>0</v>
      </c>
    </row>
    <row r="27" spans="1:10" s="198" customFormat="1" ht="13.5" thickBot="1">
      <c r="A27" s="582"/>
      <c r="B27" s="642" t="s">
        <v>224</v>
      </c>
      <c r="C27" s="639">
        <f>'R0309'!C18-'R0310'!C23</f>
        <v>0</v>
      </c>
      <c r="D27" s="639">
        <f>SUM(C25:D25)</f>
        <v>0</v>
      </c>
      <c r="E27" s="639">
        <f>SUM(C25:E25)</f>
        <v>0</v>
      </c>
      <c r="F27" s="639">
        <f>SUM(C25:F25)</f>
        <v>0</v>
      </c>
      <c r="G27" s="639">
        <f>SUM(C25:G25)</f>
        <v>0</v>
      </c>
      <c r="H27" s="639">
        <f>SUM(C25:H25)</f>
        <v>0</v>
      </c>
      <c r="I27" s="639">
        <f>SUM(C25:I25)</f>
        <v>0</v>
      </c>
      <c r="J27" s="639">
        <f>SUM(C25:J25)</f>
        <v>0</v>
      </c>
    </row>
    <row r="28" spans="1:10" ht="14.25">
      <c r="A28" s="195"/>
      <c r="B28" s="548"/>
      <c r="C28" s="548"/>
      <c r="D28" s="197"/>
      <c r="E28" s="197"/>
      <c r="F28" s="197"/>
      <c r="G28" s="197"/>
      <c r="H28" s="583"/>
      <c r="I28" s="583"/>
      <c r="J28" s="583"/>
    </row>
    <row r="29" spans="1:7" ht="14.25">
      <c r="A29" s="195"/>
      <c r="B29" s="478" t="s">
        <v>140</v>
      </c>
      <c r="C29" s="478"/>
      <c r="D29" s="478"/>
      <c r="E29" s="197"/>
      <c r="F29" s="197"/>
      <c r="G29" s="197"/>
    </row>
    <row r="30" spans="1:7" ht="14.25">
      <c r="A30" s="195"/>
      <c r="B30" s="478"/>
      <c r="C30" s="478" t="s">
        <v>133</v>
      </c>
      <c r="D30" s="478" t="s">
        <v>134</v>
      </c>
      <c r="E30" s="197"/>
      <c r="F30" s="197"/>
      <c r="G30" s="197"/>
    </row>
    <row r="31" spans="1:7" ht="14.25">
      <c r="A31" s="195"/>
      <c r="B31" s="478"/>
      <c r="C31" s="478" t="s">
        <v>135</v>
      </c>
      <c r="D31" s="478" t="s">
        <v>136</v>
      </c>
      <c r="E31" s="197"/>
      <c r="F31" s="197"/>
      <c r="G31" s="197"/>
    </row>
    <row r="32" spans="2:4" ht="13.5">
      <c r="B32" s="478" t="s">
        <v>141</v>
      </c>
      <c r="C32" s="478"/>
      <c r="D32" s="478"/>
    </row>
    <row r="33" spans="2:4" ht="13.5">
      <c r="B33" s="478"/>
      <c r="C33" s="478" t="s">
        <v>133</v>
      </c>
      <c r="D33" s="478" t="s">
        <v>134</v>
      </c>
    </row>
    <row r="34" spans="2:4" ht="13.5">
      <c r="B34" s="478" t="s">
        <v>137</v>
      </c>
      <c r="C34" s="478" t="s">
        <v>135</v>
      </c>
      <c r="D34" s="478" t="s">
        <v>136</v>
      </c>
    </row>
  </sheetData>
  <sheetProtection password="C7AC" sheet="1"/>
  <mergeCells count="4">
    <mergeCell ref="A4:A5"/>
    <mergeCell ref="B4:B5"/>
    <mergeCell ref="C4:I4"/>
    <mergeCell ref="J4:J5"/>
  </mergeCells>
  <dataValidations count="1">
    <dataValidation operator="greaterThanOrEqual" allowBlank="1" showInputMessage="1" showErrorMessage="1" sqref="C8:J27"/>
  </dataValidations>
  <printOptions/>
  <pageMargins left="0.7" right="0.7" top="0.75" bottom="0.75" header="0.3" footer="0.3"/>
  <pageSetup horizontalDpi="600" verticalDpi="600" orientation="landscape" paperSize="9" scale="72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9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:D3"/>
    </sheetView>
  </sheetViews>
  <sheetFormatPr defaultColWidth="9.140625" defaultRowHeight="15"/>
  <cols>
    <col min="1" max="1" width="21.421875" style="0" customWidth="1"/>
    <col min="2" max="2" width="21.28125" style="0" customWidth="1"/>
    <col min="3" max="3" width="19.8515625" style="0" customWidth="1"/>
    <col min="4" max="4" width="21.00390625" style="0" customWidth="1"/>
  </cols>
  <sheetData>
    <row r="1" spans="1:4" ht="14.25">
      <c r="A1" s="1169" t="s">
        <v>287</v>
      </c>
      <c r="B1" s="1169"/>
      <c r="C1" s="1169"/>
      <c r="D1" s="1169"/>
    </row>
    <row r="2" spans="1:4" ht="14.25">
      <c r="A2" s="1170" t="s">
        <v>288</v>
      </c>
      <c r="B2" s="1170"/>
      <c r="C2" s="1170"/>
      <c r="D2" s="1170"/>
    </row>
    <row r="3" spans="1:4" ht="14.25">
      <c r="A3" s="1167" t="s">
        <v>289</v>
      </c>
      <c r="B3" s="1167"/>
      <c r="C3" s="1167"/>
      <c r="D3" s="1167"/>
    </row>
    <row r="4" spans="1:4" ht="14.25">
      <c r="A4" s="1167" t="s">
        <v>290</v>
      </c>
      <c r="B4" s="1167"/>
      <c r="C4" s="1167"/>
      <c r="D4" s="1167"/>
    </row>
    <row r="5" spans="1:4" ht="14.25">
      <c r="A5" s="1168" t="s">
        <v>291</v>
      </c>
      <c r="B5" s="1168"/>
      <c r="C5" s="1168"/>
      <c r="D5" s="1168"/>
    </row>
    <row r="6" spans="1:4" ht="14.25">
      <c r="A6" s="1167" t="s">
        <v>292</v>
      </c>
      <c r="B6" s="1167"/>
      <c r="C6" s="1167"/>
      <c r="D6" s="1167"/>
    </row>
    <row r="7" spans="1:4" ht="14.25">
      <c r="A7" s="1167" t="s">
        <v>293</v>
      </c>
      <c r="B7" s="1167"/>
      <c r="C7" s="1167"/>
      <c r="D7" s="1167"/>
    </row>
    <row r="8" spans="1:4" ht="14.25">
      <c r="A8" s="1167" t="s">
        <v>294</v>
      </c>
      <c r="B8" s="1167"/>
      <c r="C8" s="1167"/>
      <c r="D8" s="1167"/>
    </row>
    <row r="9" spans="1:4" ht="14.25">
      <c r="A9" s="1167" t="s">
        <v>295</v>
      </c>
      <c r="B9" s="1167"/>
      <c r="C9" s="1167"/>
      <c r="D9" s="1167"/>
    </row>
    <row r="10" spans="1:4" ht="14.25">
      <c r="A10" s="1167" t="s">
        <v>296</v>
      </c>
      <c r="B10" s="1167"/>
      <c r="C10" s="1167"/>
      <c r="D10" s="1167"/>
    </row>
    <row r="11" spans="1:4" ht="14.25">
      <c r="A11" s="209" t="s">
        <v>297</v>
      </c>
      <c r="B11" s="210"/>
      <c r="C11" s="210"/>
      <c r="D11" s="210"/>
    </row>
    <row r="12" spans="1:4" ht="14.25">
      <c r="A12" s="1167" t="s">
        <v>297</v>
      </c>
      <c r="B12" s="1167"/>
      <c r="C12" s="1167"/>
      <c r="D12" s="1167"/>
    </row>
    <row r="13" spans="1:4" ht="14.25">
      <c r="A13" s="1167" t="s">
        <v>298</v>
      </c>
      <c r="B13" s="1167"/>
      <c r="C13" s="1167"/>
      <c r="D13" s="1167"/>
    </row>
    <row r="14" spans="1:4" ht="14.25">
      <c r="A14" s="1167" t="s">
        <v>299</v>
      </c>
      <c r="B14" s="1167"/>
      <c r="C14" s="1167"/>
      <c r="D14" s="1167"/>
    </row>
    <row r="15" spans="1:4" ht="14.25">
      <c r="A15" s="209" t="s">
        <v>297</v>
      </c>
      <c r="B15" s="210"/>
      <c r="C15" s="210"/>
      <c r="D15" s="210"/>
    </row>
    <row r="16" spans="1:4" ht="14.25">
      <c r="A16" s="1167"/>
      <c r="B16" s="1167"/>
      <c r="C16" s="1167"/>
      <c r="D16" s="1167"/>
    </row>
    <row r="17" spans="1:4" ht="14.25">
      <c r="A17" s="1167" t="s">
        <v>300</v>
      </c>
      <c r="B17" s="1167"/>
      <c r="C17" s="1167"/>
      <c r="D17" s="1167"/>
    </row>
    <row r="18" spans="1:4" ht="14.25">
      <c r="A18" s="1167" t="s">
        <v>301</v>
      </c>
      <c r="B18" s="1167"/>
      <c r="C18" s="1167"/>
      <c r="D18" s="1167"/>
    </row>
    <row r="19" spans="1:4" ht="14.25">
      <c r="A19" s="1167" t="s">
        <v>302</v>
      </c>
      <c r="B19" s="1167"/>
      <c r="C19" s="1167"/>
      <c r="D19" s="1167"/>
    </row>
    <row r="20" spans="1:4" ht="14.25">
      <c r="A20" s="1167" t="s">
        <v>299</v>
      </c>
      <c r="B20" s="1167"/>
      <c r="C20" s="1167"/>
      <c r="D20" s="1167"/>
    </row>
    <row r="21" spans="1:4" ht="14.25">
      <c r="A21" s="209" t="s">
        <v>297</v>
      </c>
      <c r="B21" s="210"/>
      <c r="C21" s="210"/>
      <c r="D21" s="210"/>
    </row>
    <row r="22" spans="1:4" ht="14.25">
      <c r="A22" s="1167" t="s">
        <v>303</v>
      </c>
      <c r="B22" s="1167"/>
      <c r="C22" s="1167"/>
      <c r="D22" s="1167"/>
    </row>
    <row r="23" spans="1:4" ht="14.25">
      <c r="A23" s="1167" t="s">
        <v>299</v>
      </c>
      <c r="B23" s="1167"/>
      <c r="C23" s="1167"/>
      <c r="D23" s="1167"/>
    </row>
    <row r="24" spans="1:4" ht="14.25">
      <c r="A24" s="209" t="s">
        <v>297</v>
      </c>
      <c r="B24" s="210"/>
      <c r="C24" s="210"/>
      <c r="D24" s="210"/>
    </row>
    <row r="25" spans="1:4" ht="14.25">
      <c r="A25" s="1167" t="s">
        <v>304</v>
      </c>
      <c r="B25" s="1167"/>
      <c r="C25" s="1167"/>
      <c r="D25" s="1167"/>
    </row>
    <row r="26" spans="1:4" ht="14.25">
      <c r="A26" s="1167" t="s">
        <v>305</v>
      </c>
      <c r="B26" s="1167"/>
      <c r="C26" s="1167"/>
      <c r="D26" s="1167"/>
    </row>
    <row r="27" spans="1:4" ht="14.25">
      <c r="A27" s="1167" t="s">
        <v>313</v>
      </c>
      <c r="B27" s="1167"/>
      <c r="C27" s="1167"/>
      <c r="D27" s="1167"/>
    </row>
    <row r="28" spans="1:4" ht="14.25">
      <c r="A28" s="1167" t="s">
        <v>299</v>
      </c>
      <c r="B28" s="1167"/>
      <c r="C28" s="1167"/>
      <c r="D28" s="1167"/>
    </row>
    <row r="29" spans="1:4" ht="14.25">
      <c r="A29" s="209" t="s">
        <v>297</v>
      </c>
      <c r="B29" s="210"/>
      <c r="C29" s="210"/>
      <c r="D29" s="210"/>
    </row>
    <row r="30" spans="1:4" ht="14.25">
      <c r="A30" s="1167" t="s">
        <v>314</v>
      </c>
      <c r="B30" s="1167"/>
      <c r="C30" s="1167"/>
      <c r="D30" s="1167"/>
    </row>
    <row r="31" spans="1:4" ht="14.25">
      <c r="A31" s="1167" t="s">
        <v>315</v>
      </c>
      <c r="B31" s="1167"/>
      <c r="C31" s="1167"/>
      <c r="D31" s="1167"/>
    </row>
    <row r="32" spans="1:4" ht="14.25">
      <c r="A32" s="1167" t="s">
        <v>316</v>
      </c>
      <c r="B32" s="1167"/>
      <c r="C32" s="1167"/>
      <c r="D32" s="1167"/>
    </row>
    <row r="33" spans="1:4" ht="14.25">
      <c r="A33" s="1167" t="s">
        <v>299</v>
      </c>
      <c r="B33" s="1167"/>
      <c r="C33" s="1167"/>
      <c r="D33" s="1167"/>
    </row>
    <row r="34" spans="1:4" ht="14.25">
      <c r="A34" s="209" t="s">
        <v>297</v>
      </c>
      <c r="B34" s="210"/>
      <c r="C34" s="210"/>
      <c r="D34" s="210"/>
    </row>
    <row r="35" spans="1:4" ht="14.25">
      <c r="A35" s="1167" t="s">
        <v>317</v>
      </c>
      <c r="B35" s="1167"/>
      <c r="C35" s="1167"/>
      <c r="D35" s="1167"/>
    </row>
    <row r="36" spans="1:4" ht="14.25">
      <c r="A36" s="1167" t="s">
        <v>318</v>
      </c>
      <c r="B36" s="1167"/>
      <c r="C36" s="1167"/>
      <c r="D36" s="1167"/>
    </row>
    <row r="37" spans="1:4" ht="14.25">
      <c r="A37" s="1167" t="s">
        <v>319</v>
      </c>
      <c r="B37" s="1167"/>
      <c r="C37" s="1167"/>
      <c r="D37" s="1167"/>
    </row>
    <row r="38" spans="1:4" ht="14.25">
      <c r="A38" s="1167" t="s">
        <v>299</v>
      </c>
      <c r="B38" s="1167"/>
      <c r="C38" s="1167"/>
      <c r="D38" s="1167"/>
    </row>
    <row r="39" spans="1:4" ht="14.25">
      <c r="A39" s="209" t="s">
        <v>297</v>
      </c>
      <c r="B39" s="210"/>
      <c r="C39" s="210"/>
      <c r="D39" s="210"/>
    </row>
    <row r="40" spans="1:4" ht="14.25">
      <c r="A40" s="1167" t="s">
        <v>320</v>
      </c>
      <c r="B40" s="1167"/>
      <c r="C40" s="1167"/>
      <c r="D40" s="1167"/>
    </row>
    <row r="41" spans="1:4" ht="14.25">
      <c r="A41" s="1167" t="s">
        <v>299</v>
      </c>
      <c r="B41" s="1167"/>
      <c r="C41" s="1167"/>
      <c r="D41" s="1167"/>
    </row>
    <row r="42" spans="1:4" ht="14.25">
      <c r="A42" s="209" t="s">
        <v>297</v>
      </c>
      <c r="B42" s="210"/>
      <c r="C42" s="210"/>
      <c r="D42" s="210"/>
    </row>
    <row r="43" spans="1:4" ht="14.25">
      <c r="A43" s="1167" t="s">
        <v>321</v>
      </c>
      <c r="B43" s="1167"/>
      <c r="C43" s="1167"/>
      <c r="D43" s="1167"/>
    </row>
    <row r="44" spans="1:4" ht="14.25">
      <c r="A44" s="1167" t="s">
        <v>322</v>
      </c>
      <c r="B44" s="1167"/>
      <c r="C44" s="1167"/>
      <c r="D44" s="1167"/>
    </row>
    <row r="45" spans="1:4" ht="14.25">
      <c r="A45" s="1167" t="s">
        <v>323</v>
      </c>
      <c r="B45" s="1167"/>
      <c r="C45" s="1167"/>
      <c r="D45" s="1167"/>
    </row>
    <row r="46" spans="1:4" ht="14.25">
      <c r="A46" s="1167" t="s">
        <v>299</v>
      </c>
      <c r="B46" s="1167"/>
      <c r="C46" s="1167"/>
      <c r="D46" s="1167"/>
    </row>
    <row r="47" spans="1:4" ht="14.25">
      <c r="A47" s="209" t="s">
        <v>297</v>
      </c>
      <c r="B47" s="210"/>
      <c r="C47" s="210"/>
      <c r="D47" s="210"/>
    </row>
    <row r="48" spans="1:4" ht="14.25">
      <c r="A48" s="1167" t="s">
        <v>324</v>
      </c>
      <c r="B48" s="1167"/>
      <c r="C48" s="1167"/>
      <c r="D48" s="1167"/>
    </row>
    <row r="49" spans="1:4" ht="14.25">
      <c r="A49" s="1167" t="s">
        <v>325</v>
      </c>
      <c r="B49" s="1167"/>
      <c r="C49" s="1167"/>
      <c r="D49" s="1167"/>
    </row>
    <row r="50" spans="1:4" ht="14.25">
      <c r="A50" s="1167" t="s">
        <v>299</v>
      </c>
      <c r="B50" s="1167"/>
      <c r="C50" s="1167"/>
      <c r="D50" s="1167"/>
    </row>
    <row r="51" spans="1:4" ht="14.25">
      <c r="A51" s="209" t="s">
        <v>297</v>
      </c>
      <c r="B51" s="210"/>
      <c r="C51" s="210"/>
      <c r="D51" s="210"/>
    </row>
    <row r="52" spans="1:4" ht="14.25">
      <c r="A52" s="1167" t="s">
        <v>326</v>
      </c>
      <c r="B52" s="1167"/>
      <c r="C52" s="1167"/>
      <c r="D52" s="1167"/>
    </row>
    <row r="53" spans="1:4" ht="14.25">
      <c r="A53" s="1167" t="s">
        <v>327</v>
      </c>
      <c r="B53" s="1167"/>
      <c r="C53" s="1167"/>
      <c r="D53" s="1167"/>
    </row>
    <row r="54" spans="1:4" ht="14.25">
      <c r="A54" s="1167" t="s">
        <v>328</v>
      </c>
      <c r="B54" s="1167"/>
      <c r="C54" s="1167"/>
      <c r="D54" s="1167"/>
    </row>
    <row r="55" spans="1:4" ht="14.25">
      <c r="A55" s="1167" t="s">
        <v>299</v>
      </c>
      <c r="B55" s="1167"/>
      <c r="C55" s="1167"/>
      <c r="D55" s="1167"/>
    </row>
    <row r="56" spans="1:4" ht="14.25">
      <c r="A56" s="209" t="s">
        <v>297</v>
      </c>
      <c r="B56" s="210"/>
      <c r="C56" s="210"/>
      <c r="D56" s="210"/>
    </row>
    <row r="57" spans="1:4" ht="14.25">
      <c r="A57" s="1167" t="s">
        <v>329</v>
      </c>
      <c r="B57" s="1167"/>
      <c r="C57" s="1167"/>
      <c r="D57" s="1167"/>
    </row>
    <row r="58" spans="1:4" ht="14.25">
      <c r="A58" s="1167" t="s">
        <v>299</v>
      </c>
      <c r="B58" s="1167"/>
      <c r="C58" s="1167"/>
      <c r="D58" s="1167"/>
    </row>
    <row r="59" spans="1:4" ht="14.25">
      <c r="A59" s="209" t="s">
        <v>297</v>
      </c>
      <c r="B59" s="210"/>
      <c r="C59" s="210"/>
      <c r="D59" s="210"/>
    </row>
    <row r="60" spans="1:4" ht="14.25">
      <c r="A60" s="1167" t="s">
        <v>330</v>
      </c>
      <c r="B60" s="1167"/>
      <c r="C60" s="1167"/>
      <c r="D60" s="1167"/>
    </row>
    <row r="61" spans="1:4" ht="14.25">
      <c r="A61" s="1167" t="s">
        <v>299</v>
      </c>
      <c r="B61" s="1167"/>
      <c r="C61" s="1167"/>
      <c r="D61" s="1167"/>
    </row>
    <row r="62" spans="1:4" ht="14.25">
      <c r="A62" s="209" t="s">
        <v>297</v>
      </c>
      <c r="B62" s="210"/>
      <c r="C62" s="210"/>
      <c r="D62" s="210"/>
    </row>
    <row r="63" spans="1:4" ht="14.25">
      <c r="A63" s="1167" t="s">
        <v>331</v>
      </c>
      <c r="B63" s="1167"/>
      <c r="C63" s="1167"/>
      <c r="D63" s="1167"/>
    </row>
    <row r="64" spans="1:4" ht="14.25">
      <c r="A64" s="1167" t="s">
        <v>299</v>
      </c>
      <c r="B64" s="1167"/>
      <c r="C64" s="1167"/>
      <c r="D64" s="1167"/>
    </row>
    <row r="65" spans="1:4" ht="14.25">
      <c r="A65" s="209" t="s">
        <v>297</v>
      </c>
      <c r="B65" s="210"/>
      <c r="C65" s="210"/>
      <c r="D65" s="210"/>
    </row>
    <row r="66" spans="1:4" ht="14.25">
      <c r="A66" s="1167" t="s">
        <v>332</v>
      </c>
      <c r="B66" s="1167"/>
      <c r="C66" s="1167"/>
      <c r="D66" s="1167"/>
    </row>
    <row r="67" spans="1:4" ht="14.25">
      <c r="A67" s="1167" t="s">
        <v>333</v>
      </c>
      <c r="B67" s="1167"/>
      <c r="C67" s="1167"/>
      <c r="D67" s="1167"/>
    </row>
    <row r="68" spans="1:4" ht="14.25">
      <c r="A68" s="1167" t="s">
        <v>334</v>
      </c>
      <c r="B68" s="1167"/>
      <c r="C68" s="1167"/>
      <c r="D68" s="1167"/>
    </row>
    <row r="69" spans="1:4" ht="14.25">
      <c r="A69" s="1167" t="s">
        <v>299</v>
      </c>
      <c r="B69" s="1167"/>
      <c r="C69" s="1167"/>
      <c r="D69" s="1167"/>
    </row>
    <row r="70" spans="1:4" ht="14.25">
      <c r="A70" s="209" t="s">
        <v>297</v>
      </c>
      <c r="B70" s="210"/>
      <c r="C70" s="210"/>
      <c r="D70" s="210"/>
    </row>
    <row r="71" spans="1:4" ht="14.25">
      <c r="A71" s="1167" t="s">
        <v>335</v>
      </c>
      <c r="B71" s="1167"/>
      <c r="C71" s="1167"/>
      <c r="D71" s="1167"/>
    </row>
    <row r="72" spans="1:4" ht="14.25">
      <c r="A72" s="1167" t="s">
        <v>299</v>
      </c>
      <c r="B72" s="1167"/>
      <c r="C72" s="1167"/>
      <c r="D72" s="1167"/>
    </row>
    <row r="73" spans="1:4" ht="14.25">
      <c r="A73" s="209" t="s">
        <v>297</v>
      </c>
      <c r="B73" s="210"/>
      <c r="C73" s="210"/>
      <c r="D73" s="210"/>
    </row>
    <row r="74" spans="1:4" ht="14.25">
      <c r="A74" s="1167" t="s">
        <v>336</v>
      </c>
      <c r="B74" s="1167"/>
      <c r="C74" s="1167"/>
      <c r="D74" s="1167"/>
    </row>
    <row r="75" spans="1:4" ht="14.25">
      <c r="A75" s="1167" t="s">
        <v>337</v>
      </c>
      <c r="B75" s="1167"/>
      <c r="C75" s="1167"/>
      <c r="D75" s="1167"/>
    </row>
    <row r="76" spans="1:4" ht="14.25">
      <c r="A76" s="1167" t="s">
        <v>338</v>
      </c>
      <c r="B76" s="1167"/>
      <c r="C76" s="1167"/>
      <c r="D76" s="1167"/>
    </row>
    <row r="77" spans="1:4" ht="14.25">
      <c r="A77" s="1167" t="s">
        <v>299</v>
      </c>
      <c r="B77" s="1167"/>
      <c r="C77" s="1167"/>
      <c r="D77" s="1167"/>
    </row>
    <row r="78" spans="1:4" ht="14.25">
      <c r="A78" s="209" t="s">
        <v>297</v>
      </c>
      <c r="B78" s="210"/>
      <c r="C78" s="210"/>
      <c r="D78" s="210"/>
    </row>
    <row r="79" spans="1:4" ht="14.25">
      <c r="A79" s="1167" t="s">
        <v>339</v>
      </c>
      <c r="B79" s="1167"/>
      <c r="C79" s="1167"/>
      <c r="D79" s="1167"/>
    </row>
    <row r="80" spans="1:4" ht="14.25">
      <c r="A80" s="1167" t="s">
        <v>340</v>
      </c>
      <c r="B80" s="1167"/>
      <c r="C80" s="1167"/>
      <c r="D80" s="1167"/>
    </row>
    <row r="81" spans="1:4" ht="14.25">
      <c r="A81" s="1167"/>
      <c r="B81" s="1167"/>
      <c r="C81" s="1167"/>
      <c r="D81" s="1167"/>
    </row>
    <row r="82" spans="1:4" ht="14.25">
      <c r="A82" s="1168" t="s">
        <v>341</v>
      </c>
      <c r="B82" s="1168"/>
      <c r="C82" s="1168"/>
      <c r="D82" s="1168"/>
    </row>
    <row r="83" spans="1:4" ht="14.25">
      <c r="A83" s="208"/>
      <c r="B83" s="208"/>
      <c r="C83" s="208"/>
      <c r="D83" s="208"/>
    </row>
    <row r="84" spans="1:4" ht="27.75">
      <c r="A84" s="210" t="s">
        <v>342</v>
      </c>
      <c r="B84" s="210" t="s">
        <v>343</v>
      </c>
      <c r="C84" s="210" t="s">
        <v>344</v>
      </c>
      <c r="D84" s="210" t="s">
        <v>345</v>
      </c>
    </row>
    <row r="85" spans="1:4" ht="41.25">
      <c r="A85" s="211" t="s">
        <v>346</v>
      </c>
      <c r="B85" s="212"/>
      <c r="C85" s="212"/>
      <c r="D85" s="212"/>
    </row>
    <row r="86" spans="1:4" ht="14.25">
      <c r="A86" s="211" t="s">
        <v>347</v>
      </c>
      <c r="B86" s="212"/>
      <c r="C86" s="212"/>
      <c r="D86" s="212"/>
    </row>
    <row r="87" spans="1:4" ht="41.25">
      <c r="A87" s="211" t="s">
        <v>348</v>
      </c>
      <c r="B87" s="212"/>
      <c r="C87" s="212"/>
      <c r="D87" s="212"/>
    </row>
    <row r="88" spans="1:4" ht="27">
      <c r="A88" s="211" t="s">
        <v>349</v>
      </c>
      <c r="B88" s="212"/>
      <c r="C88" s="212"/>
      <c r="D88" s="212"/>
    </row>
    <row r="89" spans="1:4" ht="41.25">
      <c r="A89" s="211" t="s">
        <v>350</v>
      </c>
      <c r="B89" s="212"/>
      <c r="C89" s="212"/>
      <c r="D89" s="212"/>
    </row>
    <row r="90" spans="1:4" ht="27">
      <c r="A90" s="211" t="s">
        <v>351</v>
      </c>
      <c r="B90" s="212"/>
      <c r="C90" s="212"/>
      <c r="D90" s="212"/>
    </row>
    <row r="91" spans="1:4" ht="27">
      <c r="A91" s="211" t="s">
        <v>352</v>
      </c>
      <c r="B91" s="212"/>
      <c r="C91" s="212"/>
      <c r="D91" s="212"/>
    </row>
    <row r="92" spans="1:4" ht="14.25">
      <c r="A92" s="211" t="s">
        <v>353</v>
      </c>
      <c r="B92" s="210"/>
      <c r="C92" s="210"/>
      <c r="D92" s="210"/>
    </row>
    <row r="93" spans="1:4" ht="14.25">
      <c r="A93" s="213"/>
      <c r="B93" s="214"/>
      <c r="C93" s="215"/>
      <c r="D93" s="215"/>
    </row>
    <row r="94" spans="1:4" ht="14.25">
      <c r="A94" s="1168" t="s">
        <v>354</v>
      </c>
      <c r="B94" s="1168"/>
      <c r="C94" s="1168"/>
      <c r="D94" s="1168"/>
    </row>
    <row r="95" spans="1:4" ht="14.25">
      <c r="A95" s="216"/>
      <c r="B95" s="214"/>
      <c r="C95" s="215"/>
      <c r="D95" s="215"/>
    </row>
    <row r="96" spans="1:4" ht="14.25">
      <c r="A96" s="1166" t="s">
        <v>355</v>
      </c>
      <c r="B96" s="1166"/>
      <c r="C96" s="1166"/>
      <c r="D96" s="1166"/>
    </row>
  </sheetData>
  <sheetProtection/>
  <mergeCells count="67">
    <mergeCell ref="A14:D14"/>
    <mergeCell ref="A16:D16"/>
    <mergeCell ref="A1:D1"/>
    <mergeCell ref="A2:D2"/>
    <mergeCell ref="A3:D3"/>
    <mergeCell ref="A4:D4"/>
    <mergeCell ref="A5:D5"/>
    <mergeCell ref="A6:D6"/>
    <mergeCell ref="A7:D7"/>
    <mergeCell ref="A8:D8"/>
    <mergeCell ref="A9:D9"/>
    <mergeCell ref="A10:D10"/>
    <mergeCell ref="A22:D22"/>
    <mergeCell ref="A23:D23"/>
    <mergeCell ref="A19:D19"/>
    <mergeCell ref="A20:D20"/>
    <mergeCell ref="A12:D12"/>
    <mergeCell ref="A13:D13"/>
    <mergeCell ref="A17:D17"/>
    <mergeCell ref="A18:D18"/>
    <mergeCell ref="A25:D25"/>
    <mergeCell ref="A26:D26"/>
    <mergeCell ref="A35:D35"/>
    <mergeCell ref="A36:D36"/>
    <mergeCell ref="A27:D27"/>
    <mergeCell ref="A28:D28"/>
    <mergeCell ref="A30:D30"/>
    <mergeCell ref="A31:D31"/>
    <mergeCell ref="A32:D32"/>
    <mergeCell ref="A33:D33"/>
    <mergeCell ref="A45:D45"/>
    <mergeCell ref="A46:D46"/>
    <mergeCell ref="A43:D43"/>
    <mergeCell ref="A44:D44"/>
    <mergeCell ref="A37:D37"/>
    <mergeCell ref="A38:D38"/>
    <mergeCell ref="A40:D40"/>
    <mergeCell ref="A41:D41"/>
    <mergeCell ref="A48:D48"/>
    <mergeCell ref="A49:D49"/>
    <mergeCell ref="A53:D53"/>
    <mergeCell ref="A54:D54"/>
    <mergeCell ref="A50:D50"/>
    <mergeCell ref="A52:D52"/>
    <mergeCell ref="A75:D75"/>
    <mergeCell ref="A76:D76"/>
    <mergeCell ref="A55:D55"/>
    <mergeCell ref="A57:D57"/>
    <mergeCell ref="A58:D58"/>
    <mergeCell ref="A60:D60"/>
    <mergeCell ref="A61:D61"/>
    <mergeCell ref="A63:D63"/>
    <mergeCell ref="A69:D69"/>
    <mergeCell ref="A71:D71"/>
    <mergeCell ref="A72:D72"/>
    <mergeCell ref="A74:D74"/>
    <mergeCell ref="A64:D64"/>
    <mergeCell ref="A66:D66"/>
    <mergeCell ref="A67:D67"/>
    <mergeCell ref="A68:D68"/>
    <mergeCell ref="A96:D96"/>
    <mergeCell ref="A77:D77"/>
    <mergeCell ref="A79:D79"/>
    <mergeCell ref="A80:D80"/>
    <mergeCell ref="A81:D81"/>
    <mergeCell ref="A82:D82"/>
    <mergeCell ref="A94:D9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view="pageBreakPreview" zoomScale="90" zoomScaleSheetLayoutView="90" zoomScalePageLayoutView="0" workbookViewId="0" topLeftCell="A1">
      <selection activeCell="E9" sqref="E9"/>
    </sheetView>
  </sheetViews>
  <sheetFormatPr defaultColWidth="9.140625" defaultRowHeight="15"/>
  <cols>
    <col min="1" max="1" width="4.57421875" style="177" customWidth="1"/>
    <col min="2" max="2" width="46.00390625" style="31" customWidth="1"/>
    <col min="3" max="3" width="16.140625" style="31" customWidth="1"/>
    <col min="4" max="4" width="21.421875" style="31" customWidth="1"/>
    <col min="5" max="16384" width="9.140625" style="31" customWidth="1"/>
  </cols>
  <sheetData>
    <row r="1" ht="33.75" customHeight="1">
      <c r="B1" s="42" t="s">
        <v>736</v>
      </c>
    </row>
    <row r="2" spans="1:4" ht="14.25">
      <c r="A2" s="178"/>
      <c r="B2" s="46"/>
      <c r="C2" s="45"/>
      <c r="D2" s="45"/>
    </row>
    <row r="3" spans="1:4" ht="15" thickBot="1">
      <c r="A3" s="178"/>
      <c r="B3" s="50" t="s">
        <v>732</v>
      </c>
      <c r="C3" s="45"/>
      <c r="D3" s="985" t="s">
        <v>971</v>
      </c>
    </row>
    <row r="4" spans="1:4" ht="15.75" thickTop="1">
      <c r="A4" s="179" t="s">
        <v>708</v>
      </c>
      <c r="B4" s="43" t="s">
        <v>738</v>
      </c>
      <c r="C4" s="43" t="s">
        <v>729</v>
      </c>
      <c r="D4" s="44" t="s">
        <v>719</v>
      </c>
    </row>
    <row r="5" spans="1:4" ht="14.25">
      <c r="A5" s="180">
        <v>16</v>
      </c>
      <c r="B5" s="51" t="s">
        <v>125</v>
      </c>
      <c r="C5" s="49"/>
      <c r="D5" s="48"/>
    </row>
    <row r="6" spans="1:4" ht="42.75" customHeight="1">
      <c r="A6" s="180">
        <v>17</v>
      </c>
      <c r="B6" s="51" t="s">
        <v>860</v>
      </c>
      <c r="C6" s="49"/>
      <c r="D6" s="48"/>
    </row>
    <row r="7" spans="1:4" ht="27">
      <c r="A7" s="180">
        <v>18</v>
      </c>
      <c r="B7" s="52" t="s">
        <v>126</v>
      </c>
      <c r="C7" s="841"/>
      <c r="D7" s="48"/>
    </row>
    <row r="8" spans="1:4" ht="27">
      <c r="A8" s="180">
        <v>19</v>
      </c>
      <c r="B8" s="52" t="s">
        <v>861</v>
      </c>
      <c r="C8" s="49"/>
      <c r="D8" s="48"/>
    </row>
    <row r="9" spans="1:4" ht="14.25">
      <c r="A9" s="180">
        <v>20</v>
      </c>
      <c r="B9" s="53" t="s">
        <v>127</v>
      </c>
      <c r="C9" s="49"/>
      <c r="D9" s="48"/>
    </row>
    <row r="10" spans="1:4" ht="14.25">
      <c r="A10" s="180">
        <v>21</v>
      </c>
      <c r="B10" s="51" t="s">
        <v>111</v>
      </c>
      <c r="C10" s="49"/>
      <c r="D10" s="48"/>
    </row>
    <row r="11" spans="1:4" ht="27">
      <c r="A11" s="180" t="s">
        <v>527</v>
      </c>
      <c r="B11" s="51" t="s">
        <v>161</v>
      </c>
      <c r="C11" s="49"/>
      <c r="D11" s="48"/>
    </row>
    <row r="12" spans="1:4" ht="27">
      <c r="A12" s="180" t="s">
        <v>528</v>
      </c>
      <c r="B12" s="51" t="s">
        <v>162</v>
      </c>
      <c r="C12" s="49"/>
      <c r="D12" s="48"/>
    </row>
    <row r="13" spans="1:4" ht="27">
      <c r="A13" s="877" t="s">
        <v>529</v>
      </c>
      <c r="B13" s="878" t="s">
        <v>275</v>
      </c>
      <c r="C13" s="885">
        <f>C11+C12</f>
        <v>0</v>
      </c>
      <c r="D13" s="886">
        <f>D11+D12</f>
        <v>0</v>
      </c>
    </row>
    <row r="14" spans="1:4" ht="16.5" customHeight="1" hidden="1">
      <c r="A14" s="186">
        <v>22</v>
      </c>
      <c r="B14" s="185" t="s">
        <v>172</v>
      </c>
      <c r="C14" s="49"/>
      <c r="D14" s="48"/>
    </row>
    <row r="15" spans="1:4" ht="14.25">
      <c r="A15" s="618">
        <v>23</v>
      </c>
      <c r="B15" s="619" t="s">
        <v>538</v>
      </c>
      <c r="C15" s="883"/>
      <c r="D15" s="49"/>
    </row>
    <row r="16" spans="1:4" ht="0.75" customHeight="1" hidden="1">
      <c r="A16" s="186" t="s">
        <v>144</v>
      </c>
      <c r="B16" s="185" t="s">
        <v>172</v>
      </c>
      <c r="C16" s="47"/>
      <c r="D16" s="48"/>
    </row>
    <row r="17" spans="1:4" ht="0.75" customHeight="1" hidden="1">
      <c r="A17" s="186" t="s">
        <v>145</v>
      </c>
      <c r="B17" s="185" t="s">
        <v>172</v>
      </c>
      <c r="C17" s="49"/>
      <c r="D17" s="48"/>
    </row>
    <row r="18" spans="1:4" ht="22.5" customHeight="1" hidden="1">
      <c r="A18" s="186" t="s">
        <v>146</v>
      </c>
      <c r="B18" s="185" t="s">
        <v>172</v>
      </c>
      <c r="C18" s="47"/>
      <c r="D18" s="48"/>
    </row>
    <row r="19" spans="1:4" ht="15">
      <c r="A19" s="181" t="s">
        <v>147</v>
      </c>
      <c r="B19" s="55" t="s">
        <v>730</v>
      </c>
      <c r="C19" s="176">
        <f>C5+C6+C7+C8+C9+C10+C13+C15</f>
        <v>0</v>
      </c>
      <c r="D19" s="176">
        <f>D5+D6+D7+D8+D9+D10+D13+D15</f>
        <v>0</v>
      </c>
    </row>
    <row r="20" spans="1:4" ht="14.25">
      <c r="A20" s="180" t="s">
        <v>148</v>
      </c>
      <c r="B20" s="487" t="s">
        <v>173</v>
      </c>
      <c r="C20" s="841"/>
      <c r="D20" s="48"/>
    </row>
    <row r="21" spans="1:4" ht="14.25">
      <c r="A21" s="180" t="s">
        <v>149</v>
      </c>
      <c r="B21" s="54" t="s">
        <v>713</v>
      </c>
      <c r="C21" s="49"/>
      <c r="D21" s="48"/>
    </row>
    <row r="22" spans="1:4" ht="14.25">
      <c r="A22" s="180" t="s">
        <v>150</v>
      </c>
      <c r="B22" s="54" t="s">
        <v>160</v>
      </c>
      <c r="C22" s="49"/>
      <c r="D22" s="48"/>
    </row>
    <row r="23" spans="1:4" ht="27">
      <c r="A23" s="180" t="s">
        <v>151</v>
      </c>
      <c r="B23" s="175" t="s">
        <v>143</v>
      </c>
      <c r="C23" s="49"/>
      <c r="D23" s="48"/>
    </row>
    <row r="24" spans="1:4" ht="14.25">
      <c r="A24" s="875" t="s">
        <v>152</v>
      </c>
      <c r="B24" s="876" t="s">
        <v>733</v>
      </c>
      <c r="C24" s="887">
        <f>C25+C26</f>
        <v>0</v>
      </c>
      <c r="D24" s="888">
        <f>D25+D26</f>
        <v>0</v>
      </c>
    </row>
    <row r="25" spans="1:4" ht="14.25">
      <c r="A25" s="180" t="s">
        <v>154</v>
      </c>
      <c r="B25" s="54" t="s">
        <v>734</v>
      </c>
      <c r="C25" s="841"/>
      <c r="D25" s="48"/>
    </row>
    <row r="26" spans="1:4" ht="14.25">
      <c r="A26" s="180" t="s">
        <v>155</v>
      </c>
      <c r="B26" s="54" t="s">
        <v>735</v>
      </c>
      <c r="C26" s="841"/>
      <c r="D26" s="48"/>
    </row>
    <row r="27" spans="1:4" ht="14.25">
      <c r="A27" s="180" t="s">
        <v>153</v>
      </c>
      <c r="B27" s="56" t="s">
        <v>714</v>
      </c>
      <c r="C27" s="49"/>
      <c r="D27" s="48"/>
    </row>
    <row r="28" spans="1:6" ht="14.25">
      <c r="A28" s="180" t="s">
        <v>156</v>
      </c>
      <c r="B28" s="54" t="s">
        <v>715</v>
      </c>
      <c r="C28" s="49"/>
      <c r="D28" s="48"/>
      <c r="F28" s="840"/>
    </row>
    <row r="29" spans="1:4" ht="14.25">
      <c r="A29" s="180" t="s">
        <v>157</v>
      </c>
      <c r="B29" s="56" t="s">
        <v>716</v>
      </c>
      <c r="C29" s="841"/>
      <c r="D29" s="48"/>
    </row>
    <row r="30" spans="1:4" ht="15">
      <c r="A30" s="182" t="s">
        <v>158</v>
      </c>
      <c r="B30" s="57" t="s">
        <v>717</v>
      </c>
      <c r="C30" s="176">
        <f>C20+C21+C22+C23+C24+C27+C28+C29</f>
        <v>0</v>
      </c>
      <c r="D30" s="176">
        <f>D20+D21+D22+D23+D24+D27+D28+D29</f>
        <v>0</v>
      </c>
    </row>
    <row r="31" spans="1:4" ht="15.75" thickBot="1">
      <c r="A31" s="183" t="s">
        <v>159</v>
      </c>
      <c r="B31" s="58" t="s">
        <v>718</v>
      </c>
      <c r="C31" s="889">
        <f>C19+C30</f>
        <v>0</v>
      </c>
      <c r="D31" s="890">
        <f>D19+D30</f>
        <v>0</v>
      </c>
    </row>
    <row r="32" ht="15" thickTop="1"/>
    <row r="34" ht="14.25">
      <c r="B34" s="31" t="s">
        <v>140</v>
      </c>
    </row>
    <row r="35" spans="4:5" ht="14.25">
      <c r="D35" s="31" t="s">
        <v>133</v>
      </c>
      <c r="E35" s="31" t="s">
        <v>134</v>
      </c>
    </row>
    <row r="36" spans="4:5" ht="14.25">
      <c r="D36" s="31" t="s">
        <v>135</v>
      </c>
      <c r="E36" s="31" t="s">
        <v>136</v>
      </c>
    </row>
    <row r="37" ht="14.25">
      <c r="B37" s="31" t="s">
        <v>141</v>
      </c>
    </row>
    <row r="38" spans="4:5" ht="14.25">
      <c r="D38" s="31" t="s">
        <v>133</v>
      </c>
      <c r="E38" s="31" t="s">
        <v>134</v>
      </c>
    </row>
    <row r="39" spans="3:5" ht="14.25">
      <c r="C39" s="31" t="s">
        <v>137</v>
      </c>
      <c r="D39" s="31" t="s">
        <v>135</v>
      </c>
      <c r="E39" s="31" t="s">
        <v>136</v>
      </c>
    </row>
  </sheetData>
  <sheetProtection password="C7AC" sheet="1" formatCell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B16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AA6"/>
    </sheetView>
  </sheetViews>
  <sheetFormatPr defaultColWidth="9.140625" defaultRowHeight="15"/>
  <cols>
    <col min="1" max="1" width="1.421875" style="225" customWidth="1"/>
    <col min="2" max="2" width="1.57421875" style="225" customWidth="1"/>
    <col min="3" max="3" width="4.7109375" style="240" customWidth="1"/>
    <col min="4" max="6" width="4.00390625" style="240" customWidth="1"/>
    <col min="7" max="8" width="4.00390625" style="225" customWidth="1"/>
    <col min="9" max="11" width="3.57421875" style="225" customWidth="1"/>
    <col min="12" max="12" width="3.7109375" style="241" customWidth="1"/>
    <col min="13" max="13" width="3.57421875" style="241" customWidth="1"/>
    <col min="14" max="14" width="2.140625" style="225" customWidth="1"/>
    <col min="15" max="15" width="1.421875" style="225" customWidth="1"/>
    <col min="16" max="16" width="4.00390625" style="225" customWidth="1"/>
    <col min="17" max="17" width="2.8515625" style="225" customWidth="1"/>
    <col min="18" max="25" width="4.00390625" style="225" customWidth="1"/>
    <col min="26" max="26" width="3.7109375" style="225" customWidth="1"/>
    <col min="27" max="27" width="4.7109375" style="225" customWidth="1"/>
    <col min="28" max="28" width="0.9921875" style="225" customWidth="1"/>
    <col min="29" max="40" width="9.140625" style="223" customWidth="1"/>
    <col min="41" max="16384" width="9.140625" style="222" customWidth="1"/>
  </cols>
  <sheetData>
    <row r="1" spans="1:28" ht="12.75">
      <c r="A1" s="217" t="s">
        <v>356</v>
      </c>
      <c r="B1" s="218"/>
      <c r="C1" s="219"/>
      <c r="D1" s="220" t="s">
        <v>357</v>
      </c>
      <c r="E1" s="219"/>
      <c r="F1" s="219"/>
      <c r="G1" s="219"/>
      <c r="H1" s="219"/>
      <c r="I1" s="219"/>
      <c r="J1" s="219"/>
      <c r="K1" s="219"/>
      <c r="L1" s="219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2"/>
    </row>
    <row r="2" spans="1:28" ht="12.75">
      <c r="A2" s="217" t="s">
        <v>358</v>
      </c>
      <c r="B2" s="218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2"/>
    </row>
    <row r="3" spans="1:28" ht="12.75">
      <c r="A3" s="224" t="s">
        <v>359</v>
      </c>
      <c r="B3" s="218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2"/>
    </row>
    <row r="4" spans="2:27" ht="12.75" customHeight="1">
      <c r="B4" s="1205" t="s">
        <v>360</v>
      </c>
      <c r="C4" s="1206"/>
      <c r="D4" s="1206"/>
      <c r="E4" s="1206"/>
      <c r="F4" s="1206"/>
      <c r="G4" s="1206"/>
      <c r="H4" s="1206"/>
      <c r="I4" s="1206"/>
      <c r="J4" s="1206"/>
      <c r="K4" s="1206"/>
      <c r="L4" s="1206"/>
      <c r="M4" s="1206"/>
      <c r="N4" s="1206"/>
      <c r="O4" s="1206"/>
      <c r="P4" s="1206"/>
      <c r="Q4" s="1206"/>
      <c r="R4" s="1206"/>
      <c r="S4" s="1206"/>
      <c r="T4" s="1206"/>
      <c r="U4" s="1206"/>
      <c r="V4" s="1206"/>
      <c r="W4" s="1206"/>
      <c r="X4" s="1206"/>
      <c r="Y4" s="1206"/>
      <c r="Z4" s="1206"/>
      <c r="AA4" s="1207"/>
    </row>
    <row r="5" spans="2:27" ht="12.75" customHeight="1">
      <c r="B5" s="1208"/>
      <c r="C5" s="1209"/>
      <c r="D5" s="1209"/>
      <c r="E5" s="1209"/>
      <c r="F5" s="1209"/>
      <c r="G5" s="1209"/>
      <c r="H5" s="1209"/>
      <c r="I5" s="1209"/>
      <c r="J5" s="1209"/>
      <c r="K5" s="1209"/>
      <c r="L5" s="1209"/>
      <c r="M5" s="1209"/>
      <c r="N5" s="1209"/>
      <c r="O5" s="1209"/>
      <c r="P5" s="1209"/>
      <c r="Q5" s="1209"/>
      <c r="R5" s="1209"/>
      <c r="S5" s="1209"/>
      <c r="T5" s="1209"/>
      <c r="U5" s="1209"/>
      <c r="V5" s="1209"/>
      <c r="W5" s="1209"/>
      <c r="X5" s="1209"/>
      <c r="Y5" s="1209"/>
      <c r="Z5" s="1209"/>
      <c r="AA5" s="1210"/>
    </row>
    <row r="6" spans="2:27" ht="12.75" customHeight="1">
      <c r="B6" s="1211" t="s">
        <v>361</v>
      </c>
      <c r="C6" s="1212"/>
      <c r="D6" s="1212"/>
      <c r="E6" s="1212"/>
      <c r="F6" s="1212"/>
      <c r="G6" s="1212"/>
      <c r="H6" s="1212"/>
      <c r="I6" s="1212"/>
      <c r="J6" s="1212"/>
      <c r="K6" s="1212"/>
      <c r="L6" s="1212"/>
      <c r="M6" s="1212"/>
      <c r="N6" s="1212"/>
      <c r="O6" s="1212"/>
      <c r="P6" s="1212"/>
      <c r="Q6" s="1212"/>
      <c r="R6" s="1212"/>
      <c r="S6" s="1212"/>
      <c r="T6" s="1212"/>
      <c r="U6" s="1212"/>
      <c r="V6" s="1212"/>
      <c r="W6" s="1212"/>
      <c r="X6" s="1212"/>
      <c r="Y6" s="1212"/>
      <c r="Z6" s="1212"/>
      <c r="AA6" s="1213"/>
    </row>
    <row r="7" spans="2:27" ht="12.75" customHeight="1">
      <c r="B7" s="1214" t="s">
        <v>362</v>
      </c>
      <c r="C7" s="1215"/>
      <c r="D7" s="1215"/>
      <c r="E7" s="1215"/>
      <c r="F7" s="1215"/>
      <c r="G7" s="1215"/>
      <c r="H7" s="1215"/>
      <c r="I7" s="1215"/>
      <c r="J7" s="1215"/>
      <c r="K7" s="1215"/>
      <c r="L7" s="1215"/>
      <c r="M7" s="1215"/>
      <c r="N7" s="1215"/>
      <c r="O7" s="1215"/>
      <c r="P7" s="1215"/>
      <c r="Q7" s="1215"/>
      <c r="R7" s="1215"/>
      <c r="S7" s="1215"/>
      <c r="T7" s="1215"/>
      <c r="U7" s="1215"/>
      <c r="V7" s="1215"/>
      <c r="W7" s="1215"/>
      <c r="X7" s="1215"/>
      <c r="Y7" s="1215"/>
      <c r="Z7" s="1215"/>
      <c r="AA7" s="1216"/>
    </row>
    <row r="8" spans="2:27" ht="12.75">
      <c r="B8" s="1217" t="s">
        <v>363</v>
      </c>
      <c r="C8" s="1218"/>
      <c r="D8" s="1218"/>
      <c r="E8" s="1218"/>
      <c r="F8" s="1218"/>
      <c r="G8" s="1218"/>
      <c r="H8" s="1218"/>
      <c r="I8" s="1218"/>
      <c r="J8" s="1218"/>
      <c r="K8" s="1218"/>
      <c r="L8" s="1218"/>
      <c r="M8" s="1218"/>
      <c r="N8" s="1218"/>
      <c r="O8" s="1218"/>
      <c r="P8" s="1218"/>
      <c r="Q8" s="1218"/>
      <c r="R8" s="1218"/>
      <c r="S8" s="1218"/>
      <c r="T8" s="1218"/>
      <c r="U8" s="1218"/>
      <c r="V8" s="1218"/>
      <c r="W8" s="1218"/>
      <c r="X8" s="1218"/>
      <c r="Y8" s="1219" t="s">
        <v>364</v>
      </c>
      <c r="Z8" s="1219"/>
      <c r="AA8" s="1220"/>
    </row>
    <row r="9" spans="2:27" ht="13.5">
      <c r="B9" s="1221"/>
      <c r="C9" s="1222"/>
      <c r="D9" s="1222"/>
      <c r="E9" s="1222"/>
      <c r="F9" s="1222"/>
      <c r="G9" s="1222"/>
      <c r="H9" s="1222"/>
      <c r="I9" s="1222"/>
      <c r="J9" s="1222"/>
      <c r="K9" s="1223"/>
      <c r="L9" s="1224"/>
      <c r="M9" s="1225"/>
      <c r="N9" s="1225"/>
      <c r="O9" s="1225"/>
      <c r="P9" s="1225"/>
      <c r="Q9" s="1226"/>
      <c r="R9" s="1227" t="s">
        <v>359</v>
      </c>
      <c r="S9" s="1228"/>
      <c r="T9" s="1228"/>
      <c r="U9" s="1228"/>
      <c r="V9" s="1228"/>
      <c r="W9" s="1228"/>
      <c r="X9" s="1228"/>
      <c r="Y9" s="1229"/>
      <c r="Z9" s="1229"/>
      <c r="AA9" s="1230"/>
    </row>
    <row r="10" spans="2:27" ht="12.75" customHeight="1">
      <c r="B10" s="1203" t="s">
        <v>365</v>
      </c>
      <c r="C10" s="1174"/>
      <c r="D10" s="1174"/>
      <c r="E10" s="1174"/>
      <c r="F10" s="1174"/>
      <c r="G10" s="1174"/>
      <c r="H10" s="1174"/>
      <c r="I10" s="1174"/>
      <c r="J10" s="1174"/>
      <c r="K10" s="1174"/>
      <c r="L10" s="1174" t="s">
        <v>366</v>
      </c>
      <c r="M10" s="1174"/>
      <c r="N10" s="1174"/>
      <c r="O10" s="1174"/>
      <c r="P10" s="1174"/>
      <c r="Q10" s="1174"/>
      <c r="R10" s="1199" t="s">
        <v>367</v>
      </c>
      <c r="S10" s="1199"/>
      <c r="T10" s="1199"/>
      <c r="U10" s="1199"/>
      <c r="V10" s="1199"/>
      <c r="W10" s="1199"/>
      <c r="X10" s="1199"/>
      <c r="Y10" s="1199"/>
      <c r="Z10" s="1199"/>
      <c r="AA10" s="1200"/>
    </row>
    <row r="11" spans="2:27" ht="12.75">
      <c r="B11" s="1231"/>
      <c r="C11" s="1229"/>
      <c r="D11" s="1229"/>
      <c r="E11" s="1229"/>
      <c r="F11" s="1229"/>
      <c r="G11" s="1229"/>
      <c r="H11" s="1229"/>
      <c r="I11" s="1229"/>
      <c r="J11" s="1229"/>
      <c r="K11" s="1229"/>
      <c r="L11" s="1229"/>
      <c r="M11" s="1232"/>
      <c r="N11" s="1232"/>
      <c r="O11" s="1232"/>
      <c r="P11" s="1232"/>
      <c r="Q11" s="1232"/>
      <c r="R11" s="1176"/>
      <c r="S11" s="1176"/>
      <c r="T11" s="1176"/>
      <c r="U11" s="1176"/>
      <c r="V11" s="1176"/>
      <c r="W11" s="1176"/>
      <c r="X11" s="1176"/>
      <c r="Y11" s="1176"/>
      <c r="Z11" s="1176"/>
      <c r="AA11" s="1233"/>
    </row>
    <row r="12" spans="2:27" ht="12.75">
      <c r="B12" s="231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1199" t="s">
        <v>368</v>
      </c>
      <c r="S12" s="1199"/>
      <c r="T12" s="1199"/>
      <c r="U12" s="1199"/>
      <c r="V12" s="1199"/>
      <c r="W12" s="1199"/>
      <c r="X12" s="1199"/>
      <c r="Y12" s="1199"/>
      <c r="Z12" s="1199"/>
      <c r="AA12" s="1200"/>
    </row>
    <row r="13" spans="2:27" ht="12.75" customHeight="1">
      <c r="B13" s="1197" t="s">
        <v>365</v>
      </c>
      <c r="C13" s="1198"/>
      <c r="D13" s="1198"/>
      <c r="E13" s="1198"/>
      <c r="F13" s="1198"/>
      <c r="G13" s="1198"/>
      <c r="H13" s="1198"/>
      <c r="I13" s="1198"/>
      <c r="J13" s="1198"/>
      <c r="K13" s="1198"/>
      <c r="L13" s="1198"/>
      <c r="M13" s="1198"/>
      <c r="N13" s="1198"/>
      <c r="O13" s="1198"/>
      <c r="P13" s="1198"/>
      <c r="Q13" s="1198"/>
      <c r="R13" s="1190" t="s">
        <v>369</v>
      </c>
      <c r="S13" s="1190"/>
      <c r="T13" s="1190"/>
      <c r="U13" s="1190"/>
      <c r="V13" s="1190"/>
      <c r="W13" s="1190"/>
      <c r="X13" s="1190"/>
      <c r="Y13" s="1190"/>
      <c r="Z13" s="1190"/>
      <c r="AA13" s="1201"/>
    </row>
    <row r="14" spans="2:27" ht="12.75">
      <c r="B14" s="1175"/>
      <c r="C14" s="1176"/>
      <c r="D14" s="1176"/>
      <c r="E14" s="1176"/>
      <c r="F14" s="1176"/>
      <c r="G14" s="1176"/>
      <c r="H14" s="1176"/>
      <c r="I14" s="1176"/>
      <c r="J14" s="1176"/>
      <c r="K14" s="1176"/>
      <c r="L14" s="1176"/>
      <c r="M14" s="1176"/>
      <c r="N14" s="1176"/>
      <c r="O14" s="1176"/>
      <c r="P14" s="1176"/>
      <c r="Q14" s="1176"/>
      <c r="R14" s="1190"/>
      <c r="S14" s="1190"/>
      <c r="T14" s="1190"/>
      <c r="U14" s="1190"/>
      <c r="V14" s="1190"/>
      <c r="W14" s="1190"/>
      <c r="X14" s="1190"/>
      <c r="Y14" s="1190"/>
      <c r="Z14" s="1190"/>
      <c r="AA14" s="1201"/>
    </row>
    <row r="15" spans="2:27" ht="12.75">
      <c r="B15" s="1191"/>
      <c r="C15" s="1192"/>
      <c r="D15" s="1192"/>
      <c r="E15" s="1192"/>
      <c r="F15" s="1192"/>
      <c r="G15" s="1192"/>
      <c r="H15" s="1192"/>
      <c r="I15" s="1192"/>
      <c r="J15" s="1192"/>
      <c r="K15" s="1195"/>
      <c r="L15" s="1185"/>
      <c r="M15" s="1186"/>
      <c r="N15" s="1186"/>
      <c r="O15" s="1186"/>
      <c r="P15" s="1186"/>
      <c r="Q15" s="1187"/>
      <c r="R15" s="1202" t="s">
        <v>370</v>
      </c>
      <c r="S15" s="1199"/>
      <c r="T15" s="1199"/>
      <c r="U15" s="1199"/>
      <c r="V15" s="1199"/>
      <c r="W15" s="1199"/>
      <c r="X15" s="1199"/>
      <c r="Y15" s="1199"/>
      <c r="Z15" s="1199"/>
      <c r="AA15" s="1200"/>
    </row>
    <row r="16" spans="2:27" ht="12.75" customHeight="1">
      <c r="B16" s="1203" t="s">
        <v>371</v>
      </c>
      <c r="C16" s="1174"/>
      <c r="D16" s="1174"/>
      <c r="E16" s="1174"/>
      <c r="F16" s="1174"/>
      <c r="G16" s="1174"/>
      <c r="H16" s="1174"/>
      <c r="I16" s="1174"/>
      <c r="J16" s="1174"/>
      <c r="K16" s="1174"/>
      <c r="L16" s="1174"/>
      <c r="M16" s="1204" t="s">
        <v>372</v>
      </c>
      <c r="N16" s="1204"/>
      <c r="O16" s="1204"/>
      <c r="P16" s="1204"/>
      <c r="Q16" s="1204"/>
      <c r="R16" s="1183" t="s">
        <v>373</v>
      </c>
      <c r="S16" s="1183"/>
      <c r="T16" s="1183"/>
      <c r="U16" s="1183"/>
      <c r="V16" s="1183"/>
      <c r="W16" s="1183"/>
      <c r="X16" s="1183"/>
      <c r="Y16" s="1183"/>
      <c r="Z16" s="1183"/>
      <c r="AA16" s="1184"/>
    </row>
    <row r="17" spans="2:27" ht="12.75">
      <c r="B17" s="1191"/>
      <c r="C17" s="1192"/>
      <c r="D17" s="1192"/>
      <c r="E17" s="1192"/>
      <c r="F17" s="1192"/>
      <c r="G17" s="1192"/>
      <c r="H17" s="1192"/>
      <c r="I17" s="1192"/>
      <c r="J17" s="1192"/>
      <c r="K17" s="1192"/>
      <c r="L17" s="1192"/>
      <c r="M17" s="1192"/>
      <c r="N17" s="1192"/>
      <c r="O17" s="1192"/>
      <c r="P17" s="1192"/>
      <c r="Q17" s="1192"/>
      <c r="R17" s="1183" t="s">
        <v>374</v>
      </c>
      <c r="S17" s="1183"/>
      <c r="T17" s="1183"/>
      <c r="U17" s="1183"/>
      <c r="V17" s="1183"/>
      <c r="W17" s="1183"/>
      <c r="X17" s="1183"/>
      <c r="Y17" s="1183"/>
      <c r="Z17" s="1183"/>
      <c r="AA17" s="1184"/>
    </row>
    <row r="18" spans="2:27" ht="12.75">
      <c r="B18" s="1193" t="s">
        <v>375</v>
      </c>
      <c r="C18" s="1194"/>
      <c r="D18" s="1194"/>
      <c r="E18" s="1194"/>
      <c r="F18" s="1194"/>
      <c r="G18" s="1194"/>
      <c r="H18" s="1194"/>
      <c r="I18" s="1194"/>
      <c r="J18" s="1194"/>
      <c r="K18" s="1194"/>
      <c r="L18" s="1194"/>
      <c r="M18" s="1194"/>
      <c r="N18" s="1194"/>
      <c r="O18" s="1194"/>
      <c r="P18" s="1194"/>
      <c r="Q18" s="1194"/>
      <c r="R18" s="1183" t="s">
        <v>376</v>
      </c>
      <c r="S18" s="1183"/>
      <c r="T18" s="1183"/>
      <c r="U18" s="1183"/>
      <c r="V18" s="1183"/>
      <c r="W18" s="1183"/>
      <c r="X18" s="1183"/>
      <c r="Y18" s="1183"/>
      <c r="Z18" s="1183"/>
      <c r="AA18" s="1184"/>
    </row>
    <row r="19" spans="2:27" ht="12.75">
      <c r="B19" s="1191"/>
      <c r="C19" s="1192"/>
      <c r="D19" s="1192"/>
      <c r="E19" s="1192"/>
      <c r="F19" s="1192"/>
      <c r="G19" s="1192"/>
      <c r="H19" s="1192"/>
      <c r="I19" s="1192"/>
      <c r="J19" s="1192"/>
      <c r="K19" s="1195"/>
      <c r="L19" s="1185"/>
      <c r="M19" s="1186"/>
      <c r="N19" s="1186"/>
      <c r="O19" s="1186"/>
      <c r="P19" s="1186"/>
      <c r="Q19" s="1187"/>
      <c r="R19" s="1189" t="s">
        <v>377</v>
      </c>
      <c r="S19" s="1183"/>
      <c r="T19" s="1183"/>
      <c r="U19" s="1183"/>
      <c r="V19" s="1183"/>
      <c r="W19" s="1183"/>
      <c r="X19" s="1183"/>
      <c r="Y19" s="1183"/>
      <c r="Z19" s="1183"/>
      <c r="AA19" s="1184"/>
    </row>
    <row r="20" spans="2:27" ht="12.75" customHeight="1">
      <c r="B20" s="1197" t="s">
        <v>378</v>
      </c>
      <c r="C20" s="1198"/>
      <c r="D20" s="1198"/>
      <c r="E20" s="1198"/>
      <c r="F20" s="1198"/>
      <c r="G20" s="1198"/>
      <c r="H20" s="1198"/>
      <c r="I20" s="1198"/>
      <c r="J20" s="1198"/>
      <c r="K20" s="1198"/>
      <c r="L20" s="1174" t="s">
        <v>379</v>
      </c>
      <c r="M20" s="1174"/>
      <c r="N20" s="1174"/>
      <c r="O20" s="1174"/>
      <c r="P20" s="1174"/>
      <c r="Q20" s="1174"/>
      <c r="R20" s="1183" t="s">
        <v>380</v>
      </c>
      <c r="S20" s="1183"/>
      <c r="T20" s="1183"/>
      <c r="U20" s="1183"/>
      <c r="V20" s="1183"/>
      <c r="W20" s="1183"/>
      <c r="X20" s="1183"/>
      <c r="Y20" s="1183"/>
      <c r="Z20" s="1183"/>
      <c r="AA20" s="1184"/>
    </row>
    <row r="21" spans="2:27" ht="12.75" customHeight="1">
      <c r="B21" s="1189" t="s">
        <v>381</v>
      </c>
      <c r="C21" s="1183"/>
      <c r="D21" s="1183"/>
      <c r="E21" s="1183"/>
      <c r="F21" s="1190" t="s">
        <v>382</v>
      </c>
      <c r="G21" s="1190"/>
      <c r="H21" s="1190"/>
      <c r="I21" s="1190"/>
      <c r="J21" s="1190" t="s">
        <v>383</v>
      </c>
      <c r="K21" s="1190"/>
      <c r="L21" s="1190"/>
      <c r="M21" s="1190"/>
      <c r="N21" s="1190"/>
      <c r="O21" s="1190"/>
      <c r="P21" s="1190"/>
      <c r="Q21" s="1190"/>
      <c r="R21" s="1183" t="s">
        <v>384</v>
      </c>
      <c r="S21" s="1183"/>
      <c r="T21" s="1183"/>
      <c r="U21" s="1183"/>
      <c r="V21" s="1183"/>
      <c r="W21" s="1183"/>
      <c r="X21" s="1183"/>
      <c r="Y21" s="1183"/>
      <c r="Z21" s="1183"/>
      <c r="AA21" s="1184"/>
    </row>
    <row r="22" spans="2:27" ht="12.75">
      <c r="B22" s="1175"/>
      <c r="C22" s="1176"/>
      <c r="D22" s="1176"/>
      <c r="E22" s="1176"/>
      <c r="F22" s="1176"/>
      <c r="G22" s="1176"/>
      <c r="H22" s="1176"/>
      <c r="I22" s="1176"/>
      <c r="J22" s="1176"/>
      <c r="K22" s="1176"/>
      <c r="L22" s="1176"/>
      <c r="M22" s="1176"/>
      <c r="N22" s="1176"/>
      <c r="O22" s="1176"/>
      <c r="P22" s="1176"/>
      <c r="Q22" s="1176"/>
      <c r="R22" s="1183" t="s">
        <v>385</v>
      </c>
      <c r="S22" s="1183"/>
      <c r="T22" s="1183"/>
      <c r="U22" s="1183"/>
      <c r="V22" s="1183"/>
      <c r="W22" s="1183"/>
      <c r="X22" s="1183"/>
      <c r="Y22" s="1183"/>
      <c r="Z22" s="1183"/>
      <c r="AA22" s="1184"/>
    </row>
    <row r="23" spans="2:27" ht="12.75">
      <c r="B23" s="1191"/>
      <c r="C23" s="1192"/>
      <c r="D23" s="1192"/>
      <c r="E23" s="1192"/>
      <c r="F23" s="1192"/>
      <c r="G23" s="1192"/>
      <c r="H23" s="1192"/>
      <c r="I23" s="1192"/>
      <c r="J23" s="1192"/>
      <c r="K23" s="1192"/>
      <c r="L23" s="1192"/>
      <c r="M23" s="1192"/>
      <c r="N23" s="1192"/>
      <c r="O23" s="1192"/>
      <c r="P23" s="1192"/>
      <c r="Q23" s="1192"/>
      <c r="R23" s="1192"/>
      <c r="S23" s="1192"/>
      <c r="T23" s="1192"/>
      <c r="U23" s="1192"/>
      <c r="V23" s="1192"/>
      <c r="W23" s="1192"/>
      <c r="X23" s="1192"/>
      <c r="Y23" s="1192"/>
      <c r="Z23" s="1192"/>
      <c r="AA23" s="1195"/>
    </row>
    <row r="24" spans="1:28" ht="13.5" thickBot="1">
      <c r="A24" s="236"/>
      <c r="B24" s="1196"/>
      <c r="C24" s="1196"/>
      <c r="D24" s="1196"/>
      <c r="E24" s="1196"/>
      <c r="F24" s="1196"/>
      <c r="G24" s="1196"/>
      <c r="H24" s="1196"/>
      <c r="I24" s="1196"/>
      <c r="J24" s="1196"/>
      <c r="K24" s="1196"/>
      <c r="L24" s="1196"/>
      <c r="M24" s="1196"/>
      <c r="N24" s="1196"/>
      <c r="O24" s="1196"/>
      <c r="P24" s="1196"/>
      <c r="Q24" s="1196"/>
      <c r="R24" s="1196"/>
      <c r="S24" s="1196"/>
      <c r="T24" s="1196"/>
      <c r="U24" s="1196"/>
      <c r="V24" s="1196"/>
      <c r="W24" s="1196"/>
      <c r="X24" s="1196"/>
      <c r="Y24" s="1196"/>
      <c r="Z24" s="1196"/>
      <c r="AA24" s="1196"/>
      <c r="AB24" s="1196"/>
    </row>
    <row r="25" spans="2:28" ht="15">
      <c r="B25" s="1188" t="s">
        <v>386</v>
      </c>
      <c r="C25" s="1188"/>
      <c r="D25" s="1188"/>
      <c r="E25" s="1188"/>
      <c r="F25" s="1188"/>
      <c r="G25" s="1188"/>
      <c r="H25" s="1188"/>
      <c r="I25" s="1188"/>
      <c r="J25" s="1188"/>
      <c r="K25" s="1188"/>
      <c r="L25" s="1188"/>
      <c r="M25" s="1188"/>
      <c r="N25" s="1188"/>
      <c r="O25" s="1188"/>
      <c r="P25" s="1188"/>
      <c r="Q25" s="1188"/>
      <c r="R25" s="1188"/>
      <c r="S25" s="1188"/>
      <c r="T25" s="1188"/>
      <c r="U25" s="1188"/>
      <c r="V25" s="1188"/>
      <c r="W25" s="1188"/>
      <c r="X25" s="1188"/>
      <c r="Y25" s="1188"/>
      <c r="Z25" s="1188"/>
      <c r="AA25" s="1188"/>
      <c r="AB25" s="226"/>
    </row>
    <row r="26" spans="2:28" ht="12.75"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8"/>
    </row>
    <row r="27" spans="2:27" ht="12.75">
      <c r="B27" s="1185"/>
      <c r="C27" s="1186"/>
      <c r="D27" s="1186"/>
      <c r="E27" s="1186"/>
      <c r="F27" s="1187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</row>
    <row r="28" spans="2:28" ht="15.75" customHeight="1">
      <c r="B28" s="1174" t="s">
        <v>387</v>
      </c>
      <c r="C28" s="1174"/>
      <c r="D28" s="1174"/>
      <c r="E28" s="1174"/>
      <c r="F28" s="1174"/>
      <c r="G28" s="230"/>
      <c r="H28" s="230"/>
      <c r="I28" s="1177" t="s">
        <v>388</v>
      </c>
      <c r="J28" s="1177"/>
      <c r="K28" s="1177"/>
      <c r="L28" s="1177"/>
      <c r="M28" s="1177"/>
      <c r="N28" s="1177"/>
      <c r="O28" s="1177"/>
      <c r="P28" s="1177"/>
      <c r="Q28" s="1177"/>
      <c r="R28" s="1177"/>
      <c r="S28" s="1177"/>
      <c r="T28" s="1177"/>
      <c r="U28" s="1177"/>
      <c r="V28" s="1177"/>
      <c r="W28" s="1177"/>
      <c r="X28" s="1177"/>
      <c r="Y28" s="1177"/>
      <c r="Z28" s="1177"/>
      <c r="AA28" s="1177"/>
      <c r="AB28" s="239"/>
    </row>
    <row r="30" spans="1:28" ht="12.75" customHeight="1">
      <c r="A30" s="242"/>
      <c r="B30" s="243"/>
      <c r="C30" s="1178" t="s">
        <v>389</v>
      </c>
      <c r="D30" s="1178"/>
      <c r="E30" s="1178"/>
      <c r="F30" s="1178"/>
      <c r="G30" s="1178"/>
      <c r="H30" s="1178"/>
      <c r="I30" s="1178"/>
      <c r="J30" s="1178"/>
      <c r="K30" s="1178"/>
      <c r="L30" s="1178"/>
      <c r="M30" s="1178"/>
      <c r="N30" s="244"/>
      <c r="O30" s="245"/>
      <c r="P30" s="1178" t="s">
        <v>390</v>
      </c>
      <c r="Q30" s="1178"/>
      <c r="R30" s="1178"/>
      <c r="S30" s="1178"/>
      <c r="T30" s="1178"/>
      <c r="U30" s="1178"/>
      <c r="V30" s="1178"/>
      <c r="W30" s="1178"/>
      <c r="X30" s="1178"/>
      <c r="Y30" s="1178"/>
      <c r="Z30" s="1178"/>
      <c r="AA30" s="1179"/>
      <c r="AB30" s="242"/>
    </row>
    <row r="31" spans="2:27" ht="12.75">
      <c r="B31" s="246"/>
      <c r="C31" s="247" t="s">
        <v>391</v>
      </c>
      <c r="D31" s="248"/>
      <c r="E31" s="248"/>
      <c r="F31" s="248"/>
      <c r="G31" s="248"/>
      <c r="H31" s="248"/>
      <c r="I31" s="248"/>
      <c r="J31" s="248"/>
      <c r="K31" s="248"/>
      <c r="L31" s="249"/>
      <c r="M31" s="250"/>
      <c r="N31" s="251"/>
      <c r="O31" s="251"/>
      <c r="P31" s="252"/>
      <c r="Q31" s="253"/>
      <c r="R31" s="254"/>
      <c r="S31" s="253"/>
      <c r="T31" s="253"/>
      <c r="U31" s="253"/>
      <c r="V31" s="255"/>
      <c r="W31" s="253"/>
      <c r="X31" s="253"/>
      <c r="Y31" s="253"/>
      <c r="Z31" s="253"/>
      <c r="AA31" s="256"/>
    </row>
    <row r="32" spans="2:27" ht="12.75">
      <c r="B32" s="257"/>
      <c r="C32" s="258" t="s">
        <v>392</v>
      </c>
      <c r="D32" s="258"/>
      <c r="E32" s="258"/>
      <c r="F32" s="258"/>
      <c r="G32" s="259"/>
      <c r="H32" s="259"/>
      <c r="I32" s="259"/>
      <c r="J32" s="259"/>
      <c r="K32" s="259"/>
      <c r="L32" s="260"/>
      <c r="M32" s="260"/>
      <c r="N32" s="261" t="s">
        <v>7</v>
      </c>
      <c r="O32" s="262"/>
      <c r="P32" s="263" t="s">
        <v>393</v>
      </c>
      <c r="Q32" s="238"/>
      <c r="R32" s="264"/>
      <c r="S32" s="238"/>
      <c r="T32" s="238"/>
      <c r="U32" s="238"/>
      <c r="V32" s="238"/>
      <c r="W32" s="238"/>
      <c r="X32" s="238"/>
      <c r="Y32" s="238"/>
      <c r="Z32" s="238"/>
      <c r="AA32" s="265"/>
    </row>
    <row r="33" spans="2:27" ht="12.75">
      <c r="B33" s="266"/>
      <c r="C33" s="267"/>
      <c r="D33" s="268" t="s">
        <v>394</v>
      </c>
      <c r="E33" s="269"/>
      <c r="F33" s="269"/>
      <c r="G33" s="269"/>
      <c r="H33" s="238"/>
      <c r="I33" s="268" t="s">
        <v>395</v>
      </c>
      <c r="J33" s="269"/>
      <c r="K33" s="269"/>
      <c r="L33" s="269"/>
      <c r="M33" s="269"/>
      <c r="N33" s="270"/>
      <c r="O33" s="271"/>
      <c r="P33" s="263"/>
      <c r="Q33" s="238"/>
      <c r="R33" s="264"/>
      <c r="S33" s="238"/>
      <c r="T33" s="238"/>
      <c r="U33" s="238"/>
      <c r="V33" s="238"/>
      <c r="W33" s="238"/>
      <c r="X33" s="238"/>
      <c r="Y33" s="238"/>
      <c r="Z33" s="238"/>
      <c r="AA33" s="265"/>
    </row>
    <row r="34" spans="2:27" ht="12.75">
      <c r="B34" s="266"/>
      <c r="C34" s="225"/>
      <c r="D34" s="225"/>
      <c r="E34" s="225"/>
      <c r="F34" s="225"/>
      <c r="I34" s="225" t="s">
        <v>396</v>
      </c>
      <c r="L34" s="225"/>
      <c r="M34" s="272"/>
      <c r="N34" s="273"/>
      <c r="O34" s="266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65"/>
    </row>
    <row r="35" spans="2:28" ht="12.75">
      <c r="B35" s="266"/>
      <c r="C35" s="267"/>
      <c r="D35" s="274"/>
      <c r="E35" s="269"/>
      <c r="F35" s="269"/>
      <c r="G35" s="269"/>
      <c r="H35" s="269"/>
      <c r="I35" s="269"/>
      <c r="J35" s="269"/>
      <c r="K35" s="269"/>
      <c r="L35" s="269"/>
      <c r="M35" s="269"/>
      <c r="N35" s="270"/>
      <c r="O35" s="271"/>
      <c r="P35" s="238"/>
      <c r="Q35" s="238"/>
      <c r="R35" s="264"/>
      <c r="S35" s="238"/>
      <c r="T35" s="238"/>
      <c r="U35" s="238"/>
      <c r="V35" s="238"/>
      <c r="W35" s="238"/>
      <c r="X35" s="238"/>
      <c r="Y35" s="238"/>
      <c r="Z35" s="238"/>
      <c r="AA35" s="265"/>
      <c r="AB35" s="238"/>
    </row>
    <row r="36" spans="2:27" ht="12.75">
      <c r="B36" s="266"/>
      <c r="C36" s="275"/>
      <c r="D36" s="275" t="s">
        <v>397</v>
      </c>
      <c r="E36" s="272"/>
      <c r="F36" s="272"/>
      <c r="G36" s="272"/>
      <c r="H36" s="275"/>
      <c r="I36" s="235" t="s">
        <v>398</v>
      </c>
      <c r="J36" s="272"/>
      <c r="K36" s="272"/>
      <c r="L36" s="272"/>
      <c r="M36" s="276"/>
      <c r="N36" s="265"/>
      <c r="O36" s="266"/>
      <c r="P36" s="258" t="s">
        <v>399</v>
      </c>
      <c r="Q36" s="238"/>
      <c r="R36" s="264"/>
      <c r="S36" s="238"/>
      <c r="T36" s="238"/>
      <c r="U36" s="238"/>
      <c r="V36" s="238"/>
      <c r="W36" s="238"/>
      <c r="X36" s="238"/>
      <c r="Y36" s="238"/>
      <c r="Z36" s="238"/>
      <c r="AA36" s="265"/>
    </row>
    <row r="37" spans="2:27" ht="12.75">
      <c r="B37" s="277"/>
      <c r="C37" s="278"/>
      <c r="D37" s="278" t="s">
        <v>400</v>
      </c>
      <c r="E37" s="278"/>
      <c r="F37" s="278"/>
      <c r="G37" s="278"/>
      <c r="H37" s="278"/>
      <c r="I37" s="278"/>
      <c r="J37" s="278"/>
      <c r="K37" s="278"/>
      <c r="L37" s="279"/>
      <c r="M37" s="279"/>
      <c r="N37" s="280"/>
      <c r="O37" s="277"/>
      <c r="P37" s="281"/>
      <c r="Q37" s="278"/>
      <c r="R37" s="282"/>
      <c r="S37" s="278"/>
      <c r="T37" s="278"/>
      <c r="U37" s="278"/>
      <c r="V37" s="278"/>
      <c r="W37" s="278"/>
      <c r="X37" s="278"/>
      <c r="Y37" s="278"/>
      <c r="Z37" s="278"/>
      <c r="AA37" s="280"/>
    </row>
    <row r="38" spans="1:28" ht="12.75">
      <c r="A38" s="238"/>
      <c r="B38" s="257"/>
      <c r="C38" s="283" t="s">
        <v>401</v>
      </c>
      <c r="D38" s="284"/>
      <c r="E38" s="284"/>
      <c r="F38" s="284"/>
      <c r="G38" s="285"/>
      <c r="H38" s="286"/>
      <c r="I38" s="286"/>
      <c r="J38" s="286"/>
      <c r="K38" s="286"/>
      <c r="L38" s="286"/>
      <c r="M38" s="286"/>
      <c r="N38" s="287"/>
      <c r="O38" s="257"/>
      <c r="P38" s="258" t="s">
        <v>402</v>
      </c>
      <c r="Q38" s="285"/>
      <c r="R38" s="285"/>
      <c r="S38" s="285"/>
      <c r="T38" s="285"/>
      <c r="U38" s="285"/>
      <c r="V38" s="285"/>
      <c r="W38" s="285"/>
      <c r="X38" s="285"/>
      <c r="Y38" s="285"/>
      <c r="Z38" s="285"/>
      <c r="AA38" s="287"/>
      <c r="AB38" s="238"/>
    </row>
    <row r="39" spans="1:28" ht="12.75">
      <c r="A39" s="238"/>
      <c r="B39" s="266"/>
      <c r="C39" s="288"/>
      <c r="D39" s="268" t="s">
        <v>403</v>
      </c>
      <c r="E39" s="269"/>
      <c r="F39" s="269"/>
      <c r="G39" s="269"/>
      <c r="H39" s="269"/>
      <c r="I39" s="269"/>
      <c r="J39" s="269"/>
      <c r="K39" s="269"/>
      <c r="L39" s="269"/>
      <c r="M39" s="269"/>
      <c r="N39" s="265"/>
      <c r="O39" s="266"/>
      <c r="P39" s="289" t="s">
        <v>404</v>
      </c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65"/>
      <c r="AB39" s="238"/>
    </row>
    <row r="40" spans="1:27" ht="12.75">
      <c r="A40" s="238"/>
      <c r="B40" s="266"/>
      <c r="C40" s="230"/>
      <c r="D40" s="268" t="s">
        <v>405</v>
      </c>
      <c r="E40" s="269"/>
      <c r="F40" s="269"/>
      <c r="G40" s="269"/>
      <c r="H40" s="269"/>
      <c r="I40" s="269"/>
      <c r="J40" s="269"/>
      <c r="K40" s="269"/>
      <c r="L40" s="269"/>
      <c r="M40" s="269"/>
      <c r="N40" s="265"/>
      <c r="O40" s="271"/>
      <c r="P40" s="290"/>
      <c r="Q40" s="291" t="s">
        <v>406</v>
      </c>
      <c r="R40" s="292"/>
      <c r="S40" s="292"/>
      <c r="T40" s="292"/>
      <c r="U40" s="292"/>
      <c r="V40" s="238"/>
      <c r="W40" s="238"/>
      <c r="X40" s="238"/>
      <c r="Y40" s="238"/>
      <c r="Z40" s="238"/>
      <c r="AA40" s="265"/>
    </row>
    <row r="41" spans="1:28" ht="12.75">
      <c r="A41" s="238"/>
      <c r="B41" s="266"/>
      <c r="C41" s="230"/>
      <c r="D41" s="268" t="s">
        <v>407</v>
      </c>
      <c r="E41" s="269"/>
      <c r="F41" s="269"/>
      <c r="G41" s="269"/>
      <c r="H41" s="269"/>
      <c r="I41" s="269"/>
      <c r="J41" s="269"/>
      <c r="K41" s="269"/>
      <c r="L41" s="269"/>
      <c r="M41" s="269"/>
      <c r="N41" s="261"/>
      <c r="O41" s="262"/>
      <c r="P41" s="290"/>
      <c r="Q41" s="291" t="s">
        <v>408</v>
      </c>
      <c r="R41" s="238"/>
      <c r="S41" s="238"/>
      <c r="T41" s="238"/>
      <c r="U41" s="238"/>
      <c r="V41" s="238"/>
      <c r="W41" s="238"/>
      <c r="X41" s="238"/>
      <c r="Y41" s="238"/>
      <c r="Z41" s="238"/>
      <c r="AA41" s="265"/>
      <c r="AB41" s="238"/>
    </row>
    <row r="42" spans="1:28" ht="12.75">
      <c r="A42" s="238"/>
      <c r="B42" s="266"/>
      <c r="C42" s="230"/>
      <c r="D42" s="268" t="s">
        <v>409</v>
      </c>
      <c r="E42" s="269"/>
      <c r="F42" s="269"/>
      <c r="G42" s="269"/>
      <c r="H42" s="269"/>
      <c r="I42" s="269"/>
      <c r="J42" s="269"/>
      <c r="K42" s="269"/>
      <c r="L42" s="269"/>
      <c r="M42" s="269"/>
      <c r="N42" s="261"/>
      <c r="O42" s="262"/>
      <c r="P42" s="238"/>
      <c r="Q42" s="238" t="s">
        <v>410</v>
      </c>
      <c r="R42" s="292"/>
      <c r="S42" s="292"/>
      <c r="T42" s="292"/>
      <c r="U42" s="292"/>
      <c r="V42" s="238"/>
      <c r="W42" s="238"/>
      <c r="X42" s="238"/>
      <c r="Y42" s="238"/>
      <c r="Z42" s="238"/>
      <c r="AA42" s="265"/>
      <c r="AB42" s="238"/>
    </row>
    <row r="43" spans="1:28" ht="12.75">
      <c r="A43" s="238"/>
      <c r="B43" s="266"/>
      <c r="C43" s="230"/>
      <c r="D43" s="268" t="s">
        <v>411</v>
      </c>
      <c r="E43" s="269"/>
      <c r="F43" s="269"/>
      <c r="G43" s="269"/>
      <c r="H43" s="269"/>
      <c r="I43" s="269"/>
      <c r="J43" s="269"/>
      <c r="K43" s="269"/>
      <c r="L43" s="269"/>
      <c r="M43" s="269"/>
      <c r="N43" s="261"/>
      <c r="O43" s="262"/>
      <c r="P43" s="290"/>
      <c r="Q43" s="291" t="s">
        <v>412</v>
      </c>
      <c r="R43" s="292"/>
      <c r="S43" s="292"/>
      <c r="T43" s="292"/>
      <c r="U43" s="292"/>
      <c r="V43" s="238"/>
      <c r="W43" s="238"/>
      <c r="X43" s="238"/>
      <c r="Y43" s="238"/>
      <c r="Z43" s="238"/>
      <c r="AA43" s="265"/>
      <c r="AB43" s="238"/>
    </row>
    <row r="44" spans="1:28" ht="12.75">
      <c r="A44" s="238"/>
      <c r="B44" s="266"/>
      <c r="C44" s="230"/>
      <c r="D44" s="268" t="s">
        <v>413</v>
      </c>
      <c r="E44" s="269"/>
      <c r="F44" s="269"/>
      <c r="G44" s="269"/>
      <c r="H44" s="269"/>
      <c r="I44" s="269"/>
      <c r="J44" s="269"/>
      <c r="K44" s="269"/>
      <c r="L44" s="269"/>
      <c r="M44" s="269"/>
      <c r="N44" s="261"/>
      <c r="O44" s="262"/>
      <c r="P44" s="238"/>
      <c r="Q44" s="238" t="s">
        <v>414</v>
      </c>
      <c r="R44" s="293"/>
      <c r="S44" s="293"/>
      <c r="T44" s="293"/>
      <c r="U44" s="293"/>
      <c r="V44" s="238"/>
      <c r="W44" s="238"/>
      <c r="X44" s="238"/>
      <c r="Y44" s="238"/>
      <c r="Z44" s="238"/>
      <c r="AA44" s="265"/>
      <c r="AB44" s="238"/>
    </row>
    <row r="45" spans="1:28" ht="12.75">
      <c r="A45" s="238"/>
      <c r="B45" s="266"/>
      <c r="C45" s="230"/>
      <c r="D45" s="268" t="s">
        <v>415</v>
      </c>
      <c r="E45" s="267"/>
      <c r="F45" s="267"/>
      <c r="G45" s="238"/>
      <c r="H45" s="238"/>
      <c r="I45" s="238"/>
      <c r="J45" s="238"/>
      <c r="K45" s="238"/>
      <c r="L45" s="276"/>
      <c r="M45" s="276"/>
      <c r="N45" s="294"/>
      <c r="O45" s="295"/>
      <c r="P45" s="290"/>
      <c r="Q45" s="291" t="s">
        <v>416</v>
      </c>
      <c r="R45" s="292"/>
      <c r="S45" s="292"/>
      <c r="T45" s="292"/>
      <c r="U45" s="292"/>
      <c r="V45" s="238"/>
      <c r="W45" s="238"/>
      <c r="X45" s="238"/>
      <c r="Y45" s="238"/>
      <c r="Z45" s="238"/>
      <c r="AA45" s="265"/>
      <c r="AB45" s="238"/>
    </row>
    <row r="46" spans="1:28" ht="12.75">
      <c r="A46" s="238"/>
      <c r="B46" s="266"/>
      <c r="C46" s="230"/>
      <c r="D46" s="268" t="s">
        <v>417</v>
      </c>
      <c r="E46" s="269"/>
      <c r="F46" s="269"/>
      <c r="G46" s="269"/>
      <c r="H46" s="269"/>
      <c r="I46" s="269"/>
      <c r="J46" s="269"/>
      <c r="K46" s="269"/>
      <c r="L46" s="269"/>
      <c r="M46" s="269"/>
      <c r="N46" s="294"/>
      <c r="O46" s="295"/>
      <c r="P46" s="290"/>
      <c r="Q46" s="291"/>
      <c r="R46" s="292"/>
      <c r="S46" s="292"/>
      <c r="T46" s="292"/>
      <c r="U46" s="292"/>
      <c r="V46" s="238"/>
      <c r="W46" s="238"/>
      <c r="X46" s="238"/>
      <c r="Y46" s="238"/>
      <c r="Z46" s="238"/>
      <c r="AA46" s="265"/>
      <c r="AB46" s="238"/>
    </row>
    <row r="47" spans="1:28" ht="12.75">
      <c r="A47" s="238"/>
      <c r="B47" s="266"/>
      <c r="C47" s="230"/>
      <c r="D47" s="268" t="s">
        <v>418</v>
      </c>
      <c r="E47" s="269"/>
      <c r="F47" s="269"/>
      <c r="G47" s="269"/>
      <c r="H47" s="269"/>
      <c r="I47" s="269"/>
      <c r="J47" s="269"/>
      <c r="K47" s="269"/>
      <c r="L47" s="269"/>
      <c r="M47" s="269"/>
      <c r="N47" s="294"/>
      <c r="O47" s="295"/>
      <c r="P47" s="290"/>
      <c r="Q47" s="291"/>
      <c r="R47" s="292"/>
      <c r="S47" s="292"/>
      <c r="T47" s="292"/>
      <c r="U47" s="292"/>
      <c r="V47" s="238"/>
      <c r="W47" s="238"/>
      <c r="X47" s="238"/>
      <c r="Y47" s="238"/>
      <c r="Z47" s="238"/>
      <c r="AA47" s="265"/>
      <c r="AB47" s="238"/>
    </row>
    <row r="48" spans="1:28" ht="12.75">
      <c r="A48" s="238"/>
      <c r="B48" s="266"/>
      <c r="C48" s="230"/>
      <c r="D48" s="268" t="s">
        <v>419</v>
      </c>
      <c r="E48" s="269"/>
      <c r="F48" s="269"/>
      <c r="G48" s="269"/>
      <c r="H48" s="269"/>
      <c r="I48" s="269"/>
      <c r="J48" s="269"/>
      <c r="K48" s="269"/>
      <c r="L48" s="269"/>
      <c r="M48" s="269"/>
      <c r="N48" s="265"/>
      <c r="O48" s="296"/>
      <c r="P48" s="297" t="s">
        <v>420</v>
      </c>
      <c r="Q48" s="298"/>
      <c r="R48" s="299"/>
      <c r="S48" s="299"/>
      <c r="T48" s="299"/>
      <c r="U48" s="299"/>
      <c r="V48" s="299"/>
      <c r="W48" s="299"/>
      <c r="X48" s="299"/>
      <c r="Y48" s="299"/>
      <c r="Z48" s="299"/>
      <c r="AA48" s="265"/>
      <c r="AB48" s="238"/>
    </row>
    <row r="49" spans="1:28" ht="12.75">
      <c r="A49" s="238"/>
      <c r="B49" s="266"/>
      <c r="C49" s="230"/>
      <c r="D49" s="268" t="s">
        <v>421</v>
      </c>
      <c r="E49" s="269"/>
      <c r="F49" s="269"/>
      <c r="G49" s="269"/>
      <c r="H49" s="269"/>
      <c r="I49" s="269"/>
      <c r="J49" s="269"/>
      <c r="K49" s="269"/>
      <c r="L49" s="269"/>
      <c r="M49" s="269"/>
      <c r="N49" s="238"/>
      <c r="O49" s="296"/>
      <c r="P49" s="297"/>
      <c r="Q49" s="298"/>
      <c r="R49" s="299"/>
      <c r="S49" s="299"/>
      <c r="T49" s="299"/>
      <c r="U49" s="299"/>
      <c r="V49" s="299"/>
      <c r="W49" s="299"/>
      <c r="X49" s="299"/>
      <c r="Y49" s="299"/>
      <c r="Z49" s="299"/>
      <c r="AA49" s="265"/>
      <c r="AB49" s="238"/>
    </row>
    <row r="50" spans="1:28" ht="12.75">
      <c r="A50" s="238"/>
      <c r="B50" s="266"/>
      <c r="C50" s="230"/>
      <c r="D50" s="268" t="s">
        <v>422</v>
      </c>
      <c r="E50" s="269"/>
      <c r="F50" s="269"/>
      <c r="G50" s="269"/>
      <c r="H50" s="269"/>
      <c r="I50" s="269"/>
      <c r="J50" s="269"/>
      <c r="K50" s="269"/>
      <c r="L50" s="269"/>
      <c r="M50" s="269"/>
      <c r="N50" s="238"/>
      <c r="O50" s="257"/>
      <c r="P50" s="285"/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287"/>
      <c r="AB50" s="238"/>
    </row>
    <row r="51" spans="1:28" ht="12.75">
      <c r="A51" s="238"/>
      <c r="B51" s="266"/>
      <c r="C51" s="238"/>
      <c r="D51" s="238" t="s">
        <v>423</v>
      </c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95"/>
      <c r="P51" s="300" t="s">
        <v>424</v>
      </c>
      <c r="Q51" s="238"/>
      <c r="R51" s="238"/>
      <c r="S51" s="238"/>
      <c r="T51" s="238"/>
      <c r="U51" s="238"/>
      <c r="V51" s="238"/>
      <c r="W51" s="278"/>
      <c r="X51" s="278"/>
      <c r="Y51" s="278"/>
      <c r="Z51" s="278"/>
      <c r="AA51" s="265"/>
      <c r="AB51" s="238"/>
    </row>
    <row r="52" spans="1:28" ht="12.75">
      <c r="A52" s="238"/>
      <c r="B52" s="266"/>
      <c r="C52" s="230"/>
      <c r="D52" s="268" t="s">
        <v>425</v>
      </c>
      <c r="E52" s="269"/>
      <c r="F52" s="269"/>
      <c r="G52" s="269"/>
      <c r="H52" s="301"/>
      <c r="I52" s="301"/>
      <c r="J52" s="301"/>
      <c r="K52" s="301"/>
      <c r="L52" s="301"/>
      <c r="M52" s="269"/>
      <c r="N52" s="302"/>
      <c r="O52" s="303"/>
      <c r="P52" s="238"/>
      <c r="Q52" s="238"/>
      <c r="R52" s="238"/>
      <c r="S52" s="238"/>
      <c r="T52" s="238"/>
      <c r="U52" s="238"/>
      <c r="V52" s="238"/>
      <c r="W52" s="304" t="s">
        <v>426</v>
      </c>
      <c r="X52" s="238"/>
      <c r="Y52" s="238"/>
      <c r="Z52" s="238"/>
      <c r="AA52" s="265"/>
      <c r="AB52" s="238"/>
    </row>
    <row r="53" spans="1:28" ht="12.75">
      <c r="A53" s="238"/>
      <c r="B53" s="277"/>
      <c r="C53" s="278"/>
      <c r="D53" s="305"/>
      <c r="E53" s="301"/>
      <c r="F53" s="301"/>
      <c r="G53" s="301"/>
      <c r="H53" s="301"/>
      <c r="I53" s="301"/>
      <c r="J53" s="301"/>
      <c r="K53" s="301"/>
      <c r="L53" s="301"/>
      <c r="M53" s="301"/>
      <c r="N53" s="306"/>
      <c r="O53" s="307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  <c r="AA53" s="280"/>
      <c r="AB53" s="238"/>
    </row>
    <row r="54" spans="1:28" ht="12.75">
      <c r="A54" s="238"/>
      <c r="B54" s="257"/>
      <c r="C54" s="283" t="s">
        <v>427</v>
      </c>
      <c r="D54" s="284"/>
      <c r="E54" s="284"/>
      <c r="F54" s="284"/>
      <c r="G54" s="285"/>
      <c r="H54" s="285"/>
      <c r="I54" s="285"/>
      <c r="J54" s="285"/>
      <c r="K54" s="285"/>
      <c r="L54" s="308"/>
      <c r="M54" s="308"/>
      <c r="N54" s="287"/>
      <c r="O54" s="309"/>
      <c r="P54" s="310" t="s">
        <v>428</v>
      </c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65"/>
      <c r="AB54" s="238"/>
    </row>
    <row r="55" spans="1:28" ht="12.75">
      <c r="A55" s="238"/>
      <c r="B55" s="266"/>
      <c r="C55" s="238"/>
      <c r="D55" s="268" t="s">
        <v>429</v>
      </c>
      <c r="E55" s="267"/>
      <c r="F55" s="267"/>
      <c r="G55" s="238"/>
      <c r="H55" s="238"/>
      <c r="I55" s="238"/>
      <c r="J55" s="238"/>
      <c r="K55" s="238"/>
      <c r="L55" s="276"/>
      <c r="M55" s="276"/>
      <c r="N55" s="265"/>
      <c r="O55" s="266"/>
      <c r="P55" s="311" t="s">
        <v>430</v>
      </c>
      <c r="Q55" s="238"/>
      <c r="R55" s="278"/>
      <c r="S55" s="278"/>
      <c r="T55" s="278"/>
      <c r="U55" s="278"/>
      <c r="V55" s="278"/>
      <c r="W55" s="291" t="s">
        <v>431</v>
      </c>
      <c r="X55" s="238"/>
      <c r="Y55" s="238"/>
      <c r="Z55" s="238"/>
      <c r="AA55" s="265"/>
      <c r="AB55" s="238"/>
    </row>
    <row r="56" spans="1:28" ht="12.75">
      <c r="A56" s="238"/>
      <c r="B56" s="266"/>
      <c r="C56" s="238"/>
      <c r="D56" s="268" t="s">
        <v>432</v>
      </c>
      <c r="E56" s="267"/>
      <c r="F56" s="267"/>
      <c r="G56" s="238"/>
      <c r="H56" s="238"/>
      <c r="I56" s="238"/>
      <c r="J56" s="238"/>
      <c r="K56" s="238"/>
      <c r="L56" s="276"/>
      <c r="M56" s="276"/>
      <c r="N56" s="265"/>
      <c r="O56" s="266"/>
      <c r="P56" s="312" t="s">
        <v>433</v>
      </c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65"/>
      <c r="AB56" s="238"/>
    </row>
    <row r="57" spans="1:28" ht="12.75">
      <c r="A57" s="238"/>
      <c r="B57" s="266"/>
      <c r="C57" s="238"/>
      <c r="D57" s="268" t="s">
        <v>434</v>
      </c>
      <c r="E57" s="267"/>
      <c r="F57" s="267"/>
      <c r="G57" s="238"/>
      <c r="H57" s="238"/>
      <c r="I57" s="238"/>
      <c r="J57" s="238"/>
      <c r="K57" s="238"/>
      <c r="L57" s="276"/>
      <c r="M57" s="276"/>
      <c r="N57" s="265"/>
      <c r="O57" s="266"/>
      <c r="P57" s="312"/>
      <c r="Q57" s="238" t="s">
        <v>435</v>
      </c>
      <c r="R57" s="238"/>
      <c r="S57" s="238"/>
      <c r="T57" s="238"/>
      <c r="U57" s="238"/>
      <c r="V57" s="238"/>
      <c r="W57" s="238"/>
      <c r="X57" s="238"/>
      <c r="Y57" s="238"/>
      <c r="Z57" s="238"/>
      <c r="AA57" s="265"/>
      <c r="AB57" s="238"/>
    </row>
    <row r="58" spans="1:28" ht="12.75">
      <c r="A58" s="238"/>
      <c r="B58" s="266"/>
      <c r="C58" s="238"/>
      <c r="D58" s="268" t="s">
        <v>436</v>
      </c>
      <c r="E58" s="267"/>
      <c r="F58" s="267"/>
      <c r="G58" s="238"/>
      <c r="H58" s="238"/>
      <c r="I58" s="238"/>
      <c r="J58" s="238"/>
      <c r="K58" s="238"/>
      <c r="L58" s="276"/>
      <c r="M58" s="276"/>
      <c r="N58" s="265"/>
      <c r="O58" s="266"/>
      <c r="P58" s="312" t="s">
        <v>437</v>
      </c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65"/>
      <c r="AB58" s="238"/>
    </row>
    <row r="59" spans="1:28" ht="12.75">
      <c r="A59" s="238"/>
      <c r="B59" s="266"/>
      <c r="C59" s="238"/>
      <c r="D59" s="274" t="s">
        <v>438</v>
      </c>
      <c r="E59" s="267"/>
      <c r="F59" s="267"/>
      <c r="G59" s="238"/>
      <c r="H59" s="238"/>
      <c r="I59" s="238"/>
      <c r="J59" s="278"/>
      <c r="K59" s="278"/>
      <c r="L59" s="279"/>
      <c r="M59" s="279"/>
      <c r="N59" s="265"/>
      <c r="O59" s="266"/>
      <c r="P59" s="312"/>
      <c r="Q59" s="238" t="s">
        <v>439</v>
      </c>
      <c r="R59" s="238"/>
      <c r="S59" s="238"/>
      <c r="T59" s="238"/>
      <c r="U59" s="238"/>
      <c r="V59" s="238"/>
      <c r="W59" s="238"/>
      <c r="X59" s="238"/>
      <c r="Y59" s="238"/>
      <c r="Z59" s="238"/>
      <c r="AA59" s="265"/>
      <c r="AB59" s="238"/>
    </row>
    <row r="60" spans="1:28" ht="12.75">
      <c r="A60" s="238"/>
      <c r="B60" s="266"/>
      <c r="C60" s="238"/>
      <c r="D60" s="274" t="s">
        <v>440</v>
      </c>
      <c r="E60" s="267"/>
      <c r="F60" s="267"/>
      <c r="G60" s="238"/>
      <c r="H60" s="238"/>
      <c r="I60" s="238"/>
      <c r="J60" s="278"/>
      <c r="K60" s="278"/>
      <c r="L60" s="279"/>
      <c r="M60" s="279"/>
      <c r="N60" s="265"/>
      <c r="O60" s="266"/>
      <c r="P60" s="312" t="s">
        <v>441</v>
      </c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65"/>
      <c r="AB60" s="238"/>
    </row>
    <row r="61" spans="1:28" ht="12.75">
      <c r="A61" s="238"/>
      <c r="B61" s="266"/>
      <c r="C61" s="238"/>
      <c r="D61" s="268" t="s">
        <v>442</v>
      </c>
      <c r="E61" s="267"/>
      <c r="F61" s="267"/>
      <c r="G61" s="238"/>
      <c r="H61" s="238"/>
      <c r="I61" s="238"/>
      <c r="J61" s="238"/>
      <c r="K61" s="238"/>
      <c r="L61" s="238"/>
      <c r="M61" s="238"/>
      <c r="N61" s="238"/>
      <c r="O61" s="266"/>
      <c r="P61" s="312" t="s">
        <v>443</v>
      </c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65"/>
      <c r="AB61" s="238"/>
    </row>
    <row r="62" spans="1:28" ht="12.75">
      <c r="A62" s="238"/>
      <c r="B62" s="266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66"/>
      <c r="P62" s="311" t="s">
        <v>444</v>
      </c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65"/>
      <c r="AB62" s="238"/>
    </row>
    <row r="63" spans="1:28" ht="12.75">
      <c r="A63" s="238"/>
      <c r="B63" s="266"/>
      <c r="C63" s="238"/>
      <c r="D63" s="238"/>
      <c r="E63" s="238"/>
      <c r="F63" s="238"/>
      <c r="G63" s="238"/>
      <c r="H63" s="238"/>
      <c r="I63" s="238"/>
      <c r="J63" s="238"/>
      <c r="K63" s="238"/>
      <c r="L63" s="276"/>
      <c r="M63" s="276"/>
      <c r="N63" s="265"/>
      <c r="O63" s="266"/>
      <c r="P63" s="278"/>
      <c r="Q63" s="305"/>
      <c r="R63" s="278"/>
      <c r="S63" s="278"/>
      <c r="T63" s="278"/>
      <c r="U63" s="278"/>
      <c r="V63" s="278"/>
      <c r="W63" s="278"/>
      <c r="X63" s="278"/>
      <c r="Y63" s="278"/>
      <c r="Z63" s="278"/>
      <c r="AA63" s="265"/>
      <c r="AB63" s="238"/>
    </row>
    <row r="64" spans="1:28" ht="12.75">
      <c r="A64" s="238"/>
      <c r="B64" s="277"/>
      <c r="C64" s="278"/>
      <c r="D64" s="305"/>
      <c r="E64" s="313"/>
      <c r="F64" s="313"/>
      <c r="G64" s="278"/>
      <c r="H64" s="278"/>
      <c r="I64" s="278"/>
      <c r="J64" s="278"/>
      <c r="K64" s="278"/>
      <c r="L64" s="279"/>
      <c r="M64" s="279"/>
      <c r="N64" s="280"/>
      <c r="O64" s="277"/>
      <c r="P64" s="278"/>
      <c r="Q64" s="278"/>
      <c r="R64" s="278"/>
      <c r="S64" s="278"/>
      <c r="T64" s="278"/>
      <c r="U64" s="278"/>
      <c r="V64" s="278"/>
      <c r="W64" s="278"/>
      <c r="X64" s="278"/>
      <c r="Y64" s="278"/>
      <c r="Z64" s="278"/>
      <c r="AA64" s="280"/>
      <c r="AB64" s="238"/>
    </row>
    <row r="65" spans="1:28" ht="12.75">
      <c r="A65" s="238"/>
      <c r="B65" s="278"/>
      <c r="C65" s="278"/>
      <c r="D65" s="305"/>
      <c r="E65" s="313"/>
      <c r="F65" s="313"/>
      <c r="G65" s="278"/>
      <c r="H65" s="278"/>
      <c r="I65" s="278"/>
      <c r="J65" s="278"/>
      <c r="K65" s="278"/>
      <c r="L65" s="279"/>
      <c r="M65" s="279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X65" s="278"/>
      <c r="Y65" s="278"/>
      <c r="Z65" s="278"/>
      <c r="AA65" s="278"/>
      <c r="AB65" s="238"/>
    </row>
    <row r="66" spans="1:28" ht="12.75">
      <c r="A66" s="238"/>
      <c r="B66" s="266"/>
      <c r="C66" s="314" t="s">
        <v>445</v>
      </c>
      <c r="D66" s="299"/>
      <c r="E66" s="299"/>
      <c r="F66" s="299"/>
      <c r="G66" s="299"/>
      <c r="H66" s="299"/>
      <c r="I66" s="299"/>
      <c r="J66" s="299"/>
      <c r="K66" s="299"/>
      <c r="L66" s="315"/>
      <c r="M66" s="316"/>
      <c r="N66" s="317"/>
      <c r="O66" s="318"/>
      <c r="P66" s="319" t="s">
        <v>446</v>
      </c>
      <c r="Q66" s="319"/>
      <c r="R66" s="299"/>
      <c r="S66" s="299"/>
      <c r="T66" s="299"/>
      <c r="U66" s="299"/>
      <c r="V66" s="299"/>
      <c r="W66" s="299"/>
      <c r="X66" s="299"/>
      <c r="Y66" s="299"/>
      <c r="Z66" s="299"/>
      <c r="AA66" s="317"/>
      <c r="AB66" s="238"/>
    </row>
    <row r="67" spans="1:28" ht="12.75">
      <c r="A67" s="238"/>
      <c r="B67" s="266"/>
      <c r="C67" s="238"/>
      <c r="D67" s="268" t="s">
        <v>447</v>
      </c>
      <c r="E67" s="268"/>
      <c r="F67" s="268"/>
      <c r="G67" s="320"/>
      <c r="H67" s="320"/>
      <c r="I67" s="320"/>
      <c r="J67" s="320"/>
      <c r="K67" s="235"/>
      <c r="L67" s="321"/>
      <c r="M67" s="322"/>
      <c r="N67" s="323"/>
      <c r="O67" s="303"/>
      <c r="P67" s="324" t="s">
        <v>448</v>
      </c>
      <c r="Q67" s="238"/>
      <c r="R67" s="238"/>
      <c r="S67" s="238"/>
      <c r="T67" s="238"/>
      <c r="U67" s="238"/>
      <c r="V67" s="238"/>
      <c r="W67" s="238"/>
      <c r="X67" s="238"/>
      <c r="Y67" s="238"/>
      <c r="Z67" s="238"/>
      <c r="AA67" s="265"/>
      <c r="AB67" s="238"/>
    </row>
    <row r="68" spans="1:28" ht="12.75">
      <c r="A68" s="238"/>
      <c r="B68" s="266"/>
      <c r="C68" s="238"/>
      <c r="D68" s="268" t="s">
        <v>449</v>
      </c>
      <c r="E68" s="268"/>
      <c r="F68" s="268"/>
      <c r="G68" s="320"/>
      <c r="H68" s="320"/>
      <c r="I68" s="320"/>
      <c r="J68" s="320"/>
      <c r="K68" s="320"/>
      <c r="L68" s="322"/>
      <c r="M68" s="322"/>
      <c r="N68" s="265"/>
      <c r="O68" s="266"/>
      <c r="P68" s="324" t="s">
        <v>450</v>
      </c>
      <c r="Q68" s="238"/>
      <c r="R68" s="238"/>
      <c r="S68" s="238"/>
      <c r="T68" s="238"/>
      <c r="U68" s="238"/>
      <c r="V68" s="238"/>
      <c r="W68" s="238"/>
      <c r="X68" s="238"/>
      <c r="Y68" s="238"/>
      <c r="Z68" s="238"/>
      <c r="AA68" s="265"/>
      <c r="AB68" s="238"/>
    </row>
    <row r="69" spans="1:28" ht="12.75">
      <c r="A69" s="238"/>
      <c r="B69" s="266"/>
      <c r="C69" s="238"/>
      <c r="D69" s="268" t="s">
        <v>451</v>
      </c>
      <c r="E69" s="268"/>
      <c r="F69" s="268"/>
      <c r="G69" s="320"/>
      <c r="H69" s="320"/>
      <c r="I69" s="320"/>
      <c r="J69" s="320"/>
      <c r="K69" s="320"/>
      <c r="L69" s="322"/>
      <c r="M69" s="322"/>
      <c r="N69" s="265"/>
      <c r="O69" s="277"/>
      <c r="P69" s="278"/>
      <c r="Q69" s="278"/>
      <c r="R69" s="278"/>
      <c r="S69" s="278"/>
      <c r="T69" s="278"/>
      <c r="U69" s="278"/>
      <c r="V69" s="278"/>
      <c r="W69" s="278"/>
      <c r="X69" s="278"/>
      <c r="Y69" s="278"/>
      <c r="Z69" s="278"/>
      <c r="AA69" s="280"/>
      <c r="AB69" s="238"/>
    </row>
    <row r="70" spans="1:28" ht="12.75">
      <c r="A70" s="238"/>
      <c r="B70" s="266"/>
      <c r="C70" s="238"/>
      <c r="D70" s="268" t="s">
        <v>452</v>
      </c>
      <c r="E70" s="268"/>
      <c r="F70" s="268"/>
      <c r="G70" s="320"/>
      <c r="H70" s="320"/>
      <c r="I70" s="325"/>
      <c r="J70" s="325"/>
      <c r="K70" s="325"/>
      <c r="L70" s="326"/>
      <c r="M70" s="322"/>
      <c r="N70" s="265"/>
      <c r="O70" s="327"/>
      <c r="P70" s="285"/>
      <c r="Q70" s="285"/>
      <c r="R70" s="285"/>
      <c r="S70" s="285"/>
      <c r="T70" s="285"/>
      <c r="U70" s="285"/>
      <c r="V70" s="285"/>
      <c r="W70" s="285"/>
      <c r="X70" s="285"/>
      <c r="Y70" s="285"/>
      <c r="Z70" s="285"/>
      <c r="AA70" s="287"/>
      <c r="AB70" s="238"/>
    </row>
    <row r="71" spans="1:28" ht="12.75">
      <c r="A71" s="238"/>
      <c r="B71" s="277"/>
      <c r="C71" s="278"/>
      <c r="D71" s="328"/>
      <c r="E71" s="328"/>
      <c r="F71" s="328"/>
      <c r="G71" s="325"/>
      <c r="H71" s="325"/>
      <c r="I71" s="325"/>
      <c r="J71" s="325"/>
      <c r="K71" s="325"/>
      <c r="L71" s="326"/>
      <c r="M71" s="326"/>
      <c r="N71" s="329"/>
      <c r="O71" s="330"/>
      <c r="P71" s="331" t="s">
        <v>453</v>
      </c>
      <c r="Q71" s="313"/>
      <c r="R71" s="313"/>
      <c r="S71" s="313"/>
      <c r="T71" s="313"/>
      <c r="U71" s="313"/>
      <c r="V71" s="313"/>
      <c r="W71" s="313"/>
      <c r="X71" s="278"/>
      <c r="Y71" s="278"/>
      <c r="Z71" s="278"/>
      <c r="AA71" s="280"/>
      <c r="AB71" s="238"/>
    </row>
    <row r="72" spans="1:28" ht="12.75">
      <c r="A72" s="238"/>
      <c r="B72" s="257"/>
      <c r="C72" s="285"/>
      <c r="D72" s="332"/>
      <c r="E72" s="333"/>
      <c r="F72" s="333"/>
      <c r="G72" s="334"/>
      <c r="H72" s="334"/>
      <c r="I72" s="334"/>
      <c r="J72" s="334"/>
      <c r="K72" s="334"/>
      <c r="L72" s="335"/>
      <c r="M72" s="336"/>
      <c r="N72" s="287"/>
      <c r="O72" s="285"/>
      <c r="P72" s="285"/>
      <c r="Q72" s="285"/>
      <c r="R72" s="285"/>
      <c r="S72" s="285"/>
      <c r="T72" s="285"/>
      <c r="U72" s="285"/>
      <c r="V72" s="285"/>
      <c r="W72" s="285"/>
      <c r="X72" s="285"/>
      <c r="Y72" s="285"/>
      <c r="Z72" s="285"/>
      <c r="AA72" s="287"/>
      <c r="AB72" s="238"/>
    </row>
    <row r="73" spans="1:27" ht="12.75">
      <c r="A73" s="238"/>
      <c r="B73" s="266"/>
      <c r="C73" s="337" t="s">
        <v>454</v>
      </c>
      <c r="D73" s="238"/>
      <c r="E73" s="238"/>
      <c r="F73" s="238"/>
      <c r="G73" s="238"/>
      <c r="H73" s="238"/>
      <c r="I73" s="238"/>
      <c r="J73" s="338"/>
      <c r="K73" s="320"/>
      <c r="L73" s="322"/>
      <c r="M73" s="339"/>
      <c r="N73" s="265"/>
      <c r="O73" s="340"/>
      <c r="P73" s="310" t="s">
        <v>455</v>
      </c>
      <c r="Q73" s="238"/>
      <c r="R73" s="238"/>
      <c r="S73" s="238"/>
      <c r="T73" s="238"/>
      <c r="U73" s="238"/>
      <c r="V73" s="238"/>
      <c r="W73" s="238"/>
      <c r="X73" s="238"/>
      <c r="Y73" s="238"/>
      <c r="Z73" s="238"/>
      <c r="AA73" s="265"/>
    </row>
    <row r="74" spans="2:27" ht="12.75">
      <c r="B74" s="266"/>
      <c r="C74" s="274" t="s">
        <v>456</v>
      </c>
      <c r="D74" s="268"/>
      <c r="E74" s="268"/>
      <c r="F74" s="268"/>
      <c r="G74" s="338"/>
      <c r="H74" s="341"/>
      <c r="I74" s="341"/>
      <c r="J74" s="341"/>
      <c r="K74" s="341"/>
      <c r="L74" s="342"/>
      <c r="M74" s="339"/>
      <c r="N74" s="261"/>
      <c r="O74" s="269"/>
      <c r="P74" s="343" t="s">
        <v>457</v>
      </c>
      <c r="Q74" s="268"/>
      <c r="R74" s="268"/>
      <c r="S74" s="268"/>
      <c r="T74" s="338"/>
      <c r="U74" s="341"/>
      <c r="V74" s="341"/>
      <c r="W74" s="341"/>
      <c r="X74" s="341"/>
      <c r="Y74" s="342"/>
      <c r="Z74" s="278"/>
      <c r="AA74" s="265"/>
    </row>
    <row r="75" spans="1:28" ht="12.75">
      <c r="A75" s="344"/>
      <c r="B75" s="345"/>
      <c r="C75" s="346"/>
      <c r="D75" s="347"/>
      <c r="E75" s="347"/>
      <c r="F75" s="347"/>
      <c r="G75" s="304"/>
      <c r="H75" s="304"/>
      <c r="I75" s="304" t="s">
        <v>458</v>
      </c>
      <c r="J75" s="304"/>
      <c r="K75" s="304"/>
      <c r="L75" s="348"/>
      <c r="M75" s="348"/>
      <c r="N75" s="349"/>
      <c r="O75" s="350"/>
      <c r="P75" s="351"/>
      <c r="Q75" s="347"/>
      <c r="R75" s="347"/>
      <c r="S75" s="347"/>
      <c r="T75" s="352"/>
      <c r="U75" s="352"/>
      <c r="V75" s="304" t="s">
        <v>426</v>
      </c>
      <c r="W75" s="352"/>
      <c r="X75" s="304"/>
      <c r="Y75" s="348"/>
      <c r="Z75" s="353"/>
      <c r="AA75" s="354"/>
      <c r="AB75" s="344"/>
    </row>
    <row r="76" spans="2:27" ht="12.75">
      <c r="B76" s="266"/>
      <c r="C76" s="274" t="s">
        <v>459</v>
      </c>
      <c r="D76" s="268"/>
      <c r="E76" s="268"/>
      <c r="F76" s="268"/>
      <c r="G76" s="338"/>
      <c r="H76" s="341"/>
      <c r="I76" s="341"/>
      <c r="J76" s="341"/>
      <c r="K76" s="341"/>
      <c r="L76" s="342"/>
      <c r="M76" s="355"/>
      <c r="N76" s="261"/>
      <c r="O76" s="269"/>
      <c r="P76" s="343" t="s">
        <v>460</v>
      </c>
      <c r="Q76" s="268"/>
      <c r="R76" s="268"/>
      <c r="S76" s="268"/>
      <c r="T76" s="338"/>
      <c r="U76" s="341"/>
      <c r="V76" s="356"/>
      <c r="W76" s="341"/>
      <c r="X76" s="356"/>
      <c r="Y76" s="357"/>
      <c r="Z76" s="278"/>
      <c r="AA76" s="265"/>
    </row>
    <row r="77" spans="1:28" ht="12.75">
      <c r="A77" s="344"/>
      <c r="B77" s="345"/>
      <c r="C77" s="346"/>
      <c r="D77" s="347"/>
      <c r="E77" s="347"/>
      <c r="F77" s="347"/>
      <c r="G77" s="352"/>
      <c r="H77" s="352"/>
      <c r="I77" s="304" t="s">
        <v>426</v>
      </c>
      <c r="J77" s="352"/>
      <c r="K77" s="304"/>
      <c r="L77" s="348"/>
      <c r="M77" s="348"/>
      <c r="N77" s="354"/>
      <c r="O77" s="353"/>
      <c r="P77" s="351"/>
      <c r="Q77" s="347"/>
      <c r="R77" s="347"/>
      <c r="S77" s="347"/>
      <c r="T77" s="352"/>
      <c r="U77" s="352"/>
      <c r="V77" s="304" t="s">
        <v>426</v>
      </c>
      <c r="W77" s="352"/>
      <c r="X77" s="304"/>
      <c r="Y77" s="348"/>
      <c r="Z77" s="353"/>
      <c r="AA77" s="354"/>
      <c r="AB77" s="344"/>
    </row>
    <row r="78" spans="2:27" ht="12.75">
      <c r="B78" s="266"/>
      <c r="C78" s="274" t="s">
        <v>461</v>
      </c>
      <c r="D78" s="268"/>
      <c r="E78" s="268"/>
      <c r="F78" s="268"/>
      <c r="G78" s="338"/>
      <c r="H78" s="341"/>
      <c r="I78" s="356"/>
      <c r="J78" s="341"/>
      <c r="K78" s="356"/>
      <c r="L78" s="357"/>
      <c r="M78" s="355"/>
      <c r="N78" s="265"/>
      <c r="O78" s="238"/>
      <c r="P78" s="343" t="s">
        <v>462</v>
      </c>
      <c r="Q78" s="268"/>
      <c r="R78" s="268"/>
      <c r="S78" s="268"/>
      <c r="T78" s="338"/>
      <c r="U78" s="338"/>
      <c r="V78" s="358"/>
      <c r="W78" s="338"/>
      <c r="X78" s="358"/>
      <c r="Y78" s="355"/>
      <c r="Z78" s="238"/>
      <c r="AA78" s="265"/>
    </row>
    <row r="79" spans="1:28" ht="12.75">
      <c r="A79" s="344"/>
      <c r="B79" s="345"/>
      <c r="C79" s="346"/>
      <c r="D79" s="347"/>
      <c r="E79" s="347"/>
      <c r="F79" s="347"/>
      <c r="G79" s="352"/>
      <c r="H79" s="352"/>
      <c r="I79" s="304" t="s">
        <v>426</v>
      </c>
      <c r="J79" s="352"/>
      <c r="K79" s="304"/>
      <c r="L79" s="348"/>
      <c r="M79" s="348"/>
      <c r="N79" s="359"/>
      <c r="O79" s="360"/>
      <c r="P79" s="361"/>
      <c r="Q79" s="362"/>
      <c r="R79" s="362"/>
      <c r="S79" s="362"/>
      <c r="T79" s="362"/>
      <c r="U79" s="362"/>
      <c r="V79" s="362"/>
      <c r="W79" s="362"/>
      <c r="X79" s="362"/>
      <c r="Y79" s="362"/>
      <c r="Z79" s="362"/>
      <c r="AA79" s="363"/>
      <c r="AB79" s="344"/>
    </row>
    <row r="80" spans="2:27" ht="12.75">
      <c r="B80" s="266"/>
      <c r="C80" s="274" t="s">
        <v>463</v>
      </c>
      <c r="D80" s="268"/>
      <c r="E80" s="268"/>
      <c r="F80" s="268"/>
      <c r="G80" s="338"/>
      <c r="H80" s="338"/>
      <c r="I80" s="358"/>
      <c r="J80" s="338"/>
      <c r="K80" s="356"/>
      <c r="L80" s="357"/>
      <c r="M80" s="339"/>
      <c r="N80" s="265"/>
      <c r="O80" s="327"/>
      <c r="P80" s="364" t="s">
        <v>464</v>
      </c>
      <c r="Q80" s="285"/>
      <c r="R80" s="285"/>
      <c r="S80" s="285"/>
      <c r="T80" s="285"/>
      <c r="U80" s="285"/>
      <c r="V80" s="285"/>
      <c r="W80" s="285"/>
      <c r="X80" s="253"/>
      <c r="Y80" s="253"/>
      <c r="Z80" s="253"/>
      <c r="AA80" s="287"/>
    </row>
    <row r="81" spans="2:27" ht="12.75">
      <c r="B81" s="277"/>
      <c r="C81" s="305" t="s">
        <v>465</v>
      </c>
      <c r="D81" s="328"/>
      <c r="E81" s="328"/>
      <c r="F81" s="328"/>
      <c r="G81" s="341"/>
      <c r="H81" s="313"/>
      <c r="I81" s="313"/>
      <c r="J81" s="365"/>
      <c r="K81" s="305"/>
      <c r="L81" s="342"/>
      <c r="M81" s="279"/>
      <c r="N81" s="366"/>
      <c r="O81" s="367"/>
      <c r="P81" s="368"/>
      <c r="Q81" s="278"/>
      <c r="R81" s="278"/>
      <c r="S81" s="278"/>
      <c r="T81" s="278"/>
      <c r="U81" s="278"/>
      <c r="V81" s="278"/>
      <c r="W81" s="278"/>
      <c r="X81" s="278"/>
      <c r="Y81" s="278"/>
      <c r="Z81" s="278"/>
      <c r="AA81" s="280"/>
    </row>
    <row r="82" spans="2:27" ht="12.75">
      <c r="B82" s="369"/>
      <c r="C82" s="283" t="s">
        <v>466</v>
      </c>
      <c r="D82" s="284"/>
      <c r="E82" s="284"/>
      <c r="F82" s="284"/>
      <c r="G82" s="285"/>
      <c r="H82" s="285"/>
      <c r="I82" s="285"/>
      <c r="J82" s="285"/>
      <c r="K82" s="285"/>
      <c r="L82" s="308"/>
      <c r="M82" s="308"/>
      <c r="N82" s="370"/>
      <c r="O82" s="370"/>
      <c r="P82" s="371"/>
      <c r="Q82" s="285"/>
      <c r="R82" s="285"/>
      <c r="S82" s="285"/>
      <c r="T82" s="285"/>
      <c r="U82" s="285"/>
      <c r="V82" s="285"/>
      <c r="W82" s="285"/>
      <c r="X82" s="285"/>
      <c r="Y82" s="285"/>
      <c r="Z82" s="285"/>
      <c r="AA82" s="287"/>
    </row>
    <row r="83" spans="2:27" ht="12.75">
      <c r="B83" s="372"/>
      <c r="C83" s="1180"/>
      <c r="D83" s="1181"/>
      <c r="E83" s="1181"/>
      <c r="F83" s="1181"/>
      <c r="G83" s="1182"/>
      <c r="H83" s="1185" t="s">
        <v>467</v>
      </c>
      <c r="I83" s="1186"/>
      <c r="J83" s="256"/>
      <c r="K83" s="246"/>
      <c r="L83" s="253" t="s">
        <v>468</v>
      </c>
      <c r="M83" s="373"/>
      <c r="N83" s="234"/>
      <c r="O83" s="1186" t="s">
        <v>469</v>
      </c>
      <c r="P83" s="1186"/>
      <c r="Q83" s="1187"/>
      <c r="R83" s="1185" t="s">
        <v>470</v>
      </c>
      <c r="S83" s="1186"/>
      <c r="T83" s="1187"/>
      <c r="U83" s="1185" t="s">
        <v>471</v>
      </c>
      <c r="V83" s="1186"/>
      <c r="W83" s="1187"/>
      <c r="X83" s="1175"/>
      <c r="Y83" s="1176"/>
      <c r="Z83" s="1176"/>
      <c r="AA83" s="265"/>
    </row>
    <row r="84" spans="2:27" ht="12.75">
      <c r="B84" s="266"/>
      <c r="C84" s="1171" t="s">
        <v>472</v>
      </c>
      <c r="D84" s="1172"/>
      <c r="E84" s="1172"/>
      <c r="F84" s="1172"/>
      <c r="G84" s="1173"/>
      <c r="H84" s="246"/>
      <c r="I84" s="253"/>
      <c r="J84" s="256"/>
      <c r="K84" s="246"/>
      <c r="L84" s="253"/>
      <c r="M84" s="256"/>
      <c r="N84" s="246"/>
      <c r="O84" s="253"/>
      <c r="P84" s="253"/>
      <c r="Q84" s="256"/>
      <c r="R84" s="246"/>
      <c r="S84" s="253"/>
      <c r="T84" s="253"/>
      <c r="U84" s="277"/>
      <c r="V84" s="278"/>
      <c r="W84" s="280"/>
      <c r="X84" s="266"/>
      <c r="Y84" s="238"/>
      <c r="Z84" s="238"/>
      <c r="AA84" s="265"/>
    </row>
    <row r="85" spans="2:27" ht="12.75">
      <c r="B85" s="374"/>
      <c r="C85" s="1171" t="s">
        <v>473</v>
      </c>
      <c r="D85" s="1172"/>
      <c r="E85" s="1172"/>
      <c r="F85" s="1172"/>
      <c r="G85" s="1173"/>
      <c r="H85" s="257"/>
      <c r="I85" s="285"/>
      <c r="J85" s="287"/>
      <c r="K85" s="257"/>
      <c r="L85" s="285"/>
      <c r="M85" s="287"/>
      <c r="N85" s="257"/>
      <c r="O85" s="285"/>
      <c r="P85" s="285"/>
      <c r="Q85" s="287"/>
      <c r="R85" s="257"/>
      <c r="S85" s="285"/>
      <c r="T85" s="285"/>
      <c r="U85" s="257"/>
      <c r="V85" s="285"/>
      <c r="W85" s="256"/>
      <c r="X85" s="266"/>
      <c r="Y85" s="238"/>
      <c r="Z85" s="238"/>
      <c r="AA85" s="265"/>
    </row>
    <row r="86" spans="2:27" ht="12.75">
      <c r="B86" s="257"/>
      <c r="C86" s="375"/>
      <c r="D86" s="375"/>
      <c r="E86" s="375"/>
      <c r="F86" s="375"/>
      <c r="G86" s="375"/>
      <c r="H86" s="376"/>
      <c r="I86" s="376"/>
      <c r="J86" s="376"/>
      <c r="K86" s="376"/>
      <c r="L86" s="376"/>
      <c r="M86" s="376"/>
      <c r="N86" s="285"/>
      <c r="O86" s="285"/>
      <c r="P86" s="376"/>
      <c r="Q86" s="376"/>
      <c r="R86" s="376"/>
      <c r="S86" s="376"/>
      <c r="T86" s="376"/>
      <c r="U86" s="376"/>
      <c r="V86" s="376"/>
      <c r="W86" s="376"/>
      <c r="X86" s="230"/>
      <c r="Y86" s="230"/>
      <c r="Z86" s="238"/>
      <c r="AA86" s="265"/>
    </row>
    <row r="87" spans="1:27" ht="12.75">
      <c r="A87" s="238"/>
      <c r="B87" s="266"/>
      <c r="C87" s="258" t="s">
        <v>474</v>
      </c>
      <c r="D87" s="267"/>
      <c r="E87" s="267"/>
      <c r="F87" s="267"/>
      <c r="G87" s="238"/>
      <c r="H87" s="238"/>
      <c r="I87" s="238"/>
      <c r="J87" s="238"/>
      <c r="K87" s="238"/>
      <c r="L87" s="276"/>
      <c r="M87" s="276"/>
      <c r="N87" s="238"/>
      <c r="O87" s="238"/>
      <c r="P87" s="238"/>
      <c r="Q87" s="238"/>
      <c r="R87" s="238"/>
      <c r="S87" s="238"/>
      <c r="T87" s="238"/>
      <c r="U87" s="238"/>
      <c r="V87" s="238"/>
      <c r="W87" s="238"/>
      <c r="X87" s="238"/>
      <c r="Y87" s="238"/>
      <c r="Z87" s="238"/>
      <c r="AA87" s="265"/>
    </row>
    <row r="88" spans="1:27" ht="12.75">
      <c r="A88" s="238"/>
      <c r="B88" s="277"/>
      <c r="C88" s="281"/>
      <c r="D88" s="313"/>
      <c r="E88" s="313"/>
      <c r="F88" s="313"/>
      <c r="G88" s="278"/>
      <c r="H88" s="278"/>
      <c r="I88" s="278"/>
      <c r="J88" s="278"/>
      <c r="K88" s="278"/>
      <c r="L88" s="279"/>
      <c r="M88" s="279"/>
      <c r="N88" s="278"/>
      <c r="O88" s="278"/>
      <c r="P88" s="278"/>
      <c r="Q88" s="278"/>
      <c r="R88" s="278"/>
      <c r="S88" s="278"/>
      <c r="T88" s="278"/>
      <c r="U88" s="278"/>
      <c r="V88" s="278"/>
      <c r="W88" s="278"/>
      <c r="X88" s="278"/>
      <c r="Y88" s="278"/>
      <c r="Z88" s="278"/>
      <c r="AA88" s="280"/>
    </row>
    <row r="89" spans="1:27" ht="12.75">
      <c r="A89" s="238"/>
      <c r="B89" s="238"/>
      <c r="C89" s="258"/>
      <c r="D89" s="267"/>
      <c r="E89" s="267"/>
      <c r="F89" s="267"/>
      <c r="G89" s="238"/>
      <c r="H89" s="238"/>
      <c r="I89" s="238"/>
      <c r="J89" s="238"/>
      <c r="K89" s="238"/>
      <c r="L89" s="276"/>
      <c r="M89" s="276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</row>
    <row r="90" spans="1:27" ht="12.75">
      <c r="A90" s="238"/>
      <c r="B90" s="238"/>
      <c r="C90" s="258"/>
      <c r="D90" s="267"/>
      <c r="E90" s="267"/>
      <c r="F90" s="267"/>
      <c r="G90" s="238"/>
      <c r="H90" s="238"/>
      <c r="I90" s="238"/>
      <c r="J90" s="238"/>
      <c r="K90" s="238"/>
      <c r="L90" s="276"/>
      <c r="M90" s="276"/>
      <c r="N90" s="238"/>
      <c r="O90" s="238"/>
      <c r="P90" s="238"/>
      <c r="Q90" s="238"/>
      <c r="R90" s="238"/>
      <c r="S90" s="238"/>
      <c r="T90" s="238"/>
      <c r="U90" s="238"/>
      <c r="V90" s="238"/>
      <c r="W90" s="238"/>
      <c r="X90" s="238"/>
      <c r="Y90" s="238"/>
      <c r="Z90" s="238"/>
      <c r="AA90" s="238"/>
    </row>
    <row r="91" spans="1:27" ht="12.75">
      <c r="A91" s="238"/>
      <c r="B91" s="238"/>
      <c r="C91" s="221" t="s">
        <v>475</v>
      </c>
      <c r="D91" s="377"/>
      <c r="E91" s="221"/>
      <c r="F91" s="221"/>
      <c r="G91" s="221"/>
      <c r="H91" s="221"/>
      <c r="I91" s="221"/>
      <c r="J91" s="221"/>
      <c r="K91" s="221"/>
      <c r="L91" s="276"/>
      <c r="M91" s="276"/>
      <c r="N91" s="238"/>
      <c r="O91" s="238"/>
      <c r="P91" s="238"/>
      <c r="Q91" s="238"/>
      <c r="R91" s="238"/>
      <c r="S91" s="238"/>
      <c r="T91" s="238"/>
      <c r="U91" s="238"/>
      <c r="V91" s="238"/>
      <c r="W91" s="238"/>
      <c r="X91" s="238"/>
      <c r="Y91" s="238"/>
      <c r="Z91" s="238"/>
      <c r="AA91" s="238"/>
    </row>
    <row r="92" spans="1:27" ht="12.75">
      <c r="A92" s="238"/>
      <c r="B92" s="238"/>
      <c r="C92" s="221"/>
      <c r="D92" s="377"/>
      <c r="E92" s="221"/>
      <c r="F92" s="221"/>
      <c r="G92" s="221"/>
      <c r="H92" s="221"/>
      <c r="I92" s="221"/>
      <c r="J92" s="221"/>
      <c r="K92" s="221"/>
      <c r="L92" s="276"/>
      <c r="M92" s="276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</row>
    <row r="93" spans="1:27" ht="12.75">
      <c r="A93" s="238"/>
      <c r="B93" s="238"/>
      <c r="C93" s="221" t="s">
        <v>476</v>
      </c>
      <c r="D93" s="377"/>
      <c r="E93" s="221"/>
      <c r="F93" s="221"/>
      <c r="G93" s="221"/>
      <c r="H93" s="221"/>
      <c r="I93" s="221"/>
      <c r="J93" s="221"/>
      <c r="K93" s="221"/>
      <c r="L93" s="276"/>
      <c r="M93" s="276"/>
      <c r="N93" s="238"/>
      <c r="O93" s="238"/>
      <c r="P93" s="238"/>
      <c r="Q93" s="238"/>
      <c r="R93" s="238"/>
      <c r="S93" s="238"/>
      <c r="T93" s="238"/>
      <c r="U93" s="238"/>
      <c r="V93" s="238"/>
      <c r="W93" s="238"/>
      <c r="X93" s="238"/>
      <c r="Y93" s="238"/>
      <c r="Z93" s="238"/>
      <c r="AA93" s="238"/>
    </row>
    <row r="94" spans="1:27" ht="12.75">
      <c r="A94" s="238"/>
      <c r="B94" s="238"/>
      <c r="C94" s="221" t="s">
        <v>477</v>
      </c>
      <c r="D94" s="377"/>
      <c r="E94" s="221"/>
      <c r="F94" s="221"/>
      <c r="G94" s="221"/>
      <c r="H94" s="221"/>
      <c r="I94" s="221"/>
      <c r="J94" s="221"/>
      <c r="K94" s="238"/>
      <c r="L94" s="276"/>
      <c r="M94" s="276"/>
      <c r="N94" s="238"/>
      <c r="O94" s="238"/>
      <c r="P94" s="238"/>
      <c r="Q94" s="238"/>
      <c r="R94" s="378" t="s">
        <v>478</v>
      </c>
      <c r="S94" s="238"/>
      <c r="T94" s="238"/>
      <c r="U94" s="238"/>
      <c r="V94" s="238"/>
      <c r="W94" s="379" t="s">
        <v>137</v>
      </c>
      <c r="X94" s="238"/>
      <c r="Y94" s="238"/>
      <c r="Z94" s="238"/>
      <c r="AA94" s="238"/>
    </row>
    <row r="95" spans="1:28" ht="12.75">
      <c r="A95" s="380"/>
      <c r="B95" s="380"/>
      <c r="C95" s="381"/>
      <c r="D95" s="381"/>
      <c r="E95" s="381"/>
      <c r="F95" s="381"/>
      <c r="G95" s="380"/>
      <c r="H95" s="380"/>
      <c r="I95" s="380"/>
      <c r="J95" s="380"/>
      <c r="K95" s="380"/>
      <c r="L95" s="380"/>
      <c r="M95" s="380"/>
      <c r="N95" s="380"/>
      <c r="O95" s="380"/>
      <c r="P95" s="380"/>
      <c r="Q95" s="380"/>
      <c r="R95" s="380"/>
      <c r="S95" s="380"/>
      <c r="T95" s="380"/>
      <c r="U95" s="380"/>
      <c r="V95" s="380"/>
      <c r="W95" s="380"/>
      <c r="X95" s="380"/>
      <c r="Y95" s="380"/>
      <c r="Z95" s="380"/>
      <c r="AA95" s="380"/>
      <c r="AB95" s="382"/>
    </row>
    <row r="96" spans="1:28" ht="12.75">
      <c r="A96" s="382"/>
      <c r="B96" s="382"/>
      <c r="C96" s="383"/>
      <c r="D96" s="384"/>
      <c r="E96" s="385"/>
      <c r="F96" s="385"/>
      <c r="G96" s="385"/>
      <c r="H96" s="385"/>
      <c r="I96" s="385"/>
      <c r="J96" s="383"/>
      <c r="K96" s="383"/>
      <c r="L96" s="380"/>
      <c r="M96" s="380"/>
      <c r="N96" s="382"/>
      <c r="O96" s="382"/>
      <c r="P96" s="382"/>
      <c r="Q96" s="382"/>
      <c r="R96" s="382"/>
      <c r="S96" s="382"/>
      <c r="T96" s="382"/>
      <c r="U96" s="382"/>
      <c r="V96" s="382"/>
      <c r="W96" s="382"/>
      <c r="X96" s="382"/>
      <c r="Y96" s="382"/>
      <c r="Z96" s="382"/>
      <c r="AA96" s="382"/>
      <c r="AB96" s="382"/>
    </row>
    <row r="97" spans="1:28" ht="12.75">
      <c r="A97" s="382"/>
      <c r="B97" s="382"/>
      <c r="C97" s="382"/>
      <c r="D97" s="382"/>
      <c r="E97" s="382"/>
      <c r="F97" s="382"/>
      <c r="G97" s="382"/>
      <c r="H97" s="382"/>
      <c r="I97" s="382"/>
      <c r="J97" s="382"/>
      <c r="K97" s="382"/>
      <c r="L97" s="382"/>
      <c r="M97" s="382"/>
      <c r="N97" s="382"/>
      <c r="O97" s="382"/>
      <c r="P97" s="382"/>
      <c r="Q97" s="382"/>
      <c r="R97" s="382"/>
      <c r="S97" s="382"/>
      <c r="T97" s="382"/>
      <c r="U97" s="382"/>
      <c r="V97" s="382"/>
      <c r="W97" s="382"/>
      <c r="X97" s="382"/>
      <c r="Y97" s="382"/>
      <c r="Z97" s="382"/>
      <c r="AA97" s="382"/>
      <c r="AB97" s="382"/>
    </row>
    <row r="98" spans="1:28" ht="12.75">
      <c r="A98" s="382"/>
      <c r="B98" s="382"/>
      <c r="C98" s="382"/>
      <c r="D98" s="382"/>
      <c r="E98" s="382"/>
      <c r="F98" s="382"/>
      <c r="G98" s="382"/>
      <c r="H98" s="382"/>
      <c r="I98" s="382"/>
      <c r="J98" s="382"/>
      <c r="K98" s="382"/>
      <c r="L98" s="382"/>
      <c r="M98" s="382"/>
      <c r="N98" s="382"/>
      <c r="O98" s="382"/>
      <c r="P98" s="382"/>
      <c r="Q98" s="382"/>
      <c r="R98" s="382"/>
      <c r="S98" s="382"/>
      <c r="T98" s="382"/>
      <c r="U98" s="382"/>
      <c r="V98" s="382"/>
      <c r="W98" s="382"/>
      <c r="X98" s="382"/>
      <c r="Y98" s="382"/>
      <c r="Z98" s="382"/>
      <c r="AA98" s="382"/>
      <c r="AB98" s="382"/>
    </row>
    <row r="99" spans="1:28" ht="12.75">
      <c r="A99" s="382"/>
      <c r="B99" s="382"/>
      <c r="C99" s="382"/>
      <c r="D99" s="382"/>
      <c r="E99" s="382"/>
      <c r="F99" s="382"/>
      <c r="G99" s="382"/>
      <c r="H99" s="382"/>
      <c r="I99" s="382"/>
      <c r="J99" s="382"/>
      <c r="K99" s="382"/>
      <c r="L99" s="382"/>
      <c r="M99" s="382"/>
      <c r="N99" s="382"/>
      <c r="O99" s="382"/>
      <c r="P99" s="382"/>
      <c r="Q99" s="382"/>
      <c r="R99" s="382"/>
      <c r="S99" s="382"/>
      <c r="T99" s="382"/>
      <c r="U99" s="382"/>
      <c r="V99" s="382"/>
      <c r="W99" s="382"/>
      <c r="X99" s="382"/>
      <c r="Y99" s="382"/>
      <c r="Z99" s="382"/>
      <c r="AA99" s="382"/>
      <c r="AB99" s="382"/>
    </row>
    <row r="100" spans="1:28" ht="12.75">
      <c r="A100" s="382"/>
      <c r="B100" s="382"/>
      <c r="C100" s="382"/>
      <c r="D100" s="382"/>
      <c r="E100" s="382"/>
      <c r="F100" s="382"/>
      <c r="G100" s="382"/>
      <c r="H100" s="382"/>
      <c r="I100" s="382"/>
      <c r="J100" s="382"/>
      <c r="K100" s="382"/>
      <c r="L100" s="382"/>
      <c r="M100" s="382"/>
      <c r="N100" s="382"/>
      <c r="O100" s="382"/>
      <c r="P100" s="382"/>
      <c r="Q100" s="382"/>
      <c r="R100" s="382"/>
      <c r="S100" s="382"/>
      <c r="T100" s="382"/>
      <c r="U100" s="382"/>
      <c r="V100" s="382"/>
      <c r="W100" s="382"/>
      <c r="X100" s="382"/>
      <c r="Y100" s="382"/>
      <c r="Z100" s="382"/>
      <c r="AA100" s="382"/>
      <c r="AB100" s="382"/>
    </row>
    <row r="101" spans="1:28" ht="12.75">
      <c r="A101" s="382"/>
      <c r="B101" s="382"/>
      <c r="C101" s="382"/>
      <c r="D101" s="382"/>
      <c r="E101" s="382"/>
      <c r="F101" s="382"/>
      <c r="G101" s="382"/>
      <c r="H101" s="382"/>
      <c r="I101" s="382"/>
      <c r="J101" s="382"/>
      <c r="K101" s="382"/>
      <c r="L101" s="382"/>
      <c r="M101" s="382"/>
      <c r="N101" s="382"/>
      <c r="O101" s="382"/>
      <c r="P101" s="382"/>
      <c r="Q101" s="382"/>
      <c r="R101" s="382"/>
      <c r="S101" s="382"/>
      <c r="T101" s="382"/>
      <c r="U101" s="382"/>
      <c r="V101" s="382"/>
      <c r="W101" s="382"/>
      <c r="X101" s="382"/>
      <c r="Y101" s="382"/>
      <c r="Z101" s="380"/>
      <c r="AA101" s="382"/>
      <c r="AB101" s="382"/>
    </row>
    <row r="102" spans="1:28" ht="12.75">
      <c r="A102" s="382"/>
      <c r="B102" s="382"/>
      <c r="C102" s="382"/>
      <c r="D102" s="382"/>
      <c r="E102" s="382"/>
      <c r="F102" s="382"/>
      <c r="G102" s="382"/>
      <c r="H102" s="382"/>
      <c r="I102" s="382"/>
      <c r="J102" s="382"/>
      <c r="K102" s="382"/>
      <c r="L102" s="382"/>
      <c r="M102" s="382"/>
      <c r="N102" s="382"/>
      <c r="O102" s="382"/>
      <c r="P102" s="382"/>
      <c r="Q102" s="382"/>
      <c r="R102" s="382"/>
      <c r="S102" s="382"/>
      <c r="T102" s="382"/>
      <c r="U102" s="382"/>
      <c r="V102" s="382"/>
      <c r="W102" s="382"/>
      <c r="X102" s="382"/>
      <c r="Y102" s="380"/>
      <c r="Z102" s="380"/>
      <c r="AA102" s="382"/>
      <c r="AB102" s="382"/>
    </row>
    <row r="103" spans="1:28" ht="12.75">
      <c r="A103" s="382"/>
      <c r="B103" s="382"/>
      <c r="C103" s="386"/>
      <c r="D103" s="386"/>
      <c r="E103" s="386"/>
      <c r="F103" s="386"/>
      <c r="G103" s="382"/>
      <c r="H103" s="382"/>
      <c r="I103" s="382"/>
      <c r="J103" s="382"/>
      <c r="K103" s="382"/>
      <c r="L103" s="382"/>
      <c r="M103" s="382"/>
      <c r="N103" s="380"/>
      <c r="O103" s="380"/>
      <c r="P103" s="380"/>
      <c r="Q103" s="382"/>
      <c r="R103" s="382"/>
      <c r="S103" s="382"/>
      <c r="T103" s="382"/>
      <c r="U103" s="382"/>
      <c r="V103" s="380"/>
      <c r="W103" s="380"/>
      <c r="X103" s="380"/>
      <c r="Y103" s="380"/>
      <c r="Z103" s="380"/>
      <c r="AA103" s="382"/>
      <c r="AB103" s="382"/>
    </row>
    <row r="104" spans="1:28" ht="12.75">
      <c r="A104" s="382"/>
      <c r="B104" s="382"/>
      <c r="C104" s="386"/>
      <c r="D104" s="386"/>
      <c r="E104" s="386"/>
      <c r="F104" s="386"/>
      <c r="G104" s="382"/>
      <c r="H104" s="382"/>
      <c r="I104" s="382"/>
      <c r="J104" s="382"/>
      <c r="K104" s="382"/>
      <c r="L104" s="382"/>
      <c r="M104" s="382"/>
      <c r="N104" s="380"/>
      <c r="O104" s="380"/>
      <c r="P104" s="380"/>
      <c r="Q104" s="382"/>
      <c r="R104" s="380"/>
      <c r="S104" s="380"/>
      <c r="T104" s="380"/>
      <c r="U104" s="380"/>
      <c r="V104" s="380"/>
      <c r="W104" s="380"/>
      <c r="X104" s="380"/>
      <c r="Y104" s="380"/>
      <c r="Z104" s="380"/>
      <c r="AA104" s="382"/>
      <c r="AB104" s="382"/>
    </row>
    <row r="105" spans="1:28" ht="12.75">
      <c r="A105" s="382"/>
      <c r="B105" s="382"/>
      <c r="C105" s="386"/>
      <c r="D105" s="386"/>
      <c r="E105" s="386"/>
      <c r="F105" s="386"/>
      <c r="G105" s="382"/>
      <c r="H105" s="382"/>
      <c r="I105" s="382"/>
      <c r="J105" s="382"/>
      <c r="K105" s="382"/>
      <c r="L105" s="382"/>
      <c r="M105" s="382"/>
      <c r="N105" s="380"/>
      <c r="O105" s="380"/>
      <c r="P105" s="380"/>
      <c r="Q105" s="382"/>
      <c r="R105" s="380"/>
      <c r="S105" s="380"/>
      <c r="T105" s="380"/>
      <c r="U105" s="380"/>
      <c r="V105" s="380"/>
      <c r="W105" s="380"/>
      <c r="X105" s="380"/>
      <c r="Y105" s="380"/>
      <c r="Z105" s="380"/>
      <c r="AA105" s="380"/>
      <c r="AB105" s="382"/>
    </row>
    <row r="106" spans="1:28" ht="12.75">
      <c r="A106" s="382"/>
      <c r="B106" s="382"/>
      <c r="C106" s="386"/>
      <c r="D106" s="386"/>
      <c r="E106" s="386"/>
      <c r="F106" s="386"/>
      <c r="G106" s="382"/>
      <c r="H106" s="382"/>
      <c r="I106" s="382"/>
      <c r="J106" s="382"/>
      <c r="K106" s="382"/>
      <c r="L106" s="382"/>
      <c r="M106" s="382"/>
      <c r="N106" s="380"/>
      <c r="O106" s="380"/>
      <c r="P106" s="380"/>
      <c r="Q106" s="382"/>
      <c r="R106" s="380"/>
      <c r="S106" s="380"/>
      <c r="T106" s="380"/>
      <c r="U106" s="380"/>
      <c r="V106" s="380"/>
      <c r="W106" s="380"/>
      <c r="X106" s="380"/>
      <c r="Y106" s="380"/>
      <c r="Z106" s="380"/>
      <c r="AA106" s="380"/>
      <c r="AB106" s="382"/>
    </row>
    <row r="107" spans="1:28" ht="12.75">
      <c r="A107" s="382"/>
      <c r="B107" s="382"/>
      <c r="C107" s="386"/>
      <c r="D107" s="386"/>
      <c r="E107" s="386"/>
      <c r="F107" s="386"/>
      <c r="G107" s="382"/>
      <c r="H107" s="382"/>
      <c r="I107" s="382"/>
      <c r="J107" s="382"/>
      <c r="K107" s="382"/>
      <c r="L107" s="382"/>
      <c r="M107" s="382"/>
      <c r="N107" s="382"/>
      <c r="O107" s="382"/>
      <c r="P107" s="382"/>
      <c r="Q107" s="382"/>
      <c r="R107" s="380"/>
      <c r="S107" s="380"/>
      <c r="T107" s="380"/>
      <c r="U107" s="380"/>
      <c r="V107" s="380"/>
      <c r="W107" s="380"/>
      <c r="X107" s="380"/>
      <c r="Y107" s="380"/>
      <c r="Z107" s="382"/>
      <c r="AA107" s="380"/>
      <c r="AB107" s="382"/>
    </row>
    <row r="108" spans="1:28" ht="12.75">
      <c r="A108" s="382"/>
      <c r="B108" s="382"/>
      <c r="C108" s="386"/>
      <c r="D108" s="386"/>
      <c r="E108" s="386"/>
      <c r="F108" s="386"/>
      <c r="G108" s="382"/>
      <c r="H108" s="382"/>
      <c r="I108" s="382"/>
      <c r="J108" s="382"/>
      <c r="K108" s="382"/>
      <c r="L108" s="382"/>
      <c r="M108" s="382"/>
      <c r="N108" s="382"/>
      <c r="O108" s="382"/>
      <c r="P108" s="382"/>
      <c r="Q108" s="382"/>
      <c r="R108" s="380"/>
      <c r="S108" s="380"/>
      <c r="T108" s="380"/>
      <c r="U108" s="380"/>
      <c r="V108" s="380"/>
      <c r="W108" s="380"/>
      <c r="X108" s="380"/>
      <c r="Y108" s="382"/>
      <c r="Z108" s="382"/>
      <c r="AA108" s="380"/>
      <c r="AB108" s="382"/>
    </row>
    <row r="109" spans="1:28" ht="12.75">
      <c r="A109" s="382"/>
      <c r="B109" s="382"/>
      <c r="C109" s="386"/>
      <c r="D109" s="386"/>
      <c r="E109" s="386"/>
      <c r="F109" s="386"/>
      <c r="G109" s="382"/>
      <c r="H109" s="382"/>
      <c r="I109" s="382"/>
      <c r="J109" s="382"/>
      <c r="K109" s="382"/>
      <c r="L109" s="382"/>
      <c r="M109" s="382"/>
      <c r="N109" s="382"/>
      <c r="O109" s="382"/>
      <c r="P109" s="382"/>
      <c r="Q109" s="382"/>
      <c r="R109" s="380"/>
      <c r="S109" s="380"/>
      <c r="T109" s="380"/>
      <c r="U109" s="380"/>
      <c r="V109" s="382"/>
      <c r="W109" s="382"/>
      <c r="X109" s="382"/>
      <c r="Y109" s="382"/>
      <c r="Z109" s="382"/>
      <c r="AA109" s="380"/>
      <c r="AB109" s="380"/>
    </row>
    <row r="110" spans="1:28" ht="12.75">
      <c r="A110" s="380"/>
      <c r="B110" s="380"/>
      <c r="C110" s="386"/>
      <c r="D110" s="386"/>
      <c r="E110" s="386"/>
      <c r="F110" s="386"/>
      <c r="G110" s="382"/>
      <c r="H110" s="382"/>
      <c r="I110" s="382"/>
      <c r="J110" s="382"/>
      <c r="K110" s="382"/>
      <c r="L110" s="382"/>
      <c r="M110" s="382"/>
      <c r="N110" s="382"/>
      <c r="O110" s="382"/>
      <c r="P110" s="382"/>
      <c r="Q110" s="382"/>
      <c r="R110" s="382"/>
      <c r="S110" s="382"/>
      <c r="T110" s="382"/>
      <c r="U110" s="382"/>
      <c r="V110" s="382"/>
      <c r="W110" s="382"/>
      <c r="X110" s="382"/>
      <c r="Y110" s="382"/>
      <c r="Z110" s="382"/>
      <c r="AA110" s="380"/>
      <c r="AB110" s="380"/>
    </row>
    <row r="111" spans="1:28" ht="12.75">
      <c r="A111" s="380"/>
      <c r="B111" s="380"/>
      <c r="C111" s="386"/>
      <c r="D111" s="386"/>
      <c r="E111" s="386"/>
      <c r="F111" s="386"/>
      <c r="G111" s="382"/>
      <c r="H111" s="382"/>
      <c r="I111" s="382"/>
      <c r="J111" s="382"/>
      <c r="K111" s="382"/>
      <c r="L111" s="382"/>
      <c r="M111" s="382"/>
      <c r="N111" s="382"/>
      <c r="O111" s="382"/>
      <c r="P111" s="382"/>
      <c r="Q111" s="382"/>
      <c r="R111" s="382"/>
      <c r="S111" s="382"/>
      <c r="T111" s="382"/>
      <c r="U111" s="382"/>
      <c r="V111" s="382"/>
      <c r="W111" s="382"/>
      <c r="X111" s="382"/>
      <c r="Y111" s="382"/>
      <c r="Z111" s="382"/>
      <c r="AA111" s="382"/>
      <c r="AB111" s="380"/>
    </row>
    <row r="112" spans="1:28" ht="12.75">
      <c r="A112" s="380"/>
      <c r="B112" s="380"/>
      <c r="C112" s="386"/>
      <c r="D112" s="386"/>
      <c r="E112" s="386"/>
      <c r="F112" s="386"/>
      <c r="G112" s="382"/>
      <c r="H112" s="382"/>
      <c r="I112" s="382"/>
      <c r="J112" s="382"/>
      <c r="K112" s="382"/>
      <c r="L112" s="382"/>
      <c r="M112" s="382"/>
      <c r="N112" s="382"/>
      <c r="O112" s="382"/>
      <c r="P112" s="382"/>
      <c r="Q112" s="380"/>
      <c r="R112" s="382"/>
      <c r="S112" s="382"/>
      <c r="T112" s="382"/>
      <c r="U112" s="382"/>
      <c r="V112" s="382"/>
      <c r="W112" s="382"/>
      <c r="X112" s="382"/>
      <c r="Y112" s="382"/>
      <c r="Z112" s="382"/>
      <c r="AA112" s="382"/>
      <c r="AB112" s="380"/>
    </row>
    <row r="113" spans="1:28" ht="12.75">
      <c r="A113" s="380"/>
      <c r="B113" s="380"/>
      <c r="C113" s="386"/>
      <c r="D113" s="386"/>
      <c r="E113" s="386"/>
      <c r="F113" s="386"/>
      <c r="G113" s="382"/>
      <c r="H113" s="382"/>
      <c r="I113" s="382"/>
      <c r="J113" s="382"/>
      <c r="K113" s="382"/>
      <c r="L113" s="382"/>
      <c r="M113" s="382"/>
      <c r="N113" s="382"/>
      <c r="O113" s="382"/>
      <c r="P113" s="382"/>
      <c r="Q113" s="380"/>
      <c r="R113" s="382"/>
      <c r="S113" s="382"/>
      <c r="T113" s="382"/>
      <c r="U113" s="382"/>
      <c r="V113" s="382"/>
      <c r="W113" s="382"/>
      <c r="X113" s="382"/>
      <c r="Y113" s="382"/>
      <c r="Z113" s="382"/>
      <c r="AA113" s="382"/>
      <c r="AB113" s="380"/>
    </row>
    <row r="114" spans="1:28" ht="12.75">
      <c r="A114" s="380"/>
      <c r="B114" s="380"/>
      <c r="C114" s="386"/>
      <c r="D114" s="386"/>
      <c r="E114" s="386"/>
      <c r="F114" s="386"/>
      <c r="G114" s="382"/>
      <c r="H114" s="382"/>
      <c r="I114" s="382"/>
      <c r="J114" s="382"/>
      <c r="K114" s="382"/>
      <c r="L114" s="382"/>
      <c r="M114" s="382"/>
      <c r="N114" s="382"/>
      <c r="O114" s="382"/>
      <c r="P114" s="382"/>
      <c r="Q114" s="380"/>
      <c r="R114" s="382"/>
      <c r="S114" s="382"/>
      <c r="T114" s="382"/>
      <c r="U114" s="382"/>
      <c r="V114" s="382"/>
      <c r="W114" s="382"/>
      <c r="X114" s="382"/>
      <c r="Y114" s="382"/>
      <c r="Z114" s="382"/>
      <c r="AA114" s="382"/>
      <c r="AB114" s="380"/>
    </row>
    <row r="115" spans="1:28" ht="12.75">
      <c r="A115" s="380"/>
      <c r="B115" s="380"/>
      <c r="C115" s="386"/>
      <c r="D115" s="386"/>
      <c r="E115" s="386"/>
      <c r="F115" s="386"/>
      <c r="G115" s="382"/>
      <c r="H115" s="382"/>
      <c r="I115" s="382"/>
      <c r="J115" s="382"/>
      <c r="K115" s="382"/>
      <c r="L115" s="382"/>
      <c r="M115" s="382"/>
      <c r="N115" s="382"/>
      <c r="O115" s="382"/>
      <c r="P115" s="382"/>
      <c r="Q115" s="380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  <c r="AB115" s="382"/>
    </row>
    <row r="116" spans="1:28" ht="12.75">
      <c r="A116" s="382"/>
      <c r="B116" s="382"/>
      <c r="C116" s="386"/>
      <c r="D116" s="386"/>
      <c r="E116" s="386"/>
      <c r="F116" s="386"/>
      <c r="G116" s="382"/>
      <c r="H116" s="382"/>
      <c r="I116" s="382"/>
      <c r="J116" s="382"/>
      <c r="K116" s="382"/>
      <c r="L116" s="382"/>
      <c r="M116" s="382"/>
      <c r="N116" s="382"/>
      <c r="O116" s="382"/>
      <c r="P116" s="382"/>
      <c r="Q116" s="380"/>
      <c r="R116" s="382"/>
      <c r="S116" s="382"/>
      <c r="T116" s="382"/>
      <c r="U116" s="382"/>
      <c r="V116" s="382"/>
      <c r="W116" s="382"/>
      <c r="X116" s="382"/>
      <c r="Y116" s="382"/>
      <c r="Z116" s="382"/>
      <c r="AA116" s="382"/>
      <c r="AB116" s="382"/>
    </row>
    <row r="117" spans="1:28" ht="12.75">
      <c r="A117" s="382"/>
      <c r="B117" s="382"/>
      <c r="C117" s="386"/>
      <c r="D117" s="386"/>
      <c r="E117" s="386"/>
      <c r="F117" s="386"/>
      <c r="G117" s="382"/>
      <c r="H117" s="382"/>
      <c r="I117" s="382"/>
      <c r="J117" s="382"/>
      <c r="K117" s="382"/>
      <c r="L117" s="382"/>
      <c r="M117" s="382"/>
      <c r="N117" s="382"/>
      <c r="O117" s="382"/>
      <c r="P117" s="382"/>
      <c r="Q117" s="380"/>
      <c r="R117" s="382"/>
      <c r="S117" s="382"/>
      <c r="T117" s="382"/>
      <c r="U117" s="382"/>
      <c r="V117" s="382"/>
      <c r="W117" s="382"/>
      <c r="X117" s="382"/>
      <c r="Y117" s="382"/>
      <c r="Z117" s="382"/>
      <c r="AA117" s="382"/>
      <c r="AB117" s="382"/>
    </row>
    <row r="118" spans="1:28" ht="12.75">
      <c r="A118" s="382"/>
      <c r="B118" s="382"/>
      <c r="C118" s="386"/>
      <c r="D118" s="386"/>
      <c r="E118" s="386"/>
      <c r="F118" s="386"/>
      <c r="G118" s="382"/>
      <c r="H118" s="382"/>
      <c r="I118" s="382"/>
      <c r="J118" s="382"/>
      <c r="K118" s="382"/>
      <c r="L118" s="382"/>
      <c r="M118" s="382"/>
      <c r="N118" s="382"/>
      <c r="O118" s="382"/>
      <c r="P118" s="382"/>
      <c r="Q118" s="382"/>
      <c r="R118" s="382"/>
      <c r="S118" s="382"/>
      <c r="T118" s="382"/>
      <c r="U118" s="382"/>
      <c r="V118" s="382"/>
      <c r="W118" s="382"/>
      <c r="X118" s="382"/>
      <c r="Y118" s="382"/>
      <c r="Z118" s="382"/>
      <c r="AA118" s="382"/>
      <c r="AB118" s="382"/>
    </row>
    <row r="119" spans="1:28" ht="12.75">
      <c r="A119" s="382"/>
      <c r="B119" s="382"/>
      <c r="C119" s="386"/>
      <c r="D119" s="386"/>
      <c r="E119" s="386"/>
      <c r="F119" s="386"/>
      <c r="G119" s="382"/>
      <c r="H119" s="382"/>
      <c r="I119" s="382"/>
      <c r="J119" s="382"/>
      <c r="K119" s="382"/>
      <c r="L119" s="382"/>
      <c r="M119" s="382"/>
      <c r="N119" s="382"/>
      <c r="O119" s="382"/>
      <c r="P119" s="382"/>
      <c r="Q119" s="382"/>
      <c r="R119" s="382"/>
      <c r="S119" s="382"/>
      <c r="T119" s="382"/>
      <c r="U119" s="382"/>
      <c r="V119" s="382"/>
      <c r="W119" s="382"/>
      <c r="X119" s="382"/>
      <c r="Y119" s="382"/>
      <c r="Z119" s="382"/>
      <c r="AA119" s="382"/>
      <c r="AB119" s="382"/>
    </row>
    <row r="120" spans="1:28" ht="12.75">
      <c r="A120" s="382"/>
      <c r="B120" s="382"/>
      <c r="C120" s="386"/>
      <c r="D120" s="386"/>
      <c r="E120" s="386"/>
      <c r="F120" s="386"/>
      <c r="G120" s="382"/>
      <c r="H120" s="382"/>
      <c r="I120" s="382"/>
      <c r="J120" s="382"/>
      <c r="K120" s="382"/>
      <c r="L120" s="382"/>
      <c r="M120" s="382"/>
      <c r="N120" s="382"/>
      <c r="O120" s="382"/>
      <c r="P120" s="382"/>
      <c r="Q120" s="382"/>
      <c r="R120" s="382"/>
      <c r="S120" s="382"/>
      <c r="T120" s="382"/>
      <c r="U120" s="382"/>
      <c r="V120" s="382"/>
      <c r="W120" s="382"/>
      <c r="X120" s="382"/>
      <c r="Y120" s="382"/>
      <c r="Z120" s="382"/>
      <c r="AA120" s="382"/>
      <c r="AB120" s="382"/>
    </row>
    <row r="121" spans="1:28" ht="12.75">
      <c r="A121" s="382"/>
      <c r="B121" s="382"/>
      <c r="C121" s="386"/>
      <c r="D121" s="386"/>
      <c r="E121" s="386"/>
      <c r="F121" s="386"/>
      <c r="G121" s="382"/>
      <c r="H121" s="382"/>
      <c r="I121" s="382"/>
      <c r="J121" s="382"/>
      <c r="K121" s="382"/>
      <c r="L121" s="382"/>
      <c r="M121" s="382"/>
      <c r="N121" s="382"/>
      <c r="O121" s="382"/>
      <c r="P121" s="382"/>
      <c r="Q121" s="382"/>
      <c r="R121" s="382"/>
      <c r="S121" s="382"/>
      <c r="T121" s="382"/>
      <c r="U121" s="382"/>
      <c r="V121" s="382"/>
      <c r="W121" s="382"/>
      <c r="X121" s="382"/>
      <c r="Y121" s="382"/>
      <c r="Z121" s="382"/>
      <c r="AA121" s="382"/>
      <c r="AB121" s="382"/>
    </row>
    <row r="122" spans="1:28" ht="12.75">
      <c r="A122" s="382"/>
      <c r="B122" s="382"/>
      <c r="C122" s="386"/>
      <c r="D122" s="386"/>
      <c r="E122" s="386"/>
      <c r="F122" s="386"/>
      <c r="G122" s="382"/>
      <c r="H122" s="382"/>
      <c r="I122" s="382"/>
      <c r="J122" s="382"/>
      <c r="K122" s="382"/>
      <c r="L122" s="382"/>
      <c r="M122" s="382"/>
      <c r="N122" s="382"/>
      <c r="O122" s="382"/>
      <c r="P122" s="382"/>
      <c r="Q122" s="382"/>
      <c r="R122" s="382"/>
      <c r="S122" s="382"/>
      <c r="T122" s="382"/>
      <c r="U122" s="382"/>
      <c r="V122" s="382"/>
      <c r="W122" s="382"/>
      <c r="X122" s="382"/>
      <c r="Y122" s="382"/>
      <c r="Z122" s="382"/>
      <c r="AA122" s="382"/>
      <c r="AB122" s="382"/>
    </row>
    <row r="123" spans="1:28" ht="12.75">
      <c r="A123" s="382"/>
      <c r="B123" s="382"/>
      <c r="C123" s="386"/>
      <c r="D123" s="386"/>
      <c r="E123" s="386"/>
      <c r="F123" s="386"/>
      <c r="G123" s="382"/>
      <c r="H123" s="382"/>
      <c r="I123" s="382"/>
      <c r="J123" s="382"/>
      <c r="K123" s="382"/>
      <c r="L123" s="382"/>
      <c r="M123" s="382"/>
      <c r="N123" s="382"/>
      <c r="O123" s="382"/>
      <c r="P123" s="382"/>
      <c r="Q123" s="382"/>
      <c r="R123" s="382"/>
      <c r="S123" s="382"/>
      <c r="T123" s="382"/>
      <c r="U123" s="382"/>
      <c r="V123" s="382"/>
      <c r="W123" s="382"/>
      <c r="X123" s="382"/>
      <c r="Y123" s="382"/>
      <c r="Z123" s="382"/>
      <c r="AA123" s="382"/>
      <c r="AB123" s="382"/>
    </row>
    <row r="124" spans="1:28" ht="12.75">
      <c r="A124" s="382"/>
      <c r="B124" s="382"/>
      <c r="C124" s="386"/>
      <c r="D124" s="386"/>
      <c r="E124" s="386"/>
      <c r="F124" s="386"/>
      <c r="G124" s="382"/>
      <c r="H124" s="382"/>
      <c r="I124" s="382"/>
      <c r="J124" s="382"/>
      <c r="K124" s="382"/>
      <c r="L124" s="382"/>
      <c r="M124" s="382"/>
      <c r="N124" s="382"/>
      <c r="O124" s="382"/>
      <c r="P124" s="382"/>
      <c r="Q124" s="382"/>
      <c r="R124" s="382"/>
      <c r="S124" s="382"/>
      <c r="T124" s="382"/>
      <c r="U124" s="382"/>
      <c r="V124" s="382"/>
      <c r="W124" s="382"/>
      <c r="X124" s="382"/>
      <c r="Y124" s="382"/>
      <c r="Z124" s="382"/>
      <c r="AA124" s="382"/>
      <c r="AB124" s="382"/>
    </row>
    <row r="125" spans="1:28" ht="12.75">
      <c r="A125" s="382"/>
      <c r="B125" s="382"/>
      <c r="C125" s="386"/>
      <c r="D125" s="386"/>
      <c r="E125" s="386"/>
      <c r="F125" s="386"/>
      <c r="G125" s="382"/>
      <c r="H125" s="382"/>
      <c r="I125" s="382"/>
      <c r="J125" s="382"/>
      <c r="K125" s="382"/>
      <c r="L125" s="382"/>
      <c r="M125" s="382"/>
      <c r="N125" s="382"/>
      <c r="O125" s="382"/>
      <c r="P125" s="382"/>
      <c r="Q125" s="382"/>
      <c r="R125" s="382"/>
      <c r="S125" s="382"/>
      <c r="T125" s="382"/>
      <c r="U125" s="382"/>
      <c r="V125" s="382"/>
      <c r="W125" s="382"/>
      <c r="X125" s="382"/>
      <c r="Y125" s="382"/>
      <c r="Z125" s="382"/>
      <c r="AA125" s="382"/>
      <c r="AB125" s="382"/>
    </row>
    <row r="126" spans="1:28" ht="12.75">
      <c r="A126" s="382"/>
      <c r="B126" s="382"/>
      <c r="C126" s="386"/>
      <c r="D126" s="386"/>
      <c r="E126" s="386"/>
      <c r="F126" s="386"/>
      <c r="G126" s="382"/>
      <c r="H126" s="382"/>
      <c r="I126" s="382"/>
      <c r="J126" s="382"/>
      <c r="K126" s="382"/>
      <c r="L126" s="382"/>
      <c r="M126" s="382"/>
      <c r="N126" s="382"/>
      <c r="O126" s="382"/>
      <c r="P126" s="382"/>
      <c r="Q126" s="382"/>
      <c r="R126" s="382"/>
      <c r="S126" s="382"/>
      <c r="T126" s="382"/>
      <c r="U126" s="382"/>
      <c r="V126" s="382"/>
      <c r="W126" s="382"/>
      <c r="X126" s="382"/>
      <c r="Y126" s="382"/>
      <c r="Z126" s="382"/>
      <c r="AA126" s="382"/>
      <c r="AB126" s="382"/>
    </row>
    <row r="127" spans="1:28" ht="12.75">
      <c r="A127" s="382"/>
      <c r="B127" s="382"/>
      <c r="C127" s="386"/>
      <c r="D127" s="386"/>
      <c r="E127" s="386"/>
      <c r="F127" s="386"/>
      <c r="G127" s="382"/>
      <c r="H127" s="382"/>
      <c r="I127" s="382"/>
      <c r="J127" s="382"/>
      <c r="K127" s="382"/>
      <c r="L127" s="382"/>
      <c r="M127" s="382"/>
      <c r="N127" s="382"/>
      <c r="O127" s="382"/>
      <c r="P127" s="382"/>
      <c r="Q127" s="382"/>
      <c r="R127" s="382"/>
      <c r="S127" s="382"/>
      <c r="T127" s="382"/>
      <c r="U127" s="382"/>
      <c r="V127" s="382"/>
      <c r="W127" s="382"/>
      <c r="X127" s="382"/>
      <c r="Y127" s="382"/>
      <c r="Z127" s="382"/>
      <c r="AA127" s="382"/>
      <c r="AB127" s="382"/>
    </row>
    <row r="128" spans="1:28" ht="12.75">
      <c r="A128" s="382"/>
      <c r="B128" s="382"/>
      <c r="C128" s="386"/>
      <c r="D128" s="386"/>
      <c r="E128" s="386"/>
      <c r="F128" s="386"/>
      <c r="G128" s="382"/>
      <c r="H128" s="382"/>
      <c r="I128" s="382"/>
      <c r="J128" s="382"/>
      <c r="K128" s="382"/>
      <c r="L128" s="382"/>
      <c r="M128" s="382"/>
      <c r="N128" s="382"/>
      <c r="O128" s="382"/>
      <c r="P128" s="382"/>
      <c r="Q128" s="382"/>
      <c r="R128" s="382"/>
      <c r="S128" s="382"/>
      <c r="T128" s="382"/>
      <c r="U128" s="382"/>
      <c r="V128" s="382"/>
      <c r="W128" s="382"/>
      <c r="X128" s="382"/>
      <c r="Y128" s="382"/>
      <c r="Z128" s="382"/>
      <c r="AA128" s="382"/>
      <c r="AB128" s="382"/>
    </row>
    <row r="129" spans="1:28" ht="12.75">
      <c r="A129" s="382"/>
      <c r="B129" s="382"/>
      <c r="C129" s="386"/>
      <c r="D129" s="386"/>
      <c r="E129" s="386"/>
      <c r="F129" s="386"/>
      <c r="G129" s="382"/>
      <c r="H129" s="382"/>
      <c r="I129" s="382"/>
      <c r="J129" s="382"/>
      <c r="K129" s="382"/>
      <c r="L129" s="382"/>
      <c r="M129" s="382"/>
      <c r="N129" s="382"/>
      <c r="O129" s="382"/>
      <c r="P129" s="382"/>
      <c r="Q129" s="382"/>
      <c r="R129" s="382"/>
      <c r="S129" s="382"/>
      <c r="T129" s="382"/>
      <c r="U129" s="382"/>
      <c r="V129" s="382"/>
      <c r="W129" s="382"/>
      <c r="X129" s="382"/>
      <c r="Y129" s="382"/>
      <c r="Z129" s="382"/>
      <c r="AA129" s="382"/>
      <c r="AB129" s="382"/>
    </row>
    <row r="130" spans="1:28" ht="12.75">
      <c r="A130" s="382"/>
      <c r="B130" s="382"/>
      <c r="C130" s="386"/>
      <c r="D130" s="386"/>
      <c r="E130" s="386"/>
      <c r="F130" s="386"/>
      <c r="G130" s="382"/>
      <c r="H130" s="382"/>
      <c r="I130" s="382"/>
      <c r="J130" s="382"/>
      <c r="K130" s="382"/>
      <c r="L130" s="382"/>
      <c r="M130" s="382"/>
      <c r="N130" s="382"/>
      <c r="O130" s="382"/>
      <c r="P130" s="382"/>
      <c r="Q130" s="382"/>
      <c r="R130" s="382"/>
      <c r="S130" s="382"/>
      <c r="T130" s="382"/>
      <c r="U130" s="382"/>
      <c r="V130" s="382"/>
      <c r="W130" s="382"/>
      <c r="X130" s="382"/>
      <c r="Y130" s="382"/>
      <c r="Z130" s="382"/>
      <c r="AA130" s="382"/>
      <c r="AB130" s="382"/>
    </row>
    <row r="131" spans="1:28" ht="12.75">
      <c r="A131" s="382"/>
      <c r="B131" s="382"/>
      <c r="C131" s="386"/>
      <c r="D131" s="386"/>
      <c r="E131" s="386"/>
      <c r="F131" s="386"/>
      <c r="G131" s="382"/>
      <c r="H131" s="382"/>
      <c r="I131" s="382"/>
      <c r="J131" s="382"/>
      <c r="K131" s="382"/>
      <c r="L131" s="382"/>
      <c r="M131" s="382"/>
      <c r="N131" s="382"/>
      <c r="O131" s="382"/>
      <c r="P131" s="382"/>
      <c r="Q131" s="382"/>
      <c r="R131" s="382"/>
      <c r="S131" s="382"/>
      <c r="T131" s="382"/>
      <c r="U131" s="382"/>
      <c r="V131" s="382"/>
      <c r="W131" s="382"/>
      <c r="X131" s="382"/>
      <c r="Y131" s="382"/>
      <c r="Z131" s="382"/>
      <c r="AA131" s="382"/>
      <c r="AB131" s="382"/>
    </row>
    <row r="132" spans="1:28" ht="12.75">
      <c r="A132" s="382"/>
      <c r="B132" s="382"/>
      <c r="C132" s="386"/>
      <c r="D132" s="386"/>
      <c r="E132" s="386"/>
      <c r="F132" s="386"/>
      <c r="G132" s="382"/>
      <c r="H132" s="382"/>
      <c r="I132" s="382"/>
      <c r="J132" s="382"/>
      <c r="K132" s="382"/>
      <c r="L132" s="382"/>
      <c r="M132" s="382"/>
      <c r="N132" s="382"/>
      <c r="O132" s="382"/>
      <c r="P132" s="382"/>
      <c r="Q132" s="382"/>
      <c r="R132" s="382"/>
      <c r="S132" s="382"/>
      <c r="T132" s="382"/>
      <c r="U132" s="382"/>
      <c r="V132" s="382"/>
      <c r="W132" s="382"/>
      <c r="X132" s="382"/>
      <c r="Y132" s="382"/>
      <c r="Z132" s="382"/>
      <c r="AA132" s="382"/>
      <c r="AB132" s="382"/>
    </row>
    <row r="133" spans="1:28" ht="12.75">
      <c r="A133" s="382"/>
      <c r="B133" s="382"/>
      <c r="C133" s="386"/>
      <c r="D133" s="386"/>
      <c r="E133" s="386"/>
      <c r="F133" s="386"/>
      <c r="G133" s="382"/>
      <c r="H133" s="382"/>
      <c r="I133" s="382"/>
      <c r="J133" s="382"/>
      <c r="K133" s="382"/>
      <c r="L133" s="382"/>
      <c r="M133" s="382"/>
      <c r="N133" s="382"/>
      <c r="O133" s="382"/>
      <c r="P133" s="382"/>
      <c r="Q133" s="382"/>
      <c r="R133" s="382"/>
      <c r="S133" s="382"/>
      <c r="T133" s="382"/>
      <c r="U133" s="382"/>
      <c r="V133" s="382"/>
      <c r="W133" s="382"/>
      <c r="X133" s="382"/>
      <c r="Y133" s="382"/>
      <c r="Z133" s="382"/>
      <c r="AA133" s="382"/>
      <c r="AB133" s="382"/>
    </row>
    <row r="134" spans="1:28" ht="12.75">
      <c r="A134" s="382"/>
      <c r="B134" s="382"/>
      <c r="C134" s="386"/>
      <c r="D134" s="386"/>
      <c r="E134" s="386"/>
      <c r="F134" s="386"/>
      <c r="G134" s="382"/>
      <c r="H134" s="382"/>
      <c r="I134" s="382"/>
      <c r="J134" s="382"/>
      <c r="K134" s="382"/>
      <c r="L134" s="382"/>
      <c r="M134" s="382"/>
      <c r="N134" s="382"/>
      <c r="O134" s="382"/>
      <c r="P134" s="382"/>
      <c r="Q134" s="382"/>
      <c r="R134" s="382"/>
      <c r="S134" s="382"/>
      <c r="T134" s="382"/>
      <c r="U134" s="382"/>
      <c r="V134" s="382"/>
      <c r="W134" s="382"/>
      <c r="X134" s="382"/>
      <c r="Y134" s="382"/>
      <c r="Z134" s="382"/>
      <c r="AA134" s="382"/>
      <c r="AB134" s="382"/>
    </row>
    <row r="135" spans="1:28" ht="12.75">
      <c r="A135" s="382"/>
      <c r="B135" s="382"/>
      <c r="C135" s="386"/>
      <c r="D135" s="386"/>
      <c r="E135" s="386"/>
      <c r="F135" s="386"/>
      <c r="G135" s="382"/>
      <c r="H135" s="382"/>
      <c r="I135" s="382"/>
      <c r="J135" s="382"/>
      <c r="K135" s="382"/>
      <c r="L135" s="382"/>
      <c r="M135" s="382"/>
      <c r="N135" s="382"/>
      <c r="O135" s="382"/>
      <c r="P135" s="382"/>
      <c r="Q135" s="382"/>
      <c r="R135" s="382"/>
      <c r="S135" s="382"/>
      <c r="T135" s="382"/>
      <c r="U135" s="382"/>
      <c r="V135" s="382"/>
      <c r="W135" s="382"/>
      <c r="X135" s="382"/>
      <c r="Y135" s="382"/>
      <c r="Z135" s="382"/>
      <c r="AA135" s="382"/>
      <c r="AB135" s="382"/>
    </row>
    <row r="136" spans="1:28" ht="12.75">
      <c r="A136" s="382"/>
      <c r="B136" s="382"/>
      <c r="C136" s="386"/>
      <c r="D136" s="386"/>
      <c r="E136" s="386"/>
      <c r="F136" s="386"/>
      <c r="G136" s="382"/>
      <c r="H136" s="382"/>
      <c r="I136" s="382"/>
      <c r="J136" s="382"/>
      <c r="K136" s="382"/>
      <c r="L136" s="382"/>
      <c r="M136" s="382"/>
      <c r="N136" s="382"/>
      <c r="O136" s="382"/>
      <c r="P136" s="382"/>
      <c r="Q136" s="382"/>
      <c r="R136" s="382"/>
      <c r="S136" s="382"/>
      <c r="T136" s="382"/>
      <c r="U136" s="382"/>
      <c r="V136" s="382"/>
      <c r="W136" s="382"/>
      <c r="X136" s="382"/>
      <c r="Y136" s="382"/>
      <c r="Z136" s="382"/>
      <c r="AA136" s="382"/>
      <c r="AB136" s="382"/>
    </row>
    <row r="137" spans="1:28" ht="12.75">
      <c r="A137" s="382"/>
      <c r="B137" s="382"/>
      <c r="C137" s="386"/>
      <c r="D137" s="386"/>
      <c r="E137" s="386"/>
      <c r="F137" s="386"/>
      <c r="G137" s="382"/>
      <c r="H137" s="382"/>
      <c r="I137" s="382"/>
      <c r="J137" s="382"/>
      <c r="K137" s="382"/>
      <c r="L137" s="382"/>
      <c r="M137" s="382"/>
      <c r="N137" s="382"/>
      <c r="O137" s="382"/>
      <c r="P137" s="382"/>
      <c r="Q137" s="382"/>
      <c r="R137" s="382"/>
      <c r="S137" s="382"/>
      <c r="T137" s="382"/>
      <c r="U137" s="382"/>
      <c r="V137" s="382"/>
      <c r="W137" s="382"/>
      <c r="X137" s="382"/>
      <c r="Y137" s="382"/>
      <c r="Z137" s="382"/>
      <c r="AA137" s="382"/>
      <c r="AB137" s="382"/>
    </row>
    <row r="138" spans="1:28" ht="12.75">
      <c r="A138" s="382"/>
      <c r="B138" s="382"/>
      <c r="C138" s="386"/>
      <c r="D138" s="386"/>
      <c r="E138" s="386"/>
      <c r="F138" s="386"/>
      <c r="G138" s="382"/>
      <c r="H138" s="382"/>
      <c r="I138" s="382"/>
      <c r="J138" s="382"/>
      <c r="K138" s="382"/>
      <c r="L138" s="382"/>
      <c r="M138" s="382"/>
      <c r="N138" s="382"/>
      <c r="O138" s="382"/>
      <c r="P138" s="382"/>
      <c r="Q138" s="382"/>
      <c r="R138" s="382"/>
      <c r="S138" s="382"/>
      <c r="T138" s="382"/>
      <c r="U138" s="382"/>
      <c r="V138" s="382"/>
      <c r="W138" s="382"/>
      <c r="X138" s="382"/>
      <c r="Y138" s="382"/>
      <c r="Z138" s="382"/>
      <c r="AA138" s="382"/>
      <c r="AB138" s="382"/>
    </row>
    <row r="139" spans="1:28" ht="12.75">
      <c r="A139" s="382"/>
      <c r="B139" s="382"/>
      <c r="C139" s="386"/>
      <c r="D139" s="386"/>
      <c r="E139" s="386"/>
      <c r="F139" s="386"/>
      <c r="G139" s="382"/>
      <c r="H139" s="382"/>
      <c r="I139" s="382"/>
      <c r="J139" s="382"/>
      <c r="K139" s="382"/>
      <c r="L139" s="382"/>
      <c r="M139" s="382"/>
      <c r="N139" s="382"/>
      <c r="O139" s="382"/>
      <c r="P139" s="382"/>
      <c r="Q139" s="382"/>
      <c r="R139" s="382"/>
      <c r="S139" s="382"/>
      <c r="T139" s="382"/>
      <c r="U139" s="382"/>
      <c r="V139" s="382"/>
      <c r="W139" s="382"/>
      <c r="X139" s="382"/>
      <c r="Y139" s="382"/>
      <c r="Z139" s="382"/>
      <c r="AA139" s="382"/>
      <c r="AB139" s="382"/>
    </row>
    <row r="140" spans="1:28" ht="12.75">
      <c r="A140" s="382"/>
      <c r="B140" s="382"/>
      <c r="C140" s="386"/>
      <c r="D140" s="386"/>
      <c r="E140" s="386"/>
      <c r="F140" s="386"/>
      <c r="G140" s="382"/>
      <c r="H140" s="382"/>
      <c r="I140" s="382"/>
      <c r="J140" s="382"/>
      <c r="K140" s="382"/>
      <c r="L140" s="382"/>
      <c r="M140" s="382"/>
      <c r="N140" s="382"/>
      <c r="O140" s="382"/>
      <c r="P140" s="382"/>
      <c r="Q140" s="382"/>
      <c r="R140" s="382"/>
      <c r="S140" s="382"/>
      <c r="T140" s="382"/>
      <c r="U140" s="382"/>
      <c r="V140" s="382"/>
      <c r="W140" s="382"/>
      <c r="X140" s="382"/>
      <c r="Y140" s="382"/>
      <c r="Z140" s="382"/>
      <c r="AA140" s="382"/>
      <c r="AB140" s="382"/>
    </row>
    <row r="141" spans="1:28" ht="12.75">
      <c r="A141" s="382"/>
      <c r="B141" s="382"/>
      <c r="C141" s="386"/>
      <c r="D141" s="386"/>
      <c r="E141" s="386"/>
      <c r="F141" s="386"/>
      <c r="G141" s="382"/>
      <c r="H141" s="382"/>
      <c r="I141" s="382"/>
      <c r="J141" s="382"/>
      <c r="K141" s="382"/>
      <c r="L141" s="382"/>
      <c r="M141" s="382"/>
      <c r="N141" s="382"/>
      <c r="O141" s="382"/>
      <c r="P141" s="382"/>
      <c r="Q141" s="382"/>
      <c r="R141" s="382"/>
      <c r="S141" s="382"/>
      <c r="T141" s="382"/>
      <c r="U141" s="382"/>
      <c r="V141" s="382"/>
      <c r="W141" s="382"/>
      <c r="X141" s="382"/>
      <c r="Y141" s="382"/>
      <c r="Z141" s="382"/>
      <c r="AA141" s="382"/>
      <c r="AB141" s="382"/>
    </row>
    <row r="142" spans="1:28" ht="12.75">
      <c r="A142" s="382"/>
      <c r="B142" s="382"/>
      <c r="C142" s="386"/>
      <c r="D142" s="386"/>
      <c r="E142" s="386"/>
      <c r="F142" s="386"/>
      <c r="G142" s="382"/>
      <c r="H142" s="382"/>
      <c r="I142" s="382"/>
      <c r="J142" s="382"/>
      <c r="K142" s="382"/>
      <c r="L142" s="382"/>
      <c r="M142" s="382"/>
      <c r="N142" s="382"/>
      <c r="O142" s="382"/>
      <c r="P142" s="382"/>
      <c r="Q142" s="382"/>
      <c r="R142" s="382"/>
      <c r="S142" s="382"/>
      <c r="T142" s="382"/>
      <c r="U142" s="382"/>
      <c r="V142" s="382"/>
      <c r="W142" s="382"/>
      <c r="X142" s="382"/>
      <c r="Y142" s="382"/>
      <c r="Z142" s="382"/>
      <c r="AA142" s="382"/>
      <c r="AB142" s="382"/>
    </row>
    <row r="143" spans="1:28" ht="12.75">
      <c r="A143" s="382"/>
      <c r="B143" s="382"/>
      <c r="C143" s="386"/>
      <c r="D143" s="386"/>
      <c r="E143" s="386"/>
      <c r="F143" s="386"/>
      <c r="G143" s="382"/>
      <c r="H143" s="382"/>
      <c r="I143" s="382"/>
      <c r="J143" s="382"/>
      <c r="K143" s="382"/>
      <c r="L143" s="382"/>
      <c r="M143" s="382"/>
      <c r="N143" s="382"/>
      <c r="O143" s="382"/>
      <c r="P143" s="382"/>
      <c r="Q143" s="382"/>
      <c r="R143" s="382"/>
      <c r="S143" s="382"/>
      <c r="T143" s="382"/>
      <c r="U143" s="382"/>
      <c r="V143" s="382"/>
      <c r="W143" s="382"/>
      <c r="X143" s="382"/>
      <c r="Y143" s="382"/>
      <c r="Z143" s="382"/>
      <c r="AA143" s="382"/>
      <c r="AB143" s="382"/>
    </row>
    <row r="144" spans="1:28" ht="12.75">
      <c r="A144" s="382"/>
      <c r="B144" s="382"/>
      <c r="C144" s="386"/>
      <c r="D144" s="386"/>
      <c r="E144" s="386"/>
      <c r="F144" s="386"/>
      <c r="G144" s="382"/>
      <c r="H144" s="382"/>
      <c r="I144" s="382"/>
      <c r="J144" s="382"/>
      <c r="K144" s="382"/>
      <c r="L144" s="382"/>
      <c r="M144" s="382"/>
      <c r="N144" s="382"/>
      <c r="O144" s="382"/>
      <c r="P144" s="382"/>
      <c r="Q144" s="382"/>
      <c r="R144" s="382"/>
      <c r="S144" s="382"/>
      <c r="T144" s="382"/>
      <c r="U144" s="382"/>
      <c r="V144" s="382"/>
      <c r="W144" s="382"/>
      <c r="X144" s="382"/>
      <c r="Y144" s="382"/>
      <c r="Z144" s="382"/>
      <c r="AA144" s="382"/>
      <c r="AB144" s="382"/>
    </row>
    <row r="145" spans="1:28" ht="12.75">
      <c r="A145" s="382"/>
      <c r="B145" s="382"/>
      <c r="C145" s="386"/>
      <c r="D145" s="386"/>
      <c r="E145" s="386"/>
      <c r="F145" s="386"/>
      <c r="G145" s="382"/>
      <c r="H145" s="382"/>
      <c r="I145" s="382"/>
      <c r="J145" s="382"/>
      <c r="K145" s="382"/>
      <c r="L145" s="382"/>
      <c r="M145" s="382"/>
      <c r="N145" s="382"/>
      <c r="O145" s="382"/>
      <c r="P145" s="382"/>
      <c r="Q145" s="382"/>
      <c r="R145" s="382"/>
      <c r="S145" s="382"/>
      <c r="T145" s="382"/>
      <c r="U145" s="382"/>
      <c r="V145" s="382"/>
      <c r="W145" s="382"/>
      <c r="X145" s="382"/>
      <c r="Y145" s="382"/>
      <c r="Z145" s="382"/>
      <c r="AA145" s="382"/>
      <c r="AB145" s="382"/>
    </row>
    <row r="146" spans="1:28" ht="12.75">
      <c r="A146" s="382"/>
      <c r="B146" s="382"/>
      <c r="C146" s="386"/>
      <c r="D146" s="386"/>
      <c r="E146" s="386"/>
      <c r="F146" s="386"/>
      <c r="G146" s="382"/>
      <c r="H146" s="382"/>
      <c r="I146" s="382"/>
      <c r="J146" s="382"/>
      <c r="K146" s="382"/>
      <c r="L146" s="382"/>
      <c r="M146" s="382"/>
      <c r="N146" s="382"/>
      <c r="O146" s="382"/>
      <c r="P146" s="382"/>
      <c r="Q146" s="382"/>
      <c r="R146" s="382"/>
      <c r="S146" s="382"/>
      <c r="T146" s="382"/>
      <c r="U146" s="382"/>
      <c r="V146" s="382"/>
      <c r="W146" s="382"/>
      <c r="X146" s="382"/>
      <c r="Y146" s="382"/>
      <c r="Z146" s="382"/>
      <c r="AA146" s="382"/>
      <c r="AB146" s="382"/>
    </row>
    <row r="147" spans="1:28" ht="12.75">
      <c r="A147" s="382"/>
      <c r="B147" s="382"/>
      <c r="C147" s="386"/>
      <c r="D147" s="386"/>
      <c r="E147" s="386"/>
      <c r="F147" s="386"/>
      <c r="G147" s="382"/>
      <c r="H147" s="382"/>
      <c r="I147" s="382"/>
      <c r="J147" s="382"/>
      <c r="K147" s="382"/>
      <c r="L147" s="382"/>
      <c r="M147" s="382"/>
      <c r="N147" s="382"/>
      <c r="O147" s="382"/>
      <c r="P147" s="382"/>
      <c r="Q147" s="382"/>
      <c r="R147" s="382"/>
      <c r="S147" s="382"/>
      <c r="T147" s="382"/>
      <c r="U147" s="382"/>
      <c r="V147" s="382"/>
      <c r="W147" s="382"/>
      <c r="X147" s="382"/>
      <c r="Y147" s="382"/>
      <c r="Z147" s="382"/>
      <c r="AA147" s="382"/>
      <c r="AB147" s="382"/>
    </row>
    <row r="148" spans="1:28" ht="12.75">
      <c r="A148" s="382"/>
      <c r="B148" s="382"/>
      <c r="C148" s="386"/>
      <c r="D148" s="386"/>
      <c r="E148" s="386"/>
      <c r="F148" s="386"/>
      <c r="G148" s="382"/>
      <c r="H148" s="382"/>
      <c r="I148" s="382"/>
      <c r="J148" s="382"/>
      <c r="K148" s="382"/>
      <c r="L148" s="382"/>
      <c r="M148" s="382"/>
      <c r="N148" s="382"/>
      <c r="O148" s="382"/>
      <c r="P148" s="382"/>
      <c r="Q148" s="382"/>
      <c r="R148" s="382"/>
      <c r="S148" s="382"/>
      <c r="T148" s="382"/>
      <c r="U148" s="382"/>
      <c r="V148" s="382"/>
      <c r="W148" s="382"/>
      <c r="X148" s="382"/>
      <c r="Y148" s="382"/>
      <c r="Z148" s="382"/>
      <c r="AA148" s="382"/>
      <c r="AB148" s="382"/>
    </row>
    <row r="149" spans="1:28" ht="12.75">
      <c r="A149" s="382"/>
      <c r="B149" s="382"/>
      <c r="C149" s="386"/>
      <c r="D149" s="386"/>
      <c r="E149" s="386"/>
      <c r="F149" s="386"/>
      <c r="G149" s="382"/>
      <c r="H149" s="382"/>
      <c r="I149" s="382"/>
      <c r="J149" s="382"/>
      <c r="K149" s="382"/>
      <c r="L149" s="382"/>
      <c r="M149" s="382"/>
      <c r="N149" s="382"/>
      <c r="O149" s="382"/>
      <c r="P149" s="382"/>
      <c r="Q149" s="382"/>
      <c r="R149" s="382"/>
      <c r="S149" s="382"/>
      <c r="T149" s="382"/>
      <c r="U149" s="382"/>
      <c r="V149" s="382"/>
      <c r="W149" s="382"/>
      <c r="X149" s="382"/>
      <c r="Y149" s="382"/>
      <c r="Z149" s="382"/>
      <c r="AA149" s="382"/>
      <c r="AB149" s="382"/>
    </row>
    <row r="150" spans="1:28" ht="12.75">
      <c r="A150" s="382"/>
      <c r="B150" s="382"/>
      <c r="C150" s="386"/>
      <c r="D150" s="386"/>
      <c r="E150" s="386"/>
      <c r="F150" s="386"/>
      <c r="G150" s="382"/>
      <c r="H150" s="382"/>
      <c r="I150" s="382"/>
      <c r="J150" s="382"/>
      <c r="K150" s="382"/>
      <c r="L150" s="382"/>
      <c r="M150" s="382"/>
      <c r="N150" s="382"/>
      <c r="O150" s="382"/>
      <c r="P150" s="382"/>
      <c r="Q150" s="382"/>
      <c r="R150" s="382"/>
      <c r="S150" s="382"/>
      <c r="T150" s="382"/>
      <c r="U150" s="382"/>
      <c r="V150" s="382"/>
      <c r="W150" s="382"/>
      <c r="X150" s="382"/>
      <c r="Y150" s="382"/>
      <c r="Z150" s="382"/>
      <c r="AA150" s="382"/>
      <c r="AB150" s="382"/>
    </row>
    <row r="151" spans="1:28" ht="12.75">
      <c r="A151" s="382"/>
      <c r="B151" s="382"/>
      <c r="C151" s="386"/>
      <c r="D151" s="386"/>
      <c r="E151" s="386"/>
      <c r="F151" s="386"/>
      <c r="G151" s="382"/>
      <c r="H151" s="382"/>
      <c r="I151" s="382"/>
      <c r="J151" s="382"/>
      <c r="K151" s="382"/>
      <c r="L151" s="382"/>
      <c r="M151" s="382"/>
      <c r="N151" s="382"/>
      <c r="O151" s="382"/>
      <c r="P151" s="382"/>
      <c r="Q151" s="382"/>
      <c r="R151" s="382"/>
      <c r="S151" s="382"/>
      <c r="T151" s="382"/>
      <c r="U151" s="382"/>
      <c r="V151" s="382"/>
      <c r="W151" s="382"/>
      <c r="X151" s="382"/>
      <c r="Y151" s="382"/>
      <c r="Z151" s="382"/>
      <c r="AA151" s="382"/>
      <c r="AB151" s="382"/>
    </row>
    <row r="152" spans="1:28" ht="12.75">
      <c r="A152" s="382"/>
      <c r="B152" s="382"/>
      <c r="C152" s="386"/>
      <c r="D152" s="386"/>
      <c r="E152" s="386"/>
      <c r="F152" s="386"/>
      <c r="G152" s="382"/>
      <c r="H152" s="382"/>
      <c r="I152" s="382"/>
      <c r="J152" s="382"/>
      <c r="K152" s="382"/>
      <c r="L152" s="382"/>
      <c r="M152" s="382"/>
      <c r="N152" s="382"/>
      <c r="O152" s="382"/>
      <c r="P152" s="382"/>
      <c r="Q152" s="382"/>
      <c r="R152" s="382"/>
      <c r="S152" s="382"/>
      <c r="T152" s="382"/>
      <c r="U152" s="382"/>
      <c r="V152" s="382"/>
      <c r="W152" s="382"/>
      <c r="X152" s="382"/>
      <c r="Y152" s="382"/>
      <c r="Z152" s="382"/>
      <c r="AA152" s="382"/>
      <c r="AB152" s="382"/>
    </row>
    <row r="153" spans="1:28" ht="12.75">
      <c r="A153" s="382"/>
      <c r="B153" s="382"/>
      <c r="C153" s="386"/>
      <c r="D153" s="386"/>
      <c r="E153" s="386"/>
      <c r="F153" s="386"/>
      <c r="G153" s="382"/>
      <c r="H153" s="382"/>
      <c r="I153" s="382"/>
      <c r="J153" s="382"/>
      <c r="K153" s="382"/>
      <c r="L153" s="382"/>
      <c r="M153" s="382"/>
      <c r="N153" s="382"/>
      <c r="O153" s="382"/>
      <c r="P153" s="382"/>
      <c r="Q153" s="382"/>
      <c r="R153" s="382"/>
      <c r="S153" s="382"/>
      <c r="T153" s="382"/>
      <c r="U153" s="382"/>
      <c r="V153" s="382"/>
      <c r="W153" s="382"/>
      <c r="X153" s="382"/>
      <c r="Y153" s="382"/>
      <c r="Z153" s="382"/>
      <c r="AA153" s="382"/>
      <c r="AB153" s="382"/>
    </row>
    <row r="154" spans="1:28" ht="12.75">
      <c r="A154" s="382"/>
      <c r="B154" s="382"/>
      <c r="C154" s="386"/>
      <c r="D154" s="386"/>
      <c r="E154" s="386"/>
      <c r="F154" s="386"/>
      <c r="G154" s="382"/>
      <c r="H154" s="382"/>
      <c r="I154" s="382"/>
      <c r="J154" s="382"/>
      <c r="K154" s="382"/>
      <c r="L154" s="382"/>
      <c r="M154" s="382"/>
      <c r="N154" s="382"/>
      <c r="O154" s="382"/>
      <c r="P154" s="382"/>
      <c r="Q154" s="382"/>
      <c r="R154" s="382"/>
      <c r="S154" s="382"/>
      <c r="T154" s="382"/>
      <c r="U154" s="382"/>
      <c r="V154" s="382"/>
      <c r="W154" s="382"/>
      <c r="X154" s="382"/>
      <c r="Y154" s="382"/>
      <c r="Z154" s="382"/>
      <c r="AA154" s="382"/>
      <c r="AB154" s="382"/>
    </row>
    <row r="155" spans="1:28" ht="12.75">
      <c r="A155" s="382"/>
      <c r="B155" s="382"/>
      <c r="C155" s="386"/>
      <c r="D155" s="386"/>
      <c r="E155" s="386"/>
      <c r="F155" s="386"/>
      <c r="G155" s="382"/>
      <c r="H155" s="382"/>
      <c r="I155" s="382"/>
      <c r="J155" s="382"/>
      <c r="K155" s="382"/>
      <c r="L155" s="382"/>
      <c r="M155" s="382"/>
      <c r="N155" s="382"/>
      <c r="O155" s="382"/>
      <c r="P155" s="382"/>
      <c r="Q155" s="382"/>
      <c r="R155" s="382"/>
      <c r="S155" s="382"/>
      <c r="T155" s="382"/>
      <c r="U155" s="382"/>
      <c r="V155" s="382"/>
      <c r="W155" s="382"/>
      <c r="X155" s="382"/>
      <c r="Y155" s="382"/>
      <c r="Z155" s="382"/>
      <c r="AA155" s="382"/>
      <c r="AB155" s="382"/>
    </row>
    <row r="156" spans="1:28" ht="12.75">
      <c r="A156" s="382"/>
      <c r="B156" s="382"/>
      <c r="C156" s="386"/>
      <c r="D156" s="386"/>
      <c r="E156" s="386"/>
      <c r="F156" s="386"/>
      <c r="G156" s="382"/>
      <c r="H156" s="382"/>
      <c r="I156" s="382"/>
      <c r="J156" s="382"/>
      <c r="K156" s="382"/>
      <c r="L156" s="382"/>
      <c r="M156" s="382"/>
      <c r="N156" s="382"/>
      <c r="O156" s="382"/>
      <c r="P156" s="382"/>
      <c r="Q156" s="382"/>
      <c r="R156" s="382"/>
      <c r="S156" s="382"/>
      <c r="T156" s="382"/>
      <c r="U156" s="382"/>
      <c r="V156" s="382"/>
      <c r="W156" s="382"/>
      <c r="X156" s="382"/>
      <c r="Y156" s="382"/>
      <c r="Z156" s="382"/>
      <c r="AA156" s="382"/>
      <c r="AB156" s="382"/>
    </row>
    <row r="157" spans="1:28" ht="12.75">
      <c r="A157" s="382"/>
      <c r="B157" s="382"/>
      <c r="C157" s="386"/>
      <c r="D157" s="386"/>
      <c r="E157" s="386"/>
      <c r="F157" s="386"/>
      <c r="G157" s="382"/>
      <c r="H157" s="382"/>
      <c r="I157" s="382"/>
      <c r="J157" s="382"/>
      <c r="K157" s="382"/>
      <c r="L157" s="382"/>
      <c r="M157" s="382"/>
      <c r="N157" s="382"/>
      <c r="O157" s="382"/>
      <c r="P157" s="382"/>
      <c r="Q157" s="382"/>
      <c r="R157" s="382"/>
      <c r="S157" s="382"/>
      <c r="T157" s="382"/>
      <c r="U157" s="382"/>
      <c r="V157" s="382"/>
      <c r="W157" s="382"/>
      <c r="X157" s="382"/>
      <c r="Y157" s="382"/>
      <c r="Z157" s="382"/>
      <c r="AA157" s="382"/>
      <c r="AB157" s="382"/>
    </row>
    <row r="158" spans="1:28" ht="12.75">
      <c r="A158" s="382"/>
      <c r="B158" s="382"/>
      <c r="C158" s="386"/>
      <c r="D158" s="386"/>
      <c r="E158" s="386"/>
      <c r="F158" s="386"/>
      <c r="G158" s="382"/>
      <c r="H158" s="382"/>
      <c r="I158" s="382"/>
      <c r="J158" s="382"/>
      <c r="K158" s="382"/>
      <c r="L158" s="382"/>
      <c r="M158" s="382"/>
      <c r="N158" s="382"/>
      <c r="O158" s="382"/>
      <c r="P158" s="382"/>
      <c r="Q158" s="382"/>
      <c r="R158" s="382"/>
      <c r="S158" s="382"/>
      <c r="T158" s="382"/>
      <c r="U158" s="382"/>
      <c r="V158" s="382"/>
      <c r="W158" s="382"/>
      <c r="X158" s="382"/>
      <c r="Y158" s="382"/>
      <c r="Z158" s="382"/>
      <c r="AA158" s="382"/>
      <c r="AB158" s="382"/>
    </row>
    <row r="159" spans="1:28" ht="12.75">
      <c r="A159" s="382"/>
      <c r="B159" s="382"/>
      <c r="C159" s="386"/>
      <c r="D159" s="386"/>
      <c r="E159" s="386"/>
      <c r="F159" s="386"/>
      <c r="G159" s="382"/>
      <c r="H159" s="382"/>
      <c r="I159" s="382"/>
      <c r="J159" s="382"/>
      <c r="K159" s="382"/>
      <c r="L159" s="382"/>
      <c r="M159" s="382"/>
      <c r="N159" s="382"/>
      <c r="O159" s="382"/>
      <c r="P159" s="382"/>
      <c r="Q159" s="382"/>
      <c r="R159" s="382"/>
      <c r="S159" s="382"/>
      <c r="T159" s="382"/>
      <c r="U159" s="382"/>
      <c r="V159" s="382"/>
      <c r="W159" s="382"/>
      <c r="X159" s="382"/>
      <c r="Y159" s="382"/>
      <c r="Z159" s="382"/>
      <c r="AA159" s="382"/>
      <c r="AB159" s="382"/>
    </row>
    <row r="160" spans="1:28" ht="12.75">
      <c r="A160" s="382"/>
      <c r="B160" s="382"/>
      <c r="C160" s="386"/>
      <c r="D160" s="386"/>
      <c r="E160" s="386"/>
      <c r="F160" s="386"/>
      <c r="G160" s="382"/>
      <c r="H160" s="382"/>
      <c r="I160" s="382"/>
      <c r="J160" s="382"/>
      <c r="K160" s="382"/>
      <c r="L160" s="382"/>
      <c r="M160" s="382"/>
      <c r="N160" s="382"/>
      <c r="O160" s="382"/>
      <c r="P160" s="382"/>
      <c r="Q160" s="382"/>
      <c r="R160" s="382"/>
      <c r="S160" s="382"/>
      <c r="T160" s="382"/>
      <c r="U160" s="382"/>
      <c r="V160" s="382"/>
      <c r="W160" s="382"/>
      <c r="X160" s="382"/>
      <c r="Y160" s="382"/>
      <c r="Z160" s="382"/>
      <c r="AA160" s="382"/>
      <c r="AB160" s="382"/>
    </row>
    <row r="161" spans="1:28" ht="12.75">
      <c r="A161" s="382"/>
      <c r="B161" s="382"/>
      <c r="C161" s="386"/>
      <c r="D161" s="386"/>
      <c r="E161" s="386"/>
      <c r="F161" s="386"/>
      <c r="G161" s="382"/>
      <c r="H161" s="382"/>
      <c r="I161" s="382"/>
      <c r="J161" s="382"/>
      <c r="K161" s="382"/>
      <c r="L161" s="382"/>
      <c r="M161" s="382"/>
      <c r="N161" s="382"/>
      <c r="O161" s="382"/>
      <c r="P161" s="382"/>
      <c r="Q161" s="382"/>
      <c r="R161" s="382"/>
      <c r="S161" s="382"/>
      <c r="T161" s="382"/>
      <c r="U161" s="382"/>
      <c r="V161" s="382"/>
      <c r="W161" s="382"/>
      <c r="X161" s="382"/>
      <c r="Y161" s="382"/>
      <c r="Z161" s="382"/>
      <c r="AA161" s="382"/>
      <c r="AB161" s="382"/>
    </row>
  </sheetData>
  <sheetProtection/>
  <mergeCells count="60">
    <mergeCell ref="B10:K10"/>
    <mergeCell ref="L10:Q10"/>
    <mergeCell ref="R10:AA10"/>
    <mergeCell ref="B11:L11"/>
    <mergeCell ref="M11:Q11"/>
    <mergeCell ref="R11:AA11"/>
    <mergeCell ref="B4:AA5"/>
    <mergeCell ref="B6:AA6"/>
    <mergeCell ref="B7:AA7"/>
    <mergeCell ref="B8:X8"/>
    <mergeCell ref="Y8:AA8"/>
    <mergeCell ref="B9:K9"/>
    <mergeCell ref="L9:Q9"/>
    <mergeCell ref="R9:X9"/>
    <mergeCell ref="Y9:AA9"/>
    <mergeCell ref="R16:AA16"/>
    <mergeCell ref="R12:AA12"/>
    <mergeCell ref="B13:Q13"/>
    <mergeCell ref="R13:AA14"/>
    <mergeCell ref="B14:Q14"/>
    <mergeCell ref="B15:K15"/>
    <mergeCell ref="L15:Q15"/>
    <mergeCell ref="R15:AA15"/>
    <mergeCell ref="B16:L16"/>
    <mergeCell ref="M16:Q16"/>
    <mergeCell ref="R21:AA21"/>
    <mergeCell ref="B19:K19"/>
    <mergeCell ref="L19:Q19"/>
    <mergeCell ref="R19:AA19"/>
    <mergeCell ref="B20:K20"/>
    <mergeCell ref="R20:AA20"/>
    <mergeCell ref="B17:Q17"/>
    <mergeCell ref="R17:AA17"/>
    <mergeCell ref="B18:Q18"/>
    <mergeCell ref="R18:AA18"/>
    <mergeCell ref="X83:Z83"/>
    <mergeCell ref="B23:L23"/>
    <mergeCell ref="M23:Q23"/>
    <mergeCell ref="R23:AA23"/>
    <mergeCell ref="B24:AB24"/>
    <mergeCell ref="R83:T83"/>
    <mergeCell ref="C84:G84"/>
    <mergeCell ref="L20:Q20"/>
    <mergeCell ref="B21:E21"/>
    <mergeCell ref="F21:I21"/>
    <mergeCell ref="J21:Q21"/>
    <mergeCell ref="M22:Q22"/>
    <mergeCell ref="B27:F27"/>
    <mergeCell ref="O83:Q83"/>
    <mergeCell ref="H83:I83"/>
    <mergeCell ref="C85:G85"/>
    <mergeCell ref="B28:F28"/>
    <mergeCell ref="B22:L22"/>
    <mergeCell ref="I28:AA28"/>
    <mergeCell ref="C30:M30"/>
    <mergeCell ref="P30:AA30"/>
    <mergeCell ref="C83:G83"/>
    <mergeCell ref="R22:AA22"/>
    <mergeCell ref="U83:W83"/>
    <mergeCell ref="B25:AA25"/>
  </mergeCells>
  <printOptions/>
  <pageMargins left="0.7" right="0.7" top="0.75" bottom="0.75" header="0.3" footer="0.3"/>
  <pageSetup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73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:K6"/>
    </sheetView>
  </sheetViews>
  <sheetFormatPr defaultColWidth="9.140625" defaultRowHeight="15"/>
  <cols>
    <col min="1" max="1" width="2.28125" style="219" customWidth="1"/>
    <col min="2" max="2" width="9.8515625" style="219" customWidth="1"/>
    <col min="3" max="3" width="5.8515625" style="218" customWidth="1"/>
    <col min="4" max="4" width="8.421875" style="219" customWidth="1"/>
    <col min="5" max="5" width="9.28125" style="219" customWidth="1"/>
    <col min="6" max="6" width="7.421875" style="219" customWidth="1"/>
    <col min="7" max="7" width="8.8515625" style="219" customWidth="1"/>
    <col min="8" max="8" width="6.57421875" style="219" customWidth="1"/>
    <col min="9" max="9" width="9.140625" style="219" customWidth="1"/>
    <col min="10" max="10" width="9.421875" style="219" customWidth="1"/>
    <col min="11" max="11" width="7.00390625" style="219" customWidth="1"/>
    <col min="12" max="12" width="6.421875" style="219" customWidth="1"/>
    <col min="13" max="13" width="5.7109375" style="219" customWidth="1"/>
    <col min="14" max="16384" width="9.140625" style="222" customWidth="1"/>
  </cols>
  <sheetData>
    <row r="1" spans="1:13" ht="12.75">
      <c r="A1" s="217"/>
      <c r="B1" s="217" t="s">
        <v>356</v>
      </c>
      <c r="C1" s="219"/>
      <c r="M1" s="222"/>
    </row>
    <row r="2" spans="1:13" ht="12.75">
      <c r="A2" s="217"/>
      <c r="B2" s="217" t="s">
        <v>479</v>
      </c>
      <c r="C2" s="219"/>
      <c r="M2" s="222"/>
    </row>
    <row r="3" spans="1:13" ht="15">
      <c r="A3" s="222"/>
      <c r="B3" s="222" t="s">
        <v>480</v>
      </c>
      <c r="C3" s="222"/>
      <c r="D3" s="222"/>
      <c r="E3" s="222"/>
      <c r="F3" s="222"/>
      <c r="G3" s="222"/>
      <c r="H3" s="222"/>
      <c r="I3" s="222"/>
      <c r="J3" s="222"/>
      <c r="K3" s="387"/>
      <c r="L3" s="387"/>
      <c r="M3" s="222"/>
    </row>
    <row r="5" spans="1:13" ht="15">
      <c r="A5" s="1279" t="s">
        <v>360</v>
      </c>
      <c r="B5" s="1279"/>
      <c r="C5" s="1279"/>
      <c r="D5" s="1279"/>
      <c r="E5" s="1279"/>
      <c r="F5" s="1279"/>
      <c r="G5" s="1279"/>
      <c r="H5" s="1279"/>
      <c r="I5" s="1279"/>
      <c r="J5" s="1279"/>
      <c r="K5" s="1279"/>
      <c r="L5" s="387"/>
      <c r="M5" s="387"/>
    </row>
    <row r="6" spans="1:13" ht="15">
      <c r="A6" s="1279"/>
      <c r="B6" s="1279"/>
      <c r="C6" s="1279"/>
      <c r="D6" s="1279"/>
      <c r="E6" s="1279"/>
      <c r="F6" s="1279"/>
      <c r="G6" s="1279"/>
      <c r="H6" s="1279"/>
      <c r="I6" s="1279"/>
      <c r="J6" s="1279"/>
      <c r="K6" s="1279"/>
      <c r="L6" s="225"/>
      <c r="M6" s="225"/>
    </row>
    <row r="7" spans="1:13" ht="12.75">
      <c r="A7" s="1280" t="s">
        <v>361</v>
      </c>
      <c r="B7" s="1280"/>
      <c r="C7" s="1280"/>
      <c r="D7" s="1280"/>
      <c r="E7" s="1280"/>
      <c r="F7" s="1280"/>
      <c r="G7" s="1280"/>
      <c r="H7" s="1280"/>
      <c r="I7" s="1280"/>
      <c r="J7" s="1280"/>
      <c r="K7" s="1280"/>
      <c r="L7" s="225"/>
      <c r="M7" s="225"/>
    </row>
    <row r="8" spans="1:13" ht="12.75">
      <c r="A8" s="1281" t="s">
        <v>362</v>
      </c>
      <c r="B8" s="1281"/>
      <c r="C8" s="1281"/>
      <c r="D8" s="1281"/>
      <c r="E8" s="1281"/>
      <c r="F8" s="1281"/>
      <c r="G8" s="1281"/>
      <c r="H8" s="1281"/>
      <c r="I8" s="1281"/>
      <c r="J8" s="1281"/>
      <c r="K8" s="1281"/>
      <c r="L8" s="225"/>
      <c r="M8" s="225"/>
    </row>
    <row r="9" spans="1:13" ht="12.75">
      <c r="A9" s="225"/>
      <c r="B9" s="1217" t="s">
        <v>363</v>
      </c>
      <c r="C9" s="1218"/>
      <c r="D9" s="1218"/>
      <c r="E9" s="1218"/>
      <c r="F9" s="227"/>
      <c r="G9" s="388"/>
      <c r="H9" s="388"/>
      <c r="I9" s="388"/>
      <c r="J9" s="388"/>
      <c r="K9" s="388"/>
      <c r="L9" s="1217" t="s">
        <v>364</v>
      </c>
      <c r="M9" s="1282"/>
    </row>
    <row r="10" spans="1:13" ht="13.5">
      <c r="A10" s="225"/>
      <c r="B10" s="1221"/>
      <c r="C10" s="1222"/>
      <c r="D10" s="1222"/>
      <c r="E10" s="1222"/>
      <c r="F10" s="1285"/>
      <c r="G10" s="1286"/>
      <c r="H10" s="1199" t="s">
        <v>481</v>
      </c>
      <c r="I10" s="1199"/>
      <c r="J10" s="1199"/>
      <c r="K10" s="1199"/>
      <c r="L10" s="1283"/>
      <c r="M10" s="1284"/>
    </row>
    <row r="11" spans="1:13" ht="12.75">
      <c r="A11" s="225"/>
      <c r="B11" s="1203" t="s">
        <v>365</v>
      </c>
      <c r="C11" s="1174"/>
      <c r="D11" s="1174"/>
      <c r="E11" s="1174"/>
      <c r="F11" s="1174" t="s">
        <v>482</v>
      </c>
      <c r="G11" s="1174"/>
      <c r="H11" s="1199" t="s">
        <v>367</v>
      </c>
      <c r="I11" s="1199"/>
      <c r="J11" s="1199"/>
      <c r="K11" s="1199"/>
      <c r="L11" s="1230" t="s">
        <v>483</v>
      </c>
      <c r="M11" s="1230"/>
    </row>
    <row r="12" spans="1:13" ht="12.75">
      <c r="A12" s="225"/>
      <c r="B12" s="1273"/>
      <c r="C12" s="1274"/>
      <c r="D12" s="1274"/>
      <c r="E12" s="1274"/>
      <c r="F12" s="233"/>
      <c r="G12" s="389"/>
      <c r="H12" s="275"/>
      <c r="I12" s="275"/>
      <c r="J12" s="275"/>
      <c r="K12" s="275"/>
      <c r="L12" s="275"/>
      <c r="M12" s="265"/>
    </row>
    <row r="13" spans="1:13" ht="12.75">
      <c r="A13" s="225"/>
      <c r="B13" s="1275"/>
      <c r="C13" s="1276"/>
      <c r="D13" s="1276"/>
      <c r="E13" s="1276"/>
      <c r="F13" s="1277"/>
      <c r="G13" s="1278"/>
      <c r="H13" s="1199" t="s">
        <v>484</v>
      </c>
      <c r="I13" s="1199"/>
      <c r="J13" s="1199"/>
      <c r="K13" s="1199"/>
      <c r="L13" s="300"/>
      <c r="M13" s="265"/>
    </row>
    <row r="14" spans="1:13" ht="12.75">
      <c r="A14" s="225"/>
      <c r="B14" s="1203" t="s">
        <v>371</v>
      </c>
      <c r="C14" s="1174"/>
      <c r="D14" s="1174"/>
      <c r="E14" s="1174"/>
      <c r="F14" s="1174" t="s">
        <v>372</v>
      </c>
      <c r="G14" s="1174"/>
      <c r="H14" s="238" t="s">
        <v>485</v>
      </c>
      <c r="I14" s="238"/>
      <c r="J14" s="238"/>
      <c r="K14" s="238"/>
      <c r="L14" s="238"/>
      <c r="M14" s="265"/>
    </row>
    <row r="15" spans="1:13" ht="12.75">
      <c r="A15" s="225"/>
      <c r="B15" s="229"/>
      <c r="C15" s="228"/>
      <c r="D15" s="228"/>
      <c r="E15" s="228"/>
      <c r="F15" s="228"/>
      <c r="G15" s="228"/>
      <c r="H15" s="238" t="s">
        <v>486</v>
      </c>
      <c r="I15" s="238"/>
      <c r="J15" s="238"/>
      <c r="K15" s="238"/>
      <c r="L15" s="238"/>
      <c r="M15" s="265"/>
    </row>
    <row r="16" spans="1:13" ht="12.75">
      <c r="A16" s="225"/>
      <c r="B16" s="229"/>
      <c r="C16" s="228"/>
      <c r="D16" s="228"/>
      <c r="E16" s="228"/>
      <c r="F16" s="228"/>
      <c r="G16" s="228"/>
      <c r="H16" s="293"/>
      <c r="I16" s="293"/>
      <c r="J16" s="293"/>
      <c r="K16" s="293"/>
      <c r="L16" s="293"/>
      <c r="M16" s="390"/>
    </row>
    <row r="17" spans="1:13" ht="12.75">
      <c r="A17" s="225"/>
      <c r="B17" s="1267"/>
      <c r="C17" s="1268"/>
      <c r="D17" s="1268"/>
      <c r="E17" s="1268"/>
      <c r="F17" s="293"/>
      <c r="G17" s="389"/>
      <c r="H17" s="1199" t="s">
        <v>370</v>
      </c>
      <c r="I17" s="1199"/>
      <c r="J17" s="1199"/>
      <c r="K17" s="1199"/>
      <c r="L17" s="300"/>
      <c r="M17" s="265"/>
    </row>
    <row r="18" spans="1:13" ht="12.75">
      <c r="A18" s="225"/>
      <c r="B18" s="1203" t="s">
        <v>375</v>
      </c>
      <c r="C18" s="1174"/>
      <c r="D18" s="1174"/>
      <c r="E18" s="1174"/>
      <c r="F18" s="1174"/>
      <c r="G18" s="1174"/>
      <c r="H18" s="1257" t="s">
        <v>487</v>
      </c>
      <c r="I18" s="1257"/>
      <c r="J18" s="1257"/>
      <c r="K18" s="1257"/>
      <c r="L18" s="1257"/>
      <c r="M18" s="1258"/>
    </row>
    <row r="19" spans="1:13" ht="12.75">
      <c r="A19" s="225"/>
      <c r="B19" s="1191"/>
      <c r="C19" s="1192"/>
      <c r="D19" s="1192"/>
      <c r="E19" s="1195"/>
      <c r="F19" s="1185"/>
      <c r="G19" s="1187"/>
      <c r="H19" s="1261" t="s">
        <v>488</v>
      </c>
      <c r="I19" s="1261"/>
      <c r="J19" s="1261"/>
      <c r="K19" s="1261"/>
      <c r="L19" s="1261"/>
      <c r="M19" s="1262"/>
    </row>
    <row r="20" spans="1:13" ht="12.75">
      <c r="A20" s="225"/>
      <c r="B20" s="1259" t="s">
        <v>378</v>
      </c>
      <c r="C20" s="1260"/>
      <c r="D20" s="1260"/>
      <c r="E20" s="1260"/>
      <c r="F20" s="1194" t="s">
        <v>379</v>
      </c>
      <c r="G20" s="1194"/>
      <c r="H20" s="320" t="s">
        <v>489</v>
      </c>
      <c r="I20" s="320"/>
      <c r="J20" s="320"/>
      <c r="K20" s="320"/>
      <c r="L20" s="320"/>
      <c r="M20" s="391"/>
    </row>
    <row r="21" spans="1:13" ht="12.75">
      <c r="A21" s="225"/>
      <c r="B21" s="266"/>
      <c r="C21" s="225"/>
      <c r="D21" s="225"/>
      <c r="E21" s="225"/>
      <c r="F21" s="233"/>
      <c r="G21" s="389"/>
      <c r="H21" s="320" t="s">
        <v>490</v>
      </c>
      <c r="I21" s="320"/>
      <c r="J21" s="320"/>
      <c r="K21" s="320"/>
      <c r="L21" s="320"/>
      <c r="M21" s="391"/>
    </row>
    <row r="22" spans="1:13" ht="36">
      <c r="A22" s="225"/>
      <c r="B22" s="392" t="s">
        <v>491</v>
      </c>
      <c r="C22" s="393" t="s">
        <v>492</v>
      </c>
      <c r="D22" s="394"/>
      <c r="E22" s="393" t="s">
        <v>493</v>
      </c>
      <c r="F22" s="230"/>
      <c r="G22" s="389"/>
      <c r="H22" s="1261" t="s">
        <v>494</v>
      </c>
      <c r="I22" s="1261"/>
      <c r="J22" s="1261"/>
      <c r="K22" s="1261"/>
      <c r="L22" s="1261"/>
      <c r="M22" s="1262"/>
    </row>
    <row r="23" spans="1:13" ht="13.5" thickBot="1">
      <c r="A23" s="265"/>
      <c r="B23" s="395"/>
      <c r="C23" s="396"/>
      <c r="D23" s="396"/>
      <c r="E23" s="396"/>
      <c r="F23" s="397"/>
      <c r="G23" s="398"/>
      <c r="H23" s="399"/>
      <c r="I23" s="399"/>
      <c r="J23" s="399"/>
      <c r="K23" s="399"/>
      <c r="L23" s="399"/>
      <c r="M23" s="400"/>
    </row>
    <row r="24" spans="1:13" ht="13.5" thickBot="1">
      <c r="A24" s="238"/>
      <c r="B24" s="1247"/>
      <c r="C24" s="1247"/>
      <c r="D24" s="1247"/>
      <c r="E24" s="1247"/>
      <c r="F24" s="1247"/>
      <c r="G24" s="1247"/>
      <c r="H24" s="1247"/>
      <c r="I24" s="1247"/>
      <c r="J24" s="1247"/>
      <c r="K24" s="1247"/>
      <c r="L24" s="1247"/>
      <c r="M24" s="1247"/>
    </row>
    <row r="25" spans="1:13" ht="12.75">
      <c r="A25" s="238"/>
      <c r="B25" s="1188" t="s">
        <v>386</v>
      </c>
      <c r="C25" s="1188"/>
      <c r="D25" s="1188"/>
      <c r="E25" s="1188"/>
      <c r="F25" s="1188"/>
      <c r="G25" s="1188"/>
      <c r="H25" s="1188"/>
      <c r="I25" s="1188"/>
      <c r="J25" s="1188"/>
      <c r="K25" s="1188"/>
      <c r="L25" s="1188"/>
      <c r="M25" s="1188"/>
    </row>
    <row r="26" spans="1:13" ht="12.75">
      <c r="A26" s="238"/>
      <c r="B26" s="401"/>
      <c r="C26" s="237"/>
      <c r="D26" s="237"/>
      <c r="E26" s="237"/>
      <c r="F26" s="235"/>
      <c r="G26" s="402"/>
      <c r="H26" s="320"/>
      <c r="I26" s="320"/>
      <c r="J26" s="320"/>
      <c r="K26" s="320"/>
      <c r="L26" s="320"/>
      <c r="M26" s="238"/>
    </row>
    <row r="27" spans="1:13" ht="13.5">
      <c r="A27" s="238"/>
      <c r="B27" s="403" t="s">
        <v>482</v>
      </c>
      <c r="C27" s="237"/>
      <c r="D27" s="404" t="s">
        <v>495</v>
      </c>
      <c r="E27" s="237"/>
      <c r="F27" s="235"/>
      <c r="G27" s="402"/>
      <c r="H27" s="320"/>
      <c r="I27" s="320"/>
      <c r="J27" s="320"/>
      <c r="K27" s="320"/>
      <c r="L27" s="320"/>
      <c r="M27" s="238"/>
    </row>
    <row r="28" spans="1:13" ht="12.75">
      <c r="A28" s="225"/>
      <c r="B28" s="405" t="s">
        <v>496</v>
      </c>
      <c r="C28" s="240"/>
      <c r="D28" s="225"/>
      <c r="E28" s="406"/>
      <c r="F28" s="241"/>
      <c r="G28" s="225"/>
      <c r="H28" s="225"/>
      <c r="I28" s="225"/>
      <c r="J28" s="225"/>
      <c r="K28" s="225"/>
      <c r="L28" s="225"/>
      <c r="M28" s="225"/>
    </row>
    <row r="29" spans="1:13" ht="12.75">
      <c r="A29" s="407"/>
      <c r="B29" s="407"/>
      <c r="C29" s="408"/>
      <c r="D29" s="407"/>
      <c r="E29" s="407"/>
      <c r="F29" s="407"/>
      <c r="G29" s="407"/>
      <c r="H29" s="407"/>
      <c r="I29" s="407"/>
      <c r="J29" s="407"/>
      <c r="K29" s="407"/>
      <c r="L29" s="407"/>
      <c r="M29" s="407"/>
    </row>
    <row r="30" spans="2:3" ht="15">
      <c r="B30" s="379" t="s">
        <v>497</v>
      </c>
      <c r="C30" s="409"/>
    </row>
    <row r="31" spans="2:13" ht="12.75">
      <c r="B31" s="221"/>
      <c r="C31" s="410"/>
      <c r="D31" s="411"/>
      <c r="E31" s="411"/>
      <c r="F31" s="411"/>
      <c r="G31" s="411"/>
      <c r="H31" s="412"/>
      <c r="I31" s="412"/>
      <c r="J31" s="413"/>
      <c r="K31" s="414" t="s">
        <v>498</v>
      </c>
      <c r="L31" s="414"/>
      <c r="M31" s="414"/>
    </row>
    <row r="32" spans="2:13" ht="12.75">
      <c r="B32" s="415"/>
      <c r="C32" s="1269" t="s">
        <v>499</v>
      </c>
      <c r="D32" s="1265" t="s">
        <v>500</v>
      </c>
      <c r="E32" s="1252" t="s">
        <v>501</v>
      </c>
      <c r="F32" s="1253"/>
      <c r="G32" s="1253"/>
      <c r="H32" s="1253"/>
      <c r="I32" s="1253"/>
      <c r="J32" s="1253"/>
      <c r="K32" s="1254"/>
      <c r="L32" s="1238" t="s">
        <v>502</v>
      </c>
      <c r="M32" s="1239"/>
    </row>
    <row r="33" spans="2:13" ht="12.75">
      <c r="B33" s="417"/>
      <c r="C33" s="1270"/>
      <c r="D33" s="1272"/>
      <c r="E33" s="1237" t="s">
        <v>503</v>
      </c>
      <c r="F33" s="1248"/>
      <c r="G33" s="1249"/>
      <c r="H33" s="1250" t="s">
        <v>504</v>
      </c>
      <c r="I33" s="1251"/>
      <c r="J33" s="1250" t="s">
        <v>505</v>
      </c>
      <c r="K33" s="1251"/>
      <c r="L33" s="1240"/>
      <c r="M33" s="1241"/>
    </row>
    <row r="34" spans="2:13" ht="12.75">
      <c r="B34" s="1263"/>
      <c r="C34" s="1270"/>
      <c r="D34" s="1265" t="s">
        <v>506</v>
      </c>
      <c r="E34" s="1256" t="s">
        <v>507</v>
      </c>
      <c r="F34" s="1236" t="s">
        <v>508</v>
      </c>
      <c r="G34" s="1236" t="s">
        <v>509</v>
      </c>
      <c r="H34" s="1236" t="s">
        <v>510</v>
      </c>
      <c r="I34" s="1237" t="s">
        <v>511</v>
      </c>
      <c r="J34" s="1236" t="s">
        <v>510</v>
      </c>
      <c r="K34" s="1237" t="s">
        <v>511</v>
      </c>
      <c r="L34" s="1238" t="s">
        <v>512</v>
      </c>
      <c r="M34" s="1239"/>
    </row>
    <row r="35" spans="1:13" ht="20.25" customHeight="1">
      <c r="A35" s="418"/>
      <c r="B35" s="1264"/>
      <c r="C35" s="1271"/>
      <c r="D35" s="1266"/>
      <c r="E35" s="1256"/>
      <c r="F35" s="1236"/>
      <c r="G35" s="1236"/>
      <c r="H35" s="1236"/>
      <c r="I35" s="1237"/>
      <c r="J35" s="1236"/>
      <c r="K35" s="1237"/>
      <c r="L35" s="1240"/>
      <c r="M35" s="1241"/>
    </row>
    <row r="36" spans="1:13" ht="12.75">
      <c r="A36" s="379"/>
      <c r="B36" s="419" t="s">
        <v>513</v>
      </c>
      <c r="C36" s="420"/>
      <c r="D36" s="421">
        <v>1</v>
      </c>
      <c r="E36" s="1242">
        <v>2</v>
      </c>
      <c r="F36" s="1243"/>
      <c r="G36" s="1244"/>
      <c r="H36" s="421">
        <v>3</v>
      </c>
      <c r="I36" s="421">
        <v>4</v>
      </c>
      <c r="J36" s="421">
        <v>5</v>
      </c>
      <c r="K36" s="421">
        <v>6</v>
      </c>
      <c r="L36" s="1245">
        <v>7</v>
      </c>
      <c r="M36" s="1245"/>
    </row>
    <row r="37" spans="2:13" ht="12.75">
      <c r="B37" s="422">
        <v>1</v>
      </c>
      <c r="C37" s="423"/>
      <c r="D37" s="424"/>
      <c r="E37" s="424"/>
      <c r="F37" s="424"/>
      <c r="G37" s="424"/>
      <c r="H37" s="424"/>
      <c r="I37" s="424"/>
      <c r="J37" s="424"/>
      <c r="K37" s="424"/>
      <c r="L37" s="1246">
        <f>D37+F37-H37+J37</f>
        <v>0</v>
      </c>
      <c r="M37" s="1246"/>
    </row>
    <row r="38" spans="2:13" ht="12.75">
      <c r="B38" s="422">
        <v>2</v>
      </c>
      <c r="C38" s="423"/>
      <c r="D38" s="424"/>
      <c r="E38" s="424"/>
      <c r="F38" s="424"/>
      <c r="G38" s="424"/>
      <c r="H38" s="424"/>
      <c r="I38" s="424"/>
      <c r="J38" s="424"/>
      <c r="K38" s="416"/>
      <c r="L38" s="1246">
        <f>D38+F38-H38+J38</f>
        <v>0</v>
      </c>
      <c r="M38" s="1246"/>
    </row>
    <row r="40" spans="2:3" ht="15">
      <c r="B40" s="379" t="s">
        <v>514</v>
      </c>
      <c r="C40" s="409"/>
    </row>
    <row r="41" spans="2:13" ht="12.75">
      <c r="B41" s="412"/>
      <c r="C41" s="410"/>
      <c r="D41" s="411"/>
      <c r="E41" s="411"/>
      <c r="F41" s="411"/>
      <c r="G41" s="411"/>
      <c r="H41" s="412"/>
      <c r="I41" s="412"/>
      <c r="J41" s="413"/>
      <c r="K41" s="414" t="s">
        <v>498</v>
      </c>
      <c r="L41" s="414"/>
      <c r="M41" s="414"/>
    </row>
    <row r="42" spans="2:13" ht="12.75">
      <c r="B42" s="425"/>
      <c r="C42" s="1234" t="s">
        <v>515</v>
      </c>
      <c r="D42" s="426" t="s">
        <v>516</v>
      </c>
      <c r="E42" s="426" t="s">
        <v>516</v>
      </c>
      <c r="F42" s="426" t="s">
        <v>516</v>
      </c>
      <c r="G42" s="426" t="s">
        <v>516</v>
      </c>
      <c r="H42" s="426" t="s">
        <v>517</v>
      </c>
      <c r="I42" s="426" t="s">
        <v>517</v>
      </c>
      <c r="J42" s="426" t="s">
        <v>517</v>
      </c>
      <c r="K42" s="426" t="s">
        <v>517</v>
      </c>
      <c r="L42" s="426" t="s">
        <v>518</v>
      </c>
      <c r="M42" s="427" t="s">
        <v>519</v>
      </c>
    </row>
    <row r="43" spans="2:13" ht="12.75">
      <c r="B43" s="428"/>
      <c r="C43" s="1235"/>
      <c r="D43" s="429" t="s">
        <v>520</v>
      </c>
      <c r="E43" s="429" t="s">
        <v>521</v>
      </c>
      <c r="F43" s="430" t="s">
        <v>522</v>
      </c>
      <c r="G43" s="431" t="s">
        <v>523</v>
      </c>
      <c r="H43" s="430" t="s">
        <v>520</v>
      </c>
      <c r="I43" s="429" t="s">
        <v>521</v>
      </c>
      <c r="J43" s="430" t="s">
        <v>522</v>
      </c>
      <c r="K43" s="431" t="s">
        <v>523</v>
      </c>
      <c r="L43" s="430"/>
      <c r="M43" s="430"/>
    </row>
    <row r="44" spans="1:13" ht="12.75">
      <c r="A44" s="379"/>
      <c r="B44" s="432" t="s">
        <v>513</v>
      </c>
      <c r="C44" s="420"/>
      <c r="D44" s="421">
        <v>1</v>
      </c>
      <c r="E44" s="421">
        <v>2</v>
      </c>
      <c r="F44" s="421">
        <v>3</v>
      </c>
      <c r="G44" s="421">
        <v>4</v>
      </c>
      <c r="H44" s="421">
        <v>5</v>
      </c>
      <c r="I44" s="421">
        <v>6</v>
      </c>
      <c r="J44" s="421">
        <v>7</v>
      </c>
      <c r="K44" s="421">
        <v>8</v>
      </c>
      <c r="L44" s="421">
        <v>9</v>
      </c>
      <c r="M44" s="421">
        <v>10</v>
      </c>
    </row>
    <row r="45" spans="2:13" ht="12.75">
      <c r="B45" s="422">
        <v>1</v>
      </c>
      <c r="C45" s="423"/>
      <c r="D45" s="424"/>
      <c r="E45" s="424"/>
      <c r="F45" s="424"/>
      <c r="G45" s="424"/>
      <c r="H45" s="424"/>
      <c r="I45" s="424"/>
      <c r="J45" s="424"/>
      <c r="K45" s="424"/>
      <c r="L45" s="424"/>
      <c r="M45" s="424"/>
    </row>
    <row r="46" spans="2:13" ht="12.75">
      <c r="B46" s="422">
        <v>2</v>
      </c>
      <c r="C46" s="423"/>
      <c r="D46" s="424"/>
      <c r="E46" s="424"/>
      <c r="F46" s="424"/>
      <c r="G46" s="424"/>
      <c r="H46" s="424"/>
      <c r="I46" s="424"/>
      <c r="J46" s="424"/>
      <c r="K46" s="424"/>
      <c r="L46" s="424"/>
      <c r="M46" s="424"/>
    </row>
    <row r="47" spans="2:13" ht="12.75">
      <c r="B47" s="433"/>
      <c r="C47" s="434"/>
      <c r="D47" s="435"/>
      <c r="E47" s="435"/>
      <c r="F47" s="435"/>
      <c r="G47" s="435"/>
      <c r="H47" s="435"/>
      <c r="I47" s="435"/>
      <c r="J47" s="435"/>
      <c r="K47" s="435"/>
      <c r="L47" s="435"/>
      <c r="M47" s="435"/>
    </row>
    <row r="48" spans="2:13" ht="12.75">
      <c r="B48" s="433"/>
      <c r="C48" s="434"/>
      <c r="D48" s="435"/>
      <c r="E48" s="435"/>
      <c r="F48" s="435"/>
      <c r="G48" s="435"/>
      <c r="H48" s="435"/>
      <c r="I48" s="435"/>
      <c r="J48" s="435"/>
      <c r="K48" s="435"/>
      <c r="L48" s="435"/>
      <c r="M48" s="435"/>
    </row>
    <row r="49" spans="2:13" ht="12.75">
      <c r="B49" s="433"/>
      <c r="C49" s="434"/>
      <c r="D49" s="435"/>
      <c r="E49" s="435"/>
      <c r="F49" s="435"/>
      <c r="G49" s="435"/>
      <c r="H49" s="435"/>
      <c r="I49" s="435"/>
      <c r="J49" s="435"/>
      <c r="K49" s="435"/>
      <c r="L49" s="435"/>
      <c r="M49" s="435"/>
    </row>
    <row r="50" spans="2:13" ht="12.75">
      <c r="B50" s="433"/>
      <c r="C50" s="434"/>
      <c r="D50" s="435"/>
      <c r="E50" s="435"/>
      <c r="F50" s="435"/>
      <c r="G50" s="435"/>
      <c r="H50" s="435"/>
      <c r="I50" s="435"/>
      <c r="J50" s="435"/>
      <c r="K50" s="435"/>
      <c r="L50" s="435"/>
      <c r="M50" s="435"/>
    </row>
    <row r="51" spans="2:13" ht="12.75">
      <c r="B51" s="433"/>
      <c r="C51" s="434"/>
      <c r="D51" s="435"/>
      <c r="E51" s="435"/>
      <c r="F51" s="435"/>
      <c r="G51" s="435"/>
      <c r="H51" s="435"/>
      <c r="I51" s="435"/>
      <c r="J51" s="435"/>
      <c r="K51" s="435"/>
      <c r="L51" s="435"/>
      <c r="M51" s="435"/>
    </row>
    <row r="52" spans="2:3" ht="15">
      <c r="B52" s="379" t="s">
        <v>524</v>
      </c>
      <c r="C52" s="409"/>
    </row>
    <row r="53" spans="2:13" ht="15" customHeight="1">
      <c r="B53" s="412"/>
      <c r="C53" s="410"/>
      <c r="D53" s="411"/>
      <c r="E53" s="411"/>
      <c r="F53" s="411"/>
      <c r="G53" s="411"/>
      <c r="H53" s="412"/>
      <c r="I53" s="412"/>
      <c r="J53" s="1255" t="s">
        <v>498</v>
      </c>
      <c r="K53" s="1255"/>
      <c r="L53" s="1255"/>
      <c r="M53" s="1255"/>
    </row>
    <row r="54" spans="2:13" ht="12.75">
      <c r="B54" s="425"/>
      <c r="C54" s="1234" t="s">
        <v>515</v>
      </c>
      <c r="D54" s="426" t="s">
        <v>516</v>
      </c>
      <c r="E54" s="426" t="s">
        <v>516</v>
      </c>
      <c r="F54" s="426" t="s">
        <v>516</v>
      </c>
      <c r="G54" s="426" t="s">
        <v>516</v>
      </c>
      <c r="H54" s="426" t="s">
        <v>517</v>
      </c>
      <c r="I54" s="426" t="s">
        <v>517</v>
      </c>
      <c r="J54" s="426" t="s">
        <v>517</v>
      </c>
      <c r="K54" s="426" t="s">
        <v>517</v>
      </c>
      <c r="L54" s="426" t="s">
        <v>518</v>
      </c>
      <c r="M54" s="427" t="s">
        <v>519</v>
      </c>
    </row>
    <row r="55" spans="2:13" ht="12.75">
      <c r="B55" s="428"/>
      <c r="C55" s="1235"/>
      <c r="D55" s="429" t="s">
        <v>520</v>
      </c>
      <c r="E55" s="429" t="s">
        <v>521</v>
      </c>
      <c r="F55" s="430" t="s">
        <v>522</v>
      </c>
      <c r="G55" s="431" t="s">
        <v>523</v>
      </c>
      <c r="H55" s="430" t="s">
        <v>520</v>
      </c>
      <c r="I55" s="429" t="s">
        <v>521</v>
      </c>
      <c r="J55" s="430" t="s">
        <v>522</v>
      </c>
      <c r="K55" s="431" t="s">
        <v>523</v>
      </c>
      <c r="L55" s="430"/>
      <c r="M55" s="430"/>
    </row>
    <row r="56" spans="1:13" ht="12.75">
      <c r="A56" s="379"/>
      <c r="B56" s="432" t="s">
        <v>513</v>
      </c>
      <c r="C56" s="420"/>
      <c r="D56" s="421">
        <v>1</v>
      </c>
      <c r="E56" s="421">
        <v>2</v>
      </c>
      <c r="F56" s="421">
        <v>3</v>
      </c>
      <c r="G56" s="421">
        <v>4</v>
      </c>
      <c r="H56" s="421">
        <v>5</v>
      </c>
      <c r="I56" s="421">
        <v>6</v>
      </c>
      <c r="J56" s="421">
        <v>7</v>
      </c>
      <c r="K56" s="421">
        <v>8</v>
      </c>
      <c r="L56" s="421">
        <v>9</v>
      </c>
      <c r="M56" s="421">
        <v>10</v>
      </c>
    </row>
    <row r="57" spans="2:13" ht="12.75">
      <c r="B57" s="422">
        <v>1</v>
      </c>
      <c r="C57" s="423"/>
      <c r="D57" s="424"/>
      <c r="E57" s="424"/>
      <c r="F57" s="424"/>
      <c r="G57" s="424"/>
      <c r="H57" s="424"/>
      <c r="I57" s="424"/>
      <c r="J57" s="424"/>
      <c r="K57" s="424"/>
      <c r="L57" s="424"/>
      <c r="M57" s="424"/>
    </row>
    <row r="58" spans="2:13" ht="12.75">
      <c r="B58" s="422">
        <v>2</v>
      </c>
      <c r="C58" s="423"/>
      <c r="D58" s="424"/>
      <c r="E58" s="424"/>
      <c r="F58" s="424"/>
      <c r="G58" s="424"/>
      <c r="H58" s="424"/>
      <c r="I58" s="424"/>
      <c r="J58" s="424"/>
      <c r="K58" s="424"/>
      <c r="L58" s="424"/>
      <c r="M58" s="424"/>
    </row>
    <row r="59" spans="2:13" ht="12.75">
      <c r="B59" s="433"/>
      <c r="C59" s="434"/>
      <c r="D59" s="435"/>
      <c r="E59" s="435"/>
      <c r="F59" s="435"/>
      <c r="G59" s="435"/>
      <c r="H59" s="435"/>
      <c r="I59" s="435"/>
      <c r="J59" s="435"/>
      <c r="K59" s="435"/>
      <c r="L59" s="435"/>
      <c r="M59" s="435"/>
    </row>
    <row r="60" spans="2:13" ht="12.75">
      <c r="B60" s="433"/>
      <c r="C60" s="434"/>
      <c r="D60" s="435"/>
      <c r="E60" s="435"/>
      <c r="F60" s="435"/>
      <c r="G60" s="435"/>
      <c r="H60" s="435"/>
      <c r="I60" s="435"/>
      <c r="J60" s="435"/>
      <c r="K60" s="435"/>
      <c r="L60" s="435"/>
      <c r="M60" s="435"/>
    </row>
    <row r="61" ht="12.75">
      <c r="B61" s="219" t="s">
        <v>475</v>
      </c>
    </row>
    <row r="62" spans="4:8" ht="12.75">
      <c r="D62" s="221"/>
      <c r="E62" s="221"/>
      <c r="F62" s="221"/>
      <c r="G62" s="221"/>
      <c r="H62" s="221"/>
    </row>
    <row r="63" spans="2:8" ht="12.75">
      <c r="B63" s="219" t="s">
        <v>476</v>
      </c>
      <c r="D63" s="412"/>
      <c r="E63" s="412"/>
      <c r="F63" s="412"/>
      <c r="G63" s="412"/>
      <c r="H63" s="412"/>
    </row>
    <row r="64" spans="2:12" ht="12.75">
      <c r="B64" s="219" t="s">
        <v>477</v>
      </c>
      <c r="D64" s="436"/>
      <c r="E64" s="436"/>
      <c r="F64" s="436"/>
      <c r="G64" s="436"/>
      <c r="H64" s="436"/>
      <c r="J64" s="379" t="s">
        <v>478</v>
      </c>
      <c r="L64" s="379" t="s">
        <v>137</v>
      </c>
    </row>
    <row r="65" spans="1:13" ht="12.75">
      <c r="A65" s="221"/>
      <c r="B65" s="221"/>
      <c r="C65" s="377"/>
      <c r="D65" s="221"/>
      <c r="E65" s="221"/>
      <c r="F65" s="221"/>
      <c r="G65" s="221"/>
      <c r="H65" s="221"/>
      <c r="I65" s="221"/>
      <c r="J65" s="221"/>
      <c r="K65" s="221"/>
      <c r="L65" s="221"/>
      <c r="M65" s="221"/>
    </row>
    <row r="80" ht="29.25" customHeight="1"/>
    <row r="89" ht="29.25" customHeight="1"/>
    <row r="103" ht="24.75" customHeight="1"/>
    <row r="128" spans="1:13" ht="12.75">
      <c r="A128" s="221"/>
      <c r="B128" s="221"/>
      <c r="C128" s="377"/>
      <c r="D128" s="221"/>
      <c r="E128" s="221"/>
      <c r="F128" s="221"/>
      <c r="G128" s="221"/>
      <c r="H128" s="221"/>
      <c r="I128" s="221"/>
      <c r="J128" s="221"/>
      <c r="K128" s="221"/>
      <c r="L128" s="221"/>
      <c r="M128" s="221"/>
    </row>
    <row r="129" spans="1:13" ht="12.75">
      <c r="A129" s="221"/>
      <c r="B129" s="221"/>
      <c r="C129" s="377"/>
      <c r="D129" s="221"/>
      <c r="E129" s="221"/>
      <c r="F129" s="221"/>
      <c r="G129" s="221"/>
      <c r="H129" s="221"/>
      <c r="I129" s="221"/>
      <c r="J129" s="221"/>
      <c r="K129" s="221"/>
      <c r="L129" s="221"/>
      <c r="M129" s="221"/>
    </row>
    <row r="130" spans="1:13" ht="12.75">
      <c r="A130" s="221"/>
      <c r="B130" s="221"/>
      <c r="C130" s="377"/>
      <c r="D130" s="221"/>
      <c r="E130" s="221"/>
      <c r="F130" s="221"/>
      <c r="G130" s="221"/>
      <c r="H130" s="221"/>
      <c r="I130" s="221"/>
      <c r="J130" s="221"/>
      <c r="K130" s="221"/>
      <c r="L130" s="221"/>
      <c r="M130" s="221"/>
    </row>
    <row r="131" spans="1:13" ht="12.75">
      <c r="A131" s="221"/>
      <c r="B131" s="221"/>
      <c r="C131" s="377"/>
      <c r="D131" s="221"/>
      <c r="E131" s="221"/>
      <c r="F131" s="221"/>
      <c r="G131" s="221"/>
      <c r="H131" s="221"/>
      <c r="I131" s="221"/>
      <c r="J131" s="221"/>
      <c r="K131" s="221"/>
      <c r="L131" s="221"/>
      <c r="M131" s="221"/>
    </row>
    <row r="132" spans="1:13" ht="12.75">
      <c r="A132" s="221"/>
      <c r="B132" s="221"/>
      <c r="C132" s="377"/>
      <c r="D132" s="221"/>
      <c r="E132" s="221"/>
      <c r="F132" s="221"/>
      <c r="G132" s="221"/>
      <c r="H132" s="221"/>
      <c r="I132" s="221"/>
      <c r="J132" s="221"/>
      <c r="K132" s="221"/>
      <c r="L132" s="221"/>
      <c r="M132" s="221"/>
    </row>
    <row r="133" spans="1:13" ht="12.75">
      <c r="A133" s="221"/>
      <c r="B133" s="221"/>
      <c r="C133" s="377"/>
      <c r="D133" s="221"/>
      <c r="E133" s="221"/>
      <c r="F133" s="221"/>
      <c r="G133" s="221"/>
      <c r="H133" s="221"/>
      <c r="I133" s="221"/>
      <c r="J133" s="221"/>
      <c r="K133" s="221"/>
      <c r="L133" s="221"/>
      <c r="M133" s="221"/>
    </row>
    <row r="134" spans="1:13" ht="12.75">
      <c r="A134" s="221"/>
      <c r="B134" s="221"/>
      <c r="C134" s="377"/>
      <c r="D134" s="221"/>
      <c r="E134" s="221"/>
      <c r="F134" s="221"/>
      <c r="G134" s="221"/>
      <c r="H134" s="221"/>
      <c r="I134" s="221"/>
      <c r="J134" s="221"/>
      <c r="K134" s="221"/>
      <c r="L134" s="221"/>
      <c r="M134" s="221"/>
    </row>
    <row r="135" spans="1:13" ht="12.75">
      <c r="A135" s="221"/>
      <c r="B135" s="221"/>
      <c r="C135" s="377"/>
      <c r="D135" s="221"/>
      <c r="E135" s="221"/>
      <c r="F135" s="221"/>
      <c r="G135" s="221"/>
      <c r="H135" s="221"/>
      <c r="I135" s="221"/>
      <c r="J135" s="221"/>
      <c r="K135" s="221"/>
      <c r="L135" s="221"/>
      <c r="M135" s="221"/>
    </row>
    <row r="136" spans="1:13" ht="12.75">
      <c r="A136" s="221"/>
      <c r="B136" s="221"/>
      <c r="C136" s="377"/>
      <c r="D136" s="221"/>
      <c r="E136" s="221"/>
      <c r="F136" s="221"/>
      <c r="G136" s="221"/>
      <c r="H136" s="221"/>
      <c r="I136" s="221"/>
      <c r="J136" s="221"/>
      <c r="K136" s="221"/>
      <c r="L136" s="221"/>
      <c r="M136" s="221"/>
    </row>
    <row r="137" spans="1:13" ht="12.75">
      <c r="A137" s="221"/>
      <c r="B137" s="221"/>
      <c r="C137" s="377"/>
      <c r="D137" s="221"/>
      <c r="E137" s="221"/>
      <c r="F137" s="221"/>
      <c r="G137" s="221"/>
      <c r="H137" s="221"/>
      <c r="I137" s="221"/>
      <c r="J137" s="221"/>
      <c r="K137" s="221"/>
      <c r="L137" s="221"/>
      <c r="M137" s="221"/>
    </row>
    <row r="138" spans="1:13" ht="12.75">
      <c r="A138" s="221"/>
      <c r="B138" s="221"/>
      <c r="C138" s="377"/>
      <c r="D138" s="221"/>
      <c r="E138" s="221"/>
      <c r="F138" s="221"/>
      <c r="G138" s="221"/>
      <c r="H138" s="221"/>
      <c r="I138" s="221"/>
      <c r="J138" s="221"/>
      <c r="K138" s="221"/>
      <c r="L138" s="221"/>
      <c r="M138" s="221"/>
    </row>
    <row r="139" spans="1:13" ht="12.75">
      <c r="A139" s="221"/>
      <c r="B139" s="221"/>
      <c r="C139" s="377"/>
      <c r="D139" s="221"/>
      <c r="E139" s="221"/>
      <c r="F139" s="221"/>
      <c r="G139" s="221"/>
      <c r="H139" s="221"/>
      <c r="I139" s="221"/>
      <c r="J139" s="221"/>
      <c r="K139" s="221"/>
      <c r="L139" s="221"/>
      <c r="M139" s="221"/>
    </row>
    <row r="140" spans="1:13" ht="12.75">
      <c r="A140" s="221"/>
      <c r="B140" s="221"/>
      <c r="C140" s="377"/>
      <c r="D140" s="221"/>
      <c r="E140" s="221"/>
      <c r="F140" s="221"/>
      <c r="G140" s="221"/>
      <c r="H140" s="221"/>
      <c r="I140" s="221"/>
      <c r="J140" s="221"/>
      <c r="K140" s="221"/>
      <c r="L140" s="221"/>
      <c r="M140" s="221"/>
    </row>
    <row r="141" spans="1:13" ht="12.75">
      <c r="A141" s="221"/>
      <c r="B141" s="221"/>
      <c r="C141" s="377"/>
      <c r="D141" s="221"/>
      <c r="E141" s="221"/>
      <c r="F141" s="221"/>
      <c r="G141" s="221"/>
      <c r="H141" s="221"/>
      <c r="I141" s="221"/>
      <c r="J141" s="221"/>
      <c r="K141" s="221"/>
      <c r="L141" s="221"/>
      <c r="M141" s="221"/>
    </row>
    <row r="142" spans="1:13" ht="12.75">
      <c r="A142" s="221"/>
      <c r="B142" s="221"/>
      <c r="C142" s="377"/>
      <c r="D142" s="221"/>
      <c r="E142" s="221"/>
      <c r="F142" s="221"/>
      <c r="G142" s="221"/>
      <c r="H142" s="221"/>
      <c r="I142" s="221"/>
      <c r="J142" s="221"/>
      <c r="K142" s="221"/>
      <c r="L142" s="221"/>
      <c r="M142" s="221"/>
    </row>
    <row r="143" spans="1:13" ht="12.75">
      <c r="A143" s="221"/>
      <c r="B143" s="221"/>
      <c r="C143" s="377"/>
      <c r="D143" s="221"/>
      <c r="E143" s="221"/>
      <c r="F143" s="221"/>
      <c r="G143" s="221"/>
      <c r="H143" s="221"/>
      <c r="I143" s="221"/>
      <c r="J143" s="221"/>
      <c r="K143" s="221"/>
      <c r="L143" s="221"/>
      <c r="M143" s="221"/>
    </row>
    <row r="144" spans="1:13" ht="12.75">
      <c r="A144" s="221"/>
      <c r="B144" s="221"/>
      <c r="C144" s="377"/>
      <c r="D144" s="221"/>
      <c r="E144" s="221"/>
      <c r="F144" s="221"/>
      <c r="G144" s="221"/>
      <c r="H144" s="221"/>
      <c r="I144" s="221"/>
      <c r="J144" s="221"/>
      <c r="K144" s="221"/>
      <c r="L144" s="221"/>
      <c r="M144" s="221"/>
    </row>
    <row r="145" spans="1:13" ht="12.75">
      <c r="A145" s="221"/>
      <c r="B145" s="221"/>
      <c r="C145" s="377"/>
      <c r="D145" s="221"/>
      <c r="E145" s="221"/>
      <c r="F145" s="221"/>
      <c r="G145" s="221"/>
      <c r="H145" s="221"/>
      <c r="I145" s="221"/>
      <c r="J145" s="221"/>
      <c r="K145" s="221"/>
      <c r="L145" s="221"/>
      <c r="M145" s="221"/>
    </row>
    <row r="146" spans="1:13" ht="12.75">
      <c r="A146" s="221"/>
      <c r="B146" s="221"/>
      <c r="C146" s="377"/>
      <c r="D146" s="221"/>
      <c r="E146" s="221"/>
      <c r="F146" s="221"/>
      <c r="G146" s="221"/>
      <c r="H146" s="221"/>
      <c r="I146" s="221"/>
      <c r="J146" s="221"/>
      <c r="K146" s="221"/>
      <c r="L146" s="221"/>
      <c r="M146" s="221"/>
    </row>
    <row r="147" spans="1:13" ht="12.75">
      <c r="A147" s="221"/>
      <c r="B147" s="221"/>
      <c r="C147" s="377"/>
      <c r="D147" s="221"/>
      <c r="E147" s="221"/>
      <c r="F147" s="221"/>
      <c r="G147" s="221"/>
      <c r="H147" s="221"/>
      <c r="I147" s="221"/>
      <c r="J147" s="221"/>
      <c r="K147" s="221"/>
      <c r="L147" s="221"/>
      <c r="M147" s="221"/>
    </row>
    <row r="148" spans="1:13" ht="12.75">
      <c r="A148" s="221"/>
      <c r="B148" s="221"/>
      <c r="C148" s="377"/>
      <c r="D148" s="221"/>
      <c r="E148" s="221"/>
      <c r="F148" s="221"/>
      <c r="G148" s="221"/>
      <c r="H148" s="221"/>
      <c r="I148" s="221"/>
      <c r="J148" s="221"/>
      <c r="K148" s="221"/>
      <c r="L148" s="221"/>
      <c r="M148" s="221"/>
    </row>
    <row r="149" spans="1:13" ht="12.75">
      <c r="A149" s="221"/>
      <c r="B149" s="221"/>
      <c r="C149" s="377"/>
      <c r="D149" s="221"/>
      <c r="E149" s="221"/>
      <c r="F149" s="221"/>
      <c r="G149" s="221"/>
      <c r="H149" s="221"/>
      <c r="I149" s="221"/>
      <c r="J149" s="221"/>
      <c r="K149" s="221"/>
      <c r="L149" s="221"/>
      <c r="M149" s="221"/>
    </row>
    <row r="150" spans="1:13" ht="12.75">
      <c r="A150" s="221"/>
      <c r="B150" s="221"/>
      <c r="C150" s="377"/>
      <c r="D150" s="221"/>
      <c r="E150" s="221"/>
      <c r="F150" s="221"/>
      <c r="G150" s="221"/>
      <c r="H150" s="221"/>
      <c r="I150" s="221"/>
      <c r="J150" s="221"/>
      <c r="K150" s="221"/>
      <c r="L150" s="221"/>
      <c r="M150" s="221"/>
    </row>
    <row r="151" spans="1:13" ht="12.75">
      <c r="A151" s="221"/>
      <c r="B151" s="221"/>
      <c r="C151" s="377"/>
      <c r="D151" s="221"/>
      <c r="E151" s="221"/>
      <c r="F151" s="221"/>
      <c r="G151" s="221"/>
      <c r="H151" s="221"/>
      <c r="I151" s="221"/>
      <c r="J151" s="221"/>
      <c r="K151" s="221"/>
      <c r="L151" s="221"/>
      <c r="M151" s="221"/>
    </row>
    <row r="152" spans="1:13" ht="12.75">
      <c r="A152" s="221"/>
      <c r="B152" s="221"/>
      <c r="C152" s="377"/>
      <c r="D152" s="221"/>
      <c r="E152" s="221"/>
      <c r="F152" s="221"/>
      <c r="G152" s="221"/>
      <c r="H152" s="221"/>
      <c r="I152" s="221"/>
      <c r="J152" s="221"/>
      <c r="K152" s="221"/>
      <c r="L152" s="221"/>
      <c r="M152" s="221"/>
    </row>
    <row r="153" spans="1:13" ht="12.75">
      <c r="A153" s="221"/>
      <c r="B153" s="221"/>
      <c r="C153" s="377"/>
      <c r="D153" s="221"/>
      <c r="E153" s="221"/>
      <c r="F153" s="221"/>
      <c r="G153" s="221"/>
      <c r="H153" s="221"/>
      <c r="I153" s="221"/>
      <c r="J153" s="221"/>
      <c r="K153" s="221"/>
      <c r="L153" s="221"/>
      <c r="M153" s="221"/>
    </row>
    <row r="154" spans="1:13" ht="12.75">
      <c r="A154" s="221"/>
      <c r="B154" s="221"/>
      <c r="C154" s="377"/>
      <c r="D154" s="221"/>
      <c r="E154" s="221"/>
      <c r="F154" s="221"/>
      <c r="G154" s="221"/>
      <c r="H154" s="221"/>
      <c r="I154" s="221"/>
      <c r="J154" s="221"/>
      <c r="K154" s="221"/>
      <c r="L154" s="221"/>
      <c r="M154" s="221"/>
    </row>
    <row r="155" spans="1:13" ht="12.75">
      <c r="A155" s="221"/>
      <c r="B155" s="221"/>
      <c r="C155" s="377"/>
      <c r="D155" s="221"/>
      <c r="E155" s="221"/>
      <c r="F155" s="221"/>
      <c r="G155" s="221"/>
      <c r="H155" s="221"/>
      <c r="I155" s="221"/>
      <c r="J155" s="221"/>
      <c r="K155" s="221"/>
      <c r="L155" s="221"/>
      <c r="M155" s="221"/>
    </row>
    <row r="156" spans="1:13" ht="12.75">
      <c r="A156" s="221"/>
      <c r="B156" s="221"/>
      <c r="C156" s="377"/>
      <c r="D156" s="221"/>
      <c r="E156" s="221"/>
      <c r="F156" s="221"/>
      <c r="G156" s="221"/>
      <c r="H156" s="221"/>
      <c r="I156" s="221"/>
      <c r="J156" s="221"/>
      <c r="K156" s="221"/>
      <c r="L156" s="221"/>
      <c r="M156" s="221"/>
    </row>
    <row r="157" spans="1:13" ht="12.75">
      <c r="A157" s="221"/>
      <c r="B157" s="221"/>
      <c r="C157" s="377"/>
      <c r="D157" s="221"/>
      <c r="E157" s="221"/>
      <c r="F157" s="221"/>
      <c r="G157" s="221"/>
      <c r="H157" s="221"/>
      <c r="I157" s="221"/>
      <c r="J157" s="221"/>
      <c r="K157" s="221"/>
      <c r="L157" s="221"/>
      <c r="M157" s="221"/>
    </row>
    <row r="158" spans="1:13" ht="12.75">
      <c r="A158" s="221"/>
      <c r="B158" s="221"/>
      <c r="C158" s="377"/>
      <c r="D158" s="221"/>
      <c r="E158" s="221"/>
      <c r="F158" s="221"/>
      <c r="G158" s="221"/>
      <c r="H158" s="221"/>
      <c r="I158" s="221"/>
      <c r="J158" s="221"/>
      <c r="K158" s="221"/>
      <c r="L158" s="221"/>
      <c r="M158" s="221"/>
    </row>
    <row r="159" spans="1:13" ht="12.75">
      <c r="A159" s="221"/>
      <c r="B159" s="221"/>
      <c r="C159" s="377"/>
      <c r="D159" s="221"/>
      <c r="E159" s="221"/>
      <c r="F159" s="221"/>
      <c r="G159" s="221"/>
      <c r="H159" s="221"/>
      <c r="I159" s="221"/>
      <c r="J159" s="221"/>
      <c r="K159" s="221"/>
      <c r="L159" s="221"/>
      <c r="M159" s="221"/>
    </row>
    <row r="160" spans="1:13" ht="12.75">
      <c r="A160" s="221"/>
      <c r="B160" s="221"/>
      <c r="C160" s="377"/>
      <c r="D160" s="221"/>
      <c r="E160" s="221"/>
      <c r="F160" s="221"/>
      <c r="G160" s="221"/>
      <c r="H160" s="221"/>
      <c r="I160" s="221"/>
      <c r="J160" s="221"/>
      <c r="K160" s="221"/>
      <c r="L160" s="221"/>
      <c r="M160" s="221"/>
    </row>
    <row r="161" spans="1:13" ht="12.75">
      <c r="A161" s="221"/>
      <c r="B161" s="221"/>
      <c r="C161" s="377"/>
      <c r="D161" s="221"/>
      <c r="E161" s="221"/>
      <c r="F161" s="221"/>
      <c r="G161" s="221"/>
      <c r="H161" s="221"/>
      <c r="I161" s="221"/>
      <c r="J161" s="221"/>
      <c r="K161" s="221"/>
      <c r="L161" s="221"/>
      <c r="M161" s="221"/>
    </row>
    <row r="162" spans="1:13" ht="12.75">
      <c r="A162" s="221"/>
      <c r="B162" s="221"/>
      <c r="C162" s="377"/>
      <c r="D162" s="221"/>
      <c r="E162" s="221"/>
      <c r="F162" s="221"/>
      <c r="G162" s="221"/>
      <c r="H162" s="221"/>
      <c r="I162" s="221"/>
      <c r="J162" s="221"/>
      <c r="K162" s="221"/>
      <c r="L162" s="221"/>
      <c r="M162" s="221"/>
    </row>
    <row r="163" spans="1:13" ht="12.75">
      <c r="A163" s="221"/>
      <c r="B163" s="221"/>
      <c r="C163" s="377"/>
      <c r="D163" s="221"/>
      <c r="E163" s="221"/>
      <c r="F163" s="221"/>
      <c r="G163" s="221"/>
      <c r="H163" s="221"/>
      <c r="I163" s="221"/>
      <c r="J163" s="221"/>
      <c r="K163" s="221"/>
      <c r="L163" s="221"/>
      <c r="M163" s="221"/>
    </row>
    <row r="164" spans="1:13" ht="12.75">
      <c r="A164" s="221"/>
      <c r="B164" s="221"/>
      <c r="C164" s="377"/>
      <c r="D164" s="221"/>
      <c r="E164" s="221"/>
      <c r="F164" s="221"/>
      <c r="G164" s="221"/>
      <c r="H164" s="221"/>
      <c r="I164" s="221"/>
      <c r="J164" s="221"/>
      <c r="K164" s="221"/>
      <c r="L164" s="221"/>
      <c r="M164" s="221"/>
    </row>
    <row r="165" spans="1:13" ht="12.75">
      <c r="A165" s="221"/>
      <c r="B165" s="221"/>
      <c r="C165" s="377"/>
      <c r="D165" s="221"/>
      <c r="E165" s="221"/>
      <c r="F165" s="221"/>
      <c r="G165" s="221"/>
      <c r="H165" s="221"/>
      <c r="I165" s="221"/>
      <c r="J165" s="221"/>
      <c r="K165" s="221"/>
      <c r="L165" s="221"/>
      <c r="M165" s="221"/>
    </row>
    <row r="166" spans="1:13" ht="12.75">
      <c r="A166" s="221"/>
      <c r="B166" s="221"/>
      <c r="C166" s="377"/>
      <c r="D166" s="221"/>
      <c r="E166" s="221"/>
      <c r="F166" s="221"/>
      <c r="G166" s="221"/>
      <c r="H166" s="221"/>
      <c r="I166" s="221"/>
      <c r="J166" s="221"/>
      <c r="K166" s="221"/>
      <c r="L166" s="221"/>
      <c r="M166" s="221"/>
    </row>
    <row r="167" spans="1:13" ht="12.75">
      <c r="A167" s="221"/>
      <c r="B167" s="221"/>
      <c r="C167" s="377"/>
      <c r="D167" s="221"/>
      <c r="E167" s="221"/>
      <c r="F167" s="221"/>
      <c r="G167" s="221"/>
      <c r="H167" s="221"/>
      <c r="I167" s="221"/>
      <c r="J167" s="221"/>
      <c r="K167" s="221"/>
      <c r="L167" s="221"/>
      <c r="M167" s="221"/>
    </row>
    <row r="168" spans="1:13" ht="12.75">
      <c r="A168" s="221"/>
      <c r="B168" s="221"/>
      <c r="C168" s="377"/>
      <c r="D168" s="221"/>
      <c r="E168" s="221"/>
      <c r="F168" s="221"/>
      <c r="G168" s="221"/>
      <c r="H168" s="221"/>
      <c r="I168" s="221"/>
      <c r="J168" s="221"/>
      <c r="K168" s="221"/>
      <c r="L168" s="221"/>
      <c r="M168" s="221"/>
    </row>
    <row r="169" spans="1:13" ht="12.75">
      <c r="A169" s="221"/>
      <c r="B169" s="221"/>
      <c r="C169" s="377"/>
      <c r="D169" s="221"/>
      <c r="E169" s="221"/>
      <c r="F169" s="221"/>
      <c r="G169" s="221"/>
      <c r="H169" s="221"/>
      <c r="I169" s="221"/>
      <c r="J169" s="221"/>
      <c r="K169" s="221"/>
      <c r="L169" s="221"/>
      <c r="M169" s="221"/>
    </row>
    <row r="170" spans="1:13" ht="12.75">
      <c r="A170" s="221"/>
      <c r="B170" s="221"/>
      <c r="C170" s="377"/>
      <c r="D170" s="221"/>
      <c r="E170" s="221"/>
      <c r="F170" s="221"/>
      <c r="G170" s="221"/>
      <c r="H170" s="221"/>
      <c r="I170" s="221"/>
      <c r="J170" s="221"/>
      <c r="K170" s="221"/>
      <c r="L170" s="221"/>
      <c r="M170" s="221"/>
    </row>
    <row r="171" spans="1:13" ht="12.75">
      <c r="A171" s="221"/>
      <c r="B171" s="221"/>
      <c r="C171" s="377"/>
      <c r="D171" s="221"/>
      <c r="E171" s="221"/>
      <c r="F171" s="221"/>
      <c r="G171" s="221"/>
      <c r="H171" s="221"/>
      <c r="I171" s="221"/>
      <c r="J171" s="221"/>
      <c r="K171" s="221"/>
      <c r="L171" s="221"/>
      <c r="M171" s="221"/>
    </row>
    <row r="172" spans="1:13" ht="12.75">
      <c r="A172" s="221"/>
      <c r="B172" s="221"/>
      <c r="C172" s="377"/>
      <c r="D172" s="221"/>
      <c r="E172" s="221"/>
      <c r="F172" s="221"/>
      <c r="G172" s="221"/>
      <c r="H172" s="221"/>
      <c r="I172" s="221"/>
      <c r="J172" s="221"/>
      <c r="K172" s="221"/>
      <c r="L172" s="221"/>
      <c r="M172" s="221"/>
    </row>
    <row r="173" spans="1:13" ht="12.75">
      <c r="A173" s="221"/>
      <c r="B173" s="221"/>
      <c r="C173" s="377"/>
      <c r="D173" s="221"/>
      <c r="E173" s="221"/>
      <c r="F173" s="221"/>
      <c r="G173" s="221"/>
      <c r="H173" s="221"/>
      <c r="I173" s="221"/>
      <c r="J173" s="221"/>
      <c r="K173" s="221"/>
      <c r="L173" s="221"/>
      <c r="M173" s="221"/>
    </row>
    <row r="174" spans="1:13" ht="12.75">
      <c r="A174" s="221"/>
      <c r="B174" s="221"/>
      <c r="C174" s="377"/>
      <c r="D174" s="221"/>
      <c r="E174" s="221"/>
      <c r="F174" s="221"/>
      <c r="G174" s="221"/>
      <c r="H174" s="221"/>
      <c r="I174" s="221"/>
      <c r="J174" s="221"/>
      <c r="K174" s="221"/>
      <c r="L174" s="221"/>
      <c r="M174" s="221"/>
    </row>
    <row r="175" spans="1:13" ht="12.75">
      <c r="A175" s="221"/>
      <c r="B175" s="221"/>
      <c r="C175" s="377"/>
      <c r="D175" s="221"/>
      <c r="E175" s="221"/>
      <c r="F175" s="221"/>
      <c r="G175" s="221"/>
      <c r="H175" s="221"/>
      <c r="I175" s="221"/>
      <c r="J175" s="221"/>
      <c r="K175" s="221"/>
      <c r="L175" s="221"/>
      <c r="M175" s="221"/>
    </row>
    <row r="176" spans="1:13" ht="12.75">
      <c r="A176" s="221"/>
      <c r="B176" s="221"/>
      <c r="C176" s="377"/>
      <c r="D176" s="221"/>
      <c r="E176" s="221"/>
      <c r="F176" s="221"/>
      <c r="G176" s="221"/>
      <c r="H176" s="221"/>
      <c r="I176" s="221"/>
      <c r="J176" s="221"/>
      <c r="K176" s="221"/>
      <c r="L176" s="221"/>
      <c r="M176" s="221"/>
    </row>
    <row r="177" spans="1:13" ht="12.75">
      <c r="A177" s="221"/>
      <c r="B177" s="221"/>
      <c r="C177" s="377"/>
      <c r="D177" s="221"/>
      <c r="E177" s="221"/>
      <c r="F177" s="221"/>
      <c r="G177" s="221"/>
      <c r="H177" s="221"/>
      <c r="I177" s="221"/>
      <c r="J177" s="221"/>
      <c r="K177" s="221"/>
      <c r="L177" s="221"/>
      <c r="M177" s="221"/>
    </row>
    <row r="178" spans="1:13" ht="12.75">
      <c r="A178" s="221"/>
      <c r="B178" s="221"/>
      <c r="C178" s="377"/>
      <c r="D178" s="221"/>
      <c r="E178" s="221"/>
      <c r="F178" s="221"/>
      <c r="G178" s="221"/>
      <c r="H178" s="221"/>
      <c r="I178" s="221"/>
      <c r="J178" s="221"/>
      <c r="K178" s="221"/>
      <c r="L178" s="221"/>
      <c r="M178" s="221"/>
    </row>
    <row r="179" spans="1:13" ht="12.75">
      <c r="A179" s="221"/>
      <c r="B179" s="221"/>
      <c r="C179" s="377"/>
      <c r="D179" s="221"/>
      <c r="E179" s="221"/>
      <c r="F179" s="221"/>
      <c r="G179" s="221"/>
      <c r="H179" s="221"/>
      <c r="I179" s="221"/>
      <c r="J179" s="221"/>
      <c r="K179" s="221"/>
      <c r="L179" s="221"/>
      <c r="M179" s="221"/>
    </row>
    <row r="180" spans="1:13" ht="12.75">
      <c r="A180" s="221"/>
      <c r="B180" s="221"/>
      <c r="C180" s="377"/>
      <c r="D180" s="221"/>
      <c r="E180" s="221"/>
      <c r="F180" s="221"/>
      <c r="G180" s="221"/>
      <c r="H180" s="221"/>
      <c r="I180" s="221"/>
      <c r="J180" s="221"/>
      <c r="K180" s="221"/>
      <c r="L180" s="221"/>
      <c r="M180" s="221"/>
    </row>
    <row r="181" spans="1:13" ht="12.75">
      <c r="A181" s="221"/>
      <c r="B181" s="221"/>
      <c r="C181" s="377"/>
      <c r="D181" s="221"/>
      <c r="E181" s="221"/>
      <c r="F181" s="221"/>
      <c r="G181" s="221"/>
      <c r="H181" s="221"/>
      <c r="I181" s="221"/>
      <c r="J181" s="221"/>
      <c r="K181" s="221"/>
      <c r="L181" s="221"/>
      <c r="M181" s="221"/>
    </row>
    <row r="182" spans="1:13" ht="12.75">
      <c r="A182" s="221"/>
      <c r="B182" s="221"/>
      <c r="C182" s="377"/>
      <c r="D182" s="221"/>
      <c r="E182" s="221"/>
      <c r="F182" s="221"/>
      <c r="G182" s="221"/>
      <c r="H182" s="221"/>
      <c r="I182" s="221"/>
      <c r="J182" s="221"/>
      <c r="K182" s="221"/>
      <c r="L182" s="221"/>
      <c r="M182" s="221"/>
    </row>
    <row r="183" spans="1:13" ht="12.75">
      <c r="A183" s="221"/>
      <c r="B183" s="221"/>
      <c r="C183" s="377"/>
      <c r="D183" s="221"/>
      <c r="E183" s="221"/>
      <c r="F183" s="221"/>
      <c r="G183" s="221"/>
      <c r="H183" s="221"/>
      <c r="I183" s="221"/>
      <c r="J183" s="221"/>
      <c r="K183" s="221"/>
      <c r="L183" s="221"/>
      <c r="M183" s="221"/>
    </row>
    <row r="184" spans="1:13" ht="12.75">
      <c r="A184" s="221"/>
      <c r="B184" s="221"/>
      <c r="C184" s="377"/>
      <c r="D184" s="221"/>
      <c r="E184" s="221"/>
      <c r="F184" s="221"/>
      <c r="G184" s="221"/>
      <c r="H184" s="221"/>
      <c r="I184" s="221"/>
      <c r="J184" s="221"/>
      <c r="K184" s="221"/>
      <c r="L184" s="221"/>
      <c r="M184" s="221"/>
    </row>
    <row r="185" spans="1:13" ht="12.75">
      <c r="A185" s="221"/>
      <c r="B185" s="221"/>
      <c r="C185" s="377"/>
      <c r="D185" s="221"/>
      <c r="E185" s="221"/>
      <c r="F185" s="221"/>
      <c r="G185" s="221"/>
      <c r="H185" s="221"/>
      <c r="I185" s="221"/>
      <c r="J185" s="221"/>
      <c r="K185" s="221"/>
      <c r="L185" s="221"/>
      <c r="M185" s="221"/>
    </row>
    <row r="186" spans="1:13" ht="12.75">
      <c r="A186" s="221"/>
      <c r="B186" s="221"/>
      <c r="C186" s="377"/>
      <c r="D186" s="221"/>
      <c r="E186" s="221"/>
      <c r="F186" s="221"/>
      <c r="G186" s="221"/>
      <c r="H186" s="221"/>
      <c r="I186" s="221"/>
      <c r="J186" s="221"/>
      <c r="K186" s="221"/>
      <c r="L186" s="221"/>
      <c r="M186" s="221"/>
    </row>
    <row r="187" spans="1:13" ht="12.75">
      <c r="A187" s="221"/>
      <c r="B187" s="221"/>
      <c r="C187" s="377"/>
      <c r="D187" s="221"/>
      <c r="E187" s="221"/>
      <c r="F187" s="221"/>
      <c r="G187" s="221"/>
      <c r="H187" s="221"/>
      <c r="I187" s="221"/>
      <c r="J187" s="221"/>
      <c r="K187" s="221"/>
      <c r="L187" s="221"/>
      <c r="M187" s="221"/>
    </row>
    <row r="188" spans="1:13" ht="12.75">
      <c r="A188" s="221"/>
      <c r="B188" s="221"/>
      <c r="C188" s="377"/>
      <c r="D188" s="221"/>
      <c r="E188" s="221"/>
      <c r="F188" s="221"/>
      <c r="G188" s="221"/>
      <c r="H188" s="221"/>
      <c r="I188" s="221"/>
      <c r="J188" s="221"/>
      <c r="K188" s="221"/>
      <c r="L188" s="221"/>
      <c r="M188" s="221"/>
    </row>
    <row r="189" spans="1:13" ht="12.75">
      <c r="A189" s="221"/>
      <c r="B189" s="221"/>
      <c r="C189" s="377"/>
      <c r="D189" s="221"/>
      <c r="E189" s="221"/>
      <c r="F189" s="221"/>
      <c r="G189" s="221"/>
      <c r="H189" s="221"/>
      <c r="I189" s="221"/>
      <c r="J189" s="221"/>
      <c r="K189" s="221"/>
      <c r="L189" s="221"/>
      <c r="M189" s="221"/>
    </row>
    <row r="190" spans="1:13" ht="12.75">
      <c r="A190" s="221"/>
      <c r="B190" s="221"/>
      <c r="C190" s="377"/>
      <c r="D190" s="221"/>
      <c r="E190" s="221"/>
      <c r="F190" s="221"/>
      <c r="G190" s="221"/>
      <c r="H190" s="221"/>
      <c r="I190" s="221"/>
      <c r="J190" s="221"/>
      <c r="K190" s="221"/>
      <c r="L190" s="221"/>
      <c r="M190" s="221"/>
    </row>
    <row r="191" spans="1:13" ht="12.75">
      <c r="A191" s="221"/>
      <c r="B191" s="221"/>
      <c r="C191" s="377"/>
      <c r="D191" s="221"/>
      <c r="E191" s="221"/>
      <c r="F191" s="221"/>
      <c r="G191" s="221"/>
      <c r="H191" s="221"/>
      <c r="I191" s="221"/>
      <c r="J191" s="221"/>
      <c r="K191" s="221"/>
      <c r="L191" s="221"/>
      <c r="M191" s="221"/>
    </row>
    <row r="192" spans="1:13" ht="12.75">
      <c r="A192" s="221"/>
      <c r="B192" s="221"/>
      <c r="C192" s="377"/>
      <c r="D192" s="221"/>
      <c r="E192" s="221"/>
      <c r="F192" s="221"/>
      <c r="G192" s="221"/>
      <c r="H192" s="221"/>
      <c r="I192" s="221"/>
      <c r="J192" s="221"/>
      <c r="K192" s="221"/>
      <c r="L192" s="221"/>
      <c r="M192" s="221"/>
    </row>
    <row r="193" spans="1:13" ht="12.75">
      <c r="A193" s="221"/>
      <c r="B193" s="221"/>
      <c r="C193" s="377"/>
      <c r="D193" s="221"/>
      <c r="E193" s="221"/>
      <c r="F193" s="221"/>
      <c r="G193" s="221"/>
      <c r="H193" s="221"/>
      <c r="I193" s="221"/>
      <c r="J193" s="221"/>
      <c r="K193" s="221"/>
      <c r="L193" s="221"/>
      <c r="M193" s="221"/>
    </row>
    <row r="194" spans="1:13" ht="12.75">
      <c r="A194" s="221"/>
      <c r="B194" s="221"/>
      <c r="C194" s="377"/>
      <c r="D194" s="221"/>
      <c r="E194" s="221"/>
      <c r="F194" s="221"/>
      <c r="G194" s="221"/>
      <c r="H194" s="221"/>
      <c r="I194" s="221"/>
      <c r="J194" s="221"/>
      <c r="K194" s="221"/>
      <c r="L194" s="221"/>
      <c r="M194" s="221"/>
    </row>
    <row r="195" spans="1:13" ht="12.75">
      <c r="A195" s="221"/>
      <c r="B195" s="221"/>
      <c r="C195" s="377"/>
      <c r="D195" s="221"/>
      <c r="E195" s="221"/>
      <c r="F195" s="221"/>
      <c r="G195" s="221"/>
      <c r="H195" s="221"/>
      <c r="I195" s="221"/>
      <c r="J195" s="221"/>
      <c r="K195" s="221"/>
      <c r="L195" s="221"/>
      <c r="M195" s="221"/>
    </row>
    <row r="196" spans="1:13" ht="12.75">
      <c r="A196" s="221"/>
      <c r="B196" s="221"/>
      <c r="C196" s="377"/>
      <c r="D196" s="221"/>
      <c r="E196" s="221"/>
      <c r="F196" s="221"/>
      <c r="G196" s="221"/>
      <c r="H196" s="221"/>
      <c r="I196" s="221"/>
      <c r="J196" s="221"/>
      <c r="K196" s="221"/>
      <c r="L196" s="221"/>
      <c r="M196" s="221"/>
    </row>
    <row r="197" spans="1:13" ht="12.75">
      <c r="A197" s="221"/>
      <c r="B197" s="221"/>
      <c r="C197" s="377"/>
      <c r="D197" s="221"/>
      <c r="E197" s="221"/>
      <c r="F197" s="221"/>
      <c r="G197" s="221"/>
      <c r="H197" s="221"/>
      <c r="I197" s="221"/>
      <c r="J197" s="221"/>
      <c r="K197" s="221"/>
      <c r="L197" s="221"/>
      <c r="M197" s="221"/>
    </row>
    <row r="198" spans="1:13" ht="12.75">
      <c r="A198" s="221"/>
      <c r="B198" s="221"/>
      <c r="C198" s="377"/>
      <c r="D198" s="221"/>
      <c r="E198" s="221"/>
      <c r="F198" s="221"/>
      <c r="G198" s="221"/>
      <c r="H198" s="221"/>
      <c r="I198" s="221"/>
      <c r="J198" s="221"/>
      <c r="K198" s="221"/>
      <c r="L198" s="221"/>
      <c r="M198" s="221"/>
    </row>
    <row r="199" spans="1:13" ht="12.75">
      <c r="A199" s="221"/>
      <c r="B199" s="221"/>
      <c r="C199" s="377"/>
      <c r="D199" s="221"/>
      <c r="E199" s="221"/>
      <c r="F199" s="221"/>
      <c r="G199" s="221"/>
      <c r="H199" s="221"/>
      <c r="I199" s="221"/>
      <c r="J199" s="221"/>
      <c r="K199" s="221"/>
      <c r="L199" s="221"/>
      <c r="M199" s="221"/>
    </row>
    <row r="200" spans="1:13" ht="12.75">
      <c r="A200" s="221"/>
      <c r="B200" s="221"/>
      <c r="C200" s="377"/>
      <c r="D200" s="221"/>
      <c r="E200" s="221"/>
      <c r="F200" s="221"/>
      <c r="G200" s="221"/>
      <c r="H200" s="221"/>
      <c r="I200" s="221"/>
      <c r="J200" s="221"/>
      <c r="K200" s="221"/>
      <c r="L200" s="221"/>
      <c r="M200" s="221"/>
    </row>
    <row r="201" spans="1:13" ht="12.75">
      <c r="A201" s="221"/>
      <c r="B201" s="221"/>
      <c r="C201" s="377"/>
      <c r="D201" s="221"/>
      <c r="E201" s="221"/>
      <c r="F201" s="221"/>
      <c r="G201" s="221"/>
      <c r="H201" s="221"/>
      <c r="I201" s="221"/>
      <c r="J201" s="221"/>
      <c r="K201" s="221"/>
      <c r="L201" s="221"/>
      <c r="M201" s="221"/>
    </row>
    <row r="202" spans="1:13" ht="12.75">
      <c r="A202" s="221"/>
      <c r="B202" s="221"/>
      <c r="C202" s="377"/>
      <c r="D202" s="221"/>
      <c r="E202" s="221"/>
      <c r="F202" s="221"/>
      <c r="G202" s="221"/>
      <c r="H202" s="221"/>
      <c r="I202" s="221"/>
      <c r="J202" s="221"/>
      <c r="K202" s="221"/>
      <c r="L202" s="221"/>
      <c r="M202" s="221"/>
    </row>
    <row r="203" spans="1:13" ht="12.75">
      <c r="A203" s="221"/>
      <c r="B203" s="221"/>
      <c r="C203" s="377"/>
      <c r="D203" s="221"/>
      <c r="E203" s="221"/>
      <c r="F203" s="221"/>
      <c r="G203" s="221"/>
      <c r="H203" s="221"/>
      <c r="I203" s="221"/>
      <c r="J203" s="221"/>
      <c r="K203" s="221"/>
      <c r="L203" s="221"/>
      <c r="M203" s="221"/>
    </row>
    <row r="204" spans="1:13" ht="12.75">
      <c r="A204" s="221"/>
      <c r="B204" s="221"/>
      <c r="C204" s="377"/>
      <c r="D204" s="221"/>
      <c r="E204" s="221"/>
      <c r="F204" s="221"/>
      <c r="G204" s="221"/>
      <c r="H204" s="221"/>
      <c r="I204" s="221"/>
      <c r="J204" s="221"/>
      <c r="K204" s="221"/>
      <c r="L204" s="221"/>
      <c r="M204" s="221"/>
    </row>
    <row r="205" spans="1:13" ht="12.75">
      <c r="A205" s="221"/>
      <c r="B205" s="221"/>
      <c r="C205" s="377"/>
      <c r="D205" s="221"/>
      <c r="E205" s="221"/>
      <c r="F205" s="221"/>
      <c r="G205" s="221"/>
      <c r="H205" s="221"/>
      <c r="I205" s="221"/>
      <c r="J205" s="221"/>
      <c r="K205" s="221"/>
      <c r="L205" s="221"/>
      <c r="M205" s="221"/>
    </row>
    <row r="206" spans="1:13" ht="12.75">
      <c r="A206" s="221"/>
      <c r="B206" s="221"/>
      <c r="C206" s="377"/>
      <c r="D206" s="221"/>
      <c r="E206" s="221"/>
      <c r="F206" s="221"/>
      <c r="G206" s="221"/>
      <c r="H206" s="221"/>
      <c r="I206" s="221"/>
      <c r="J206" s="221"/>
      <c r="K206" s="221"/>
      <c r="L206" s="221"/>
      <c r="M206" s="221"/>
    </row>
    <row r="207" spans="1:13" ht="12.75">
      <c r="A207" s="221"/>
      <c r="B207" s="221"/>
      <c r="C207" s="377"/>
      <c r="D207" s="221"/>
      <c r="E207" s="221"/>
      <c r="F207" s="221"/>
      <c r="G207" s="221"/>
      <c r="H207" s="221"/>
      <c r="I207" s="221"/>
      <c r="J207" s="221"/>
      <c r="K207" s="221"/>
      <c r="L207" s="221"/>
      <c r="M207" s="221"/>
    </row>
    <row r="208" spans="1:13" ht="12.75">
      <c r="A208" s="221"/>
      <c r="B208" s="221"/>
      <c r="C208" s="377"/>
      <c r="D208" s="221"/>
      <c r="E208" s="221"/>
      <c r="F208" s="221"/>
      <c r="G208" s="221"/>
      <c r="H208" s="221"/>
      <c r="I208" s="221"/>
      <c r="J208" s="221"/>
      <c r="K208" s="221"/>
      <c r="L208" s="221"/>
      <c r="M208" s="221"/>
    </row>
    <row r="209" spans="1:13" ht="12.75">
      <c r="A209" s="221"/>
      <c r="B209" s="221"/>
      <c r="C209" s="377"/>
      <c r="D209" s="221"/>
      <c r="E209" s="221"/>
      <c r="F209" s="221"/>
      <c r="G209" s="221"/>
      <c r="H209" s="221"/>
      <c r="I209" s="221"/>
      <c r="J209" s="221"/>
      <c r="K209" s="221"/>
      <c r="L209" s="221"/>
      <c r="M209" s="221"/>
    </row>
    <row r="210" spans="1:13" ht="12.75">
      <c r="A210" s="221"/>
      <c r="B210" s="221"/>
      <c r="C210" s="377"/>
      <c r="D210" s="221"/>
      <c r="E210" s="221"/>
      <c r="F210" s="221"/>
      <c r="G210" s="221"/>
      <c r="H210" s="221"/>
      <c r="I210" s="221"/>
      <c r="J210" s="221"/>
      <c r="K210" s="221"/>
      <c r="L210" s="221"/>
      <c r="M210" s="221"/>
    </row>
    <row r="211" spans="1:13" ht="12.75">
      <c r="A211" s="221"/>
      <c r="B211" s="221"/>
      <c r="C211" s="377"/>
      <c r="D211" s="221"/>
      <c r="E211" s="221"/>
      <c r="F211" s="221"/>
      <c r="G211" s="221"/>
      <c r="H211" s="221"/>
      <c r="I211" s="221"/>
      <c r="J211" s="221"/>
      <c r="K211" s="221"/>
      <c r="L211" s="221"/>
      <c r="M211" s="221"/>
    </row>
    <row r="212" spans="1:13" ht="12.75">
      <c r="A212" s="221"/>
      <c r="B212" s="221"/>
      <c r="C212" s="377"/>
      <c r="D212" s="221"/>
      <c r="E212" s="221"/>
      <c r="F212" s="221"/>
      <c r="G212" s="221"/>
      <c r="H212" s="221"/>
      <c r="I212" s="221"/>
      <c r="J212" s="221"/>
      <c r="K212" s="221"/>
      <c r="L212" s="221"/>
      <c r="M212" s="221"/>
    </row>
    <row r="213" spans="1:13" ht="12.75">
      <c r="A213" s="221"/>
      <c r="B213" s="221"/>
      <c r="C213" s="377"/>
      <c r="D213" s="221"/>
      <c r="E213" s="221"/>
      <c r="F213" s="221"/>
      <c r="G213" s="221"/>
      <c r="H213" s="221"/>
      <c r="I213" s="221"/>
      <c r="J213" s="221"/>
      <c r="K213" s="221"/>
      <c r="L213" s="221"/>
      <c r="M213" s="221"/>
    </row>
    <row r="214" spans="1:13" ht="12.75">
      <c r="A214" s="221"/>
      <c r="B214" s="221"/>
      <c r="C214" s="377"/>
      <c r="D214" s="221"/>
      <c r="E214" s="221"/>
      <c r="F214" s="221"/>
      <c r="G214" s="221"/>
      <c r="H214" s="221"/>
      <c r="I214" s="221"/>
      <c r="J214" s="221"/>
      <c r="K214" s="221"/>
      <c r="L214" s="221"/>
      <c r="M214" s="221"/>
    </row>
    <row r="215" spans="1:13" ht="12.75">
      <c r="A215" s="221"/>
      <c r="B215" s="221"/>
      <c r="C215" s="377"/>
      <c r="D215" s="221"/>
      <c r="E215" s="221"/>
      <c r="F215" s="221"/>
      <c r="G215" s="221"/>
      <c r="H215" s="221"/>
      <c r="I215" s="221"/>
      <c r="J215" s="221"/>
      <c r="K215" s="221"/>
      <c r="L215" s="221"/>
      <c r="M215" s="221"/>
    </row>
    <row r="216" spans="1:13" ht="12.75">
      <c r="A216" s="221"/>
      <c r="B216" s="221"/>
      <c r="C216" s="377"/>
      <c r="D216" s="221"/>
      <c r="E216" s="221"/>
      <c r="F216" s="221"/>
      <c r="G216" s="221"/>
      <c r="H216" s="221"/>
      <c r="I216" s="221"/>
      <c r="J216" s="221"/>
      <c r="K216" s="221"/>
      <c r="L216" s="221"/>
      <c r="M216" s="221"/>
    </row>
    <row r="217" spans="1:13" ht="12.75">
      <c r="A217" s="221"/>
      <c r="B217" s="221"/>
      <c r="C217" s="377"/>
      <c r="D217" s="221"/>
      <c r="E217" s="221"/>
      <c r="F217" s="221"/>
      <c r="G217" s="221"/>
      <c r="H217" s="221"/>
      <c r="I217" s="221"/>
      <c r="J217" s="221"/>
      <c r="K217" s="221"/>
      <c r="L217" s="221"/>
      <c r="M217" s="221"/>
    </row>
    <row r="218" spans="1:13" ht="12.75">
      <c r="A218" s="221"/>
      <c r="B218" s="221"/>
      <c r="C218" s="377"/>
      <c r="D218" s="221"/>
      <c r="E218" s="221"/>
      <c r="F218" s="221"/>
      <c r="G218" s="221"/>
      <c r="H218" s="221"/>
      <c r="I218" s="221"/>
      <c r="J218" s="221"/>
      <c r="K218" s="221"/>
      <c r="L218" s="221"/>
      <c r="M218" s="221"/>
    </row>
    <row r="219" spans="1:13" ht="12.75">
      <c r="A219" s="221"/>
      <c r="B219" s="221"/>
      <c r="C219" s="377"/>
      <c r="D219" s="221"/>
      <c r="E219" s="221"/>
      <c r="F219" s="221"/>
      <c r="G219" s="221"/>
      <c r="H219" s="221"/>
      <c r="I219" s="221"/>
      <c r="J219" s="221"/>
      <c r="K219" s="221"/>
      <c r="L219" s="221"/>
      <c r="M219" s="221"/>
    </row>
    <row r="220" spans="1:13" ht="12.75">
      <c r="A220" s="221"/>
      <c r="B220" s="221"/>
      <c r="C220" s="377"/>
      <c r="D220" s="221"/>
      <c r="E220" s="221"/>
      <c r="F220" s="221"/>
      <c r="G220" s="221"/>
      <c r="H220" s="221"/>
      <c r="I220" s="221"/>
      <c r="J220" s="221"/>
      <c r="K220" s="221"/>
      <c r="L220" s="221"/>
      <c r="M220" s="221"/>
    </row>
    <row r="221" spans="1:13" ht="12.75">
      <c r="A221" s="221"/>
      <c r="B221" s="221"/>
      <c r="C221" s="377"/>
      <c r="D221" s="221"/>
      <c r="E221" s="221"/>
      <c r="F221" s="221"/>
      <c r="G221" s="221"/>
      <c r="H221" s="221"/>
      <c r="I221" s="221"/>
      <c r="J221" s="221"/>
      <c r="K221" s="221"/>
      <c r="L221" s="221"/>
      <c r="M221" s="221"/>
    </row>
    <row r="222" spans="1:13" ht="12.75">
      <c r="A222" s="221"/>
      <c r="B222" s="221"/>
      <c r="C222" s="377"/>
      <c r="D222" s="221"/>
      <c r="E222" s="221"/>
      <c r="F222" s="221"/>
      <c r="G222" s="221"/>
      <c r="H222" s="221"/>
      <c r="I222" s="221"/>
      <c r="J222" s="221"/>
      <c r="K222" s="221"/>
      <c r="L222" s="221"/>
      <c r="M222" s="221"/>
    </row>
    <row r="223" spans="1:13" ht="12.75">
      <c r="A223" s="221"/>
      <c r="B223" s="221"/>
      <c r="C223" s="377"/>
      <c r="D223" s="221"/>
      <c r="E223" s="221"/>
      <c r="F223" s="221"/>
      <c r="G223" s="221"/>
      <c r="H223" s="221"/>
      <c r="I223" s="221"/>
      <c r="J223" s="221"/>
      <c r="K223" s="221"/>
      <c r="L223" s="221"/>
      <c r="M223" s="221"/>
    </row>
    <row r="224" spans="1:13" ht="12.75">
      <c r="A224" s="221"/>
      <c r="B224" s="221"/>
      <c r="C224" s="377"/>
      <c r="D224" s="221"/>
      <c r="E224" s="221"/>
      <c r="F224" s="221"/>
      <c r="G224" s="221"/>
      <c r="H224" s="221"/>
      <c r="I224" s="221"/>
      <c r="J224" s="221"/>
      <c r="K224" s="221"/>
      <c r="L224" s="221"/>
      <c r="M224" s="221"/>
    </row>
    <row r="225" spans="1:13" ht="12.75">
      <c r="A225" s="221"/>
      <c r="B225" s="221"/>
      <c r="C225" s="377"/>
      <c r="D225" s="221"/>
      <c r="E225" s="221"/>
      <c r="F225" s="221"/>
      <c r="G225" s="221"/>
      <c r="H225" s="221"/>
      <c r="I225" s="221"/>
      <c r="J225" s="221"/>
      <c r="K225" s="221"/>
      <c r="L225" s="221"/>
      <c r="M225" s="221"/>
    </row>
    <row r="226" spans="1:13" ht="12.75">
      <c r="A226" s="221"/>
      <c r="B226" s="221"/>
      <c r="C226" s="377"/>
      <c r="D226" s="221"/>
      <c r="E226" s="221"/>
      <c r="F226" s="221"/>
      <c r="G226" s="221"/>
      <c r="H226" s="221"/>
      <c r="I226" s="221"/>
      <c r="J226" s="221"/>
      <c r="K226" s="221"/>
      <c r="L226" s="221"/>
      <c r="M226" s="221"/>
    </row>
    <row r="227" spans="1:13" ht="12.75">
      <c r="A227" s="221"/>
      <c r="B227" s="221"/>
      <c r="C227" s="377"/>
      <c r="D227" s="221"/>
      <c r="E227" s="221"/>
      <c r="F227" s="221"/>
      <c r="G227" s="221"/>
      <c r="H227" s="221"/>
      <c r="I227" s="221"/>
      <c r="J227" s="221"/>
      <c r="K227" s="221"/>
      <c r="L227" s="221"/>
      <c r="M227" s="221"/>
    </row>
    <row r="228" spans="1:13" ht="12.75">
      <c r="A228" s="221"/>
      <c r="B228" s="221"/>
      <c r="C228" s="377"/>
      <c r="D228" s="221"/>
      <c r="E228" s="221"/>
      <c r="F228" s="221"/>
      <c r="G228" s="221"/>
      <c r="H228" s="221"/>
      <c r="I228" s="221"/>
      <c r="J228" s="221"/>
      <c r="K228" s="221"/>
      <c r="L228" s="221"/>
      <c r="M228" s="221"/>
    </row>
    <row r="229" spans="1:13" ht="12.75">
      <c r="A229" s="221"/>
      <c r="B229" s="221"/>
      <c r="C229" s="377"/>
      <c r="D229" s="221"/>
      <c r="E229" s="221"/>
      <c r="F229" s="221"/>
      <c r="G229" s="221"/>
      <c r="H229" s="221"/>
      <c r="I229" s="221"/>
      <c r="J229" s="221"/>
      <c r="K229" s="221"/>
      <c r="L229" s="221"/>
      <c r="M229" s="221"/>
    </row>
    <row r="230" spans="1:13" ht="12.75">
      <c r="A230" s="221"/>
      <c r="B230" s="221"/>
      <c r="C230" s="377"/>
      <c r="D230" s="221"/>
      <c r="E230" s="221"/>
      <c r="F230" s="221"/>
      <c r="G230" s="221"/>
      <c r="H230" s="221"/>
      <c r="I230" s="221"/>
      <c r="J230" s="221"/>
      <c r="K230" s="221"/>
      <c r="L230" s="221"/>
      <c r="M230" s="221"/>
    </row>
    <row r="231" spans="1:13" ht="12.75">
      <c r="A231" s="221"/>
      <c r="B231" s="221"/>
      <c r="C231" s="377"/>
      <c r="D231" s="221"/>
      <c r="E231" s="221"/>
      <c r="F231" s="221"/>
      <c r="G231" s="221"/>
      <c r="H231" s="221"/>
      <c r="I231" s="221"/>
      <c r="J231" s="221"/>
      <c r="K231" s="221"/>
      <c r="L231" s="221"/>
      <c r="M231" s="221"/>
    </row>
    <row r="232" spans="1:13" ht="12.75">
      <c r="A232" s="221"/>
      <c r="B232" s="221"/>
      <c r="C232" s="377"/>
      <c r="D232" s="221"/>
      <c r="E232" s="221"/>
      <c r="F232" s="221"/>
      <c r="G232" s="221"/>
      <c r="H232" s="221"/>
      <c r="I232" s="221"/>
      <c r="J232" s="221"/>
      <c r="K232" s="221"/>
      <c r="L232" s="221"/>
      <c r="M232" s="221"/>
    </row>
    <row r="233" spans="1:13" ht="12.75">
      <c r="A233" s="221"/>
      <c r="B233" s="221"/>
      <c r="C233" s="377"/>
      <c r="D233" s="221"/>
      <c r="E233" s="221"/>
      <c r="F233" s="221"/>
      <c r="G233" s="221"/>
      <c r="H233" s="221"/>
      <c r="I233" s="221"/>
      <c r="J233" s="221"/>
      <c r="K233" s="221"/>
      <c r="L233" s="221"/>
      <c r="M233" s="221"/>
    </row>
    <row r="234" spans="1:13" ht="12.75">
      <c r="A234" s="221"/>
      <c r="B234" s="221"/>
      <c r="C234" s="377"/>
      <c r="D234" s="221"/>
      <c r="E234" s="221"/>
      <c r="F234" s="221"/>
      <c r="G234" s="221"/>
      <c r="H234" s="221"/>
      <c r="I234" s="221"/>
      <c r="J234" s="221"/>
      <c r="K234" s="221"/>
      <c r="L234" s="221"/>
      <c r="M234" s="221"/>
    </row>
    <row r="235" spans="1:13" ht="12.75">
      <c r="A235" s="221"/>
      <c r="B235" s="221"/>
      <c r="C235" s="377"/>
      <c r="D235" s="221"/>
      <c r="E235" s="221"/>
      <c r="F235" s="221"/>
      <c r="G235" s="221"/>
      <c r="H235" s="221"/>
      <c r="I235" s="221"/>
      <c r="J235" s="221"/>
      <c r="K235" s="221"/>
      <c r="L235" s="221"/>
      <c r="M235" s="221"/>
    </row>
    <row r="236" spans="1:13" ht="12.75">
      <c r="A236" s="221"/>
      <c r="B236" s="221"/>
      <c r="C236" s="377"/>
      <c r="D236" s="221"/>
      <c r="E236" s="221"/>
      <c r="F236" s="221"/>
      <c r="G236" s="221"/>
      <c r="H236" s="221"/>
      <c r="I236" s="221"/>
      <c r="J236" s="221"/>
      <c r="K236" s="221"/>
      <c r="L236" s="221"/>
      <c r="M236" s="221"/>
    </row>
    <row r="237" spans="1:13" ht="12.75">
      <c r="A237" s="221"/>
      <c r="B237" s="221"/>
      <c r="C237" s="377"/>
      <c r="D237" s="221"/>
      <c r="E237" s="221"/>
      <c r="F237" s="221"/>
      <c r="G237" s="221"/>
      <c r="H237" s="221"/>
      <c r="I237" s="221"/>
      <c r="J237" s="221"/>
      <c r="K237" s="221"/>
      <c r="L237" s="221"/>
      <c r="M237" s="221"/>
    </row>
    <row r="238" spans="1:13" ht="12.75">
      <c r="A238" s="221"/>
      <c r="B238" s="221"/>
      <c r="C238" s="377"/>
      <c r="D238" s="221"/>
      <c r="E238" s="221"/>
      <c r="F238" s="221"/>
      <c r="G238" s="221"/>
      <c r="H238" s="221"/>
      <c r="I238" s="221"/>
      <c r="J238" s="221"/>
      <c r="K238" s="221"/>
      <c r="L238" s="221"/>
      <c r="M238" s="221"/>
    </row>
    <row r="239" spans="1:13" ht="12.75">
      <c r="A239" s="221"/>
      <c r="B239" s="221"/>
      <c r="C239" s="377"/>
      <c r="D239" s="221"/>
      <c r="E239" s="221"/>
      <c r="F239" s="221"/>
      <c r="G239" s="221"/>
      <c r="H239" s="221"/>
      <c r="I239" s="221"/>
      <c r="J239" s="221"/>
      <c r="K239" s="221"/>
      <c r="L239" s="221"/>
      <c r="M239" s="221"/>
    </row>
    <row r="240" spans="1:13" ht="12.75">
      <c r="A240" s="221"/>
      <c r="B240" s="221"/>
      <c r="C240" s="377"/>
      <c r="D240" s="221"/>
      <c r="E240" s="221"/>
      <c r="F240" s="221"/>
      <c r="G240" s="221"/>
      <c r="H240" s="221"/>
      <c r="I240" s="221"/>
      <c r="J240" s="221"/>
      <c r="K240" s="221"/>
      <c r="L240" s="221"/>
      <c r="M240" s="221"/>
    </row>
    <row r="241" spans="1:13" ht="12.75">
      <c r="A241" s="221"/>
      <c r="B241" s="221"/>
      <c r="C241" s="377"/>
      <c r="D241" s="221"/>
      <c r="E241" s="221"/>
      <c r="F241" s="221"/>
      <c r="G241" s="221"/>
      <c r="H241" s="221"/>
      <c r="I241" s="221"/>
      <c r="J241" s="221"/>
      <c r="K241" s="221"/>
      <c r="L241" s="221"/>
      <c r="M241" s="221"/>
    </row>
    <row r="242" spans="1:13" ht="12.75">
      <c r="A242" s="221"/>
      <c r="B242" s="221"/>
      <c r="C242" s="377"/>
      <c r="D242" s="221"/>
      <c r="E242" s="221"/>
      <c r="F242" s="221"/>
      <c r="G242" s="221"/>
      <c r="H242" s="221"/>
      <c r="I242" s="221"/>
      <c r="J242" s="221"/>
      <c r="K242" s="221"/>
      <c r="L242" s="221"/>
      <c r="M242" s="221"/>
    </row>
    <row r="243" spans="1:13" ht="12.75">
      <c r="A243" s="221"/>
      <c r="B243" s="221"/>
      <c r="C243" s="377"/>
      <c r="D243" s="221"/>
      <c r="E243" s="221"/>
      <c r="F243" s="221"/>
      <c r="G243" s="221"/>
      <c r="H243" s="221"/>
      <c r="I243" s="221"/>
      <c r="J243" s="221"/>
      <c r="K243" s="221"/>
      <c r="L243" s="221"/>
      <c r="M243" s="221"/>
    </row>
    <row r="244" spans="1:13" ht="12.75">
      <c r="A244" s="221"/>
      <c r="B244" s="221"/>
      <c r="C244" s="377"/>
      <c r="D244" s="221"/>
      <c r="E244" s="221"/>
      <c r="F244" s="221"/>
      <c r="G244" s="221"/>
      <c r="H244" s="221"/>
      <c r="I244" s="221"/>
      <c r="J244" s="221"/>
      <c r="K244" s="221"/>
      <c r="L244" s="221"/>
      <c r="M244" s="221"/>
    </row>
    <row r="245" spans="1:13" ht="12.75">
      <c r="A245" s="221"/>
      <c r="B245" s="221"/>
      <c r="C245" s="377"/>
      <c r="D245" s="221"/>
      <c r="E245" s="221"/>
      <c r="F245" s="221"/>
      <c r="G245" s="221"/>
      <c r="H245" s="221"/>
      <c r="I245" s="221"/>
      <c r="J245" s="221"/>
      <c r="K245" s="221"/>
      <c r="L245" s="221"/>
      <c r="M245" s="221"/>
    </row>
    <row r="246" spans="1:13" ht="12.75">
      <c r="A246" s="221"/>
      <c r="B246" s="221"/>
      <c r="C246" s="377"/>
      <c r="D246" s="221"/>
      <c r="E246" s="221"/>
      <c r="F246" s="221"/>
      <c r="G246" s="221"/>
      <c r="H246" s="221"/>
      <c r="I246" s="221"/>
      <c r="J246" s="221"/>
      <c r="K246" s="221"/>
      <c r="L246" s="221"/>
      <c r="M246" s="221"/>
    </row>
    <row r="247" spans="1:13" ht="12.75">
      <c r="A247" s="221"/>
      <c r="B247" s="221"/>
      <c r="C247" s="377"/>
      <c r="D247" s="221"/>
      <c r="E247" s="221"/>
      <c r="F247" s="221"/>
      <c r="G247" s="221"/>
      <c r="H247" s="221"/>
      <c r="I247" s="221"/>
      <c r="J247" s="221"/>
      <c r="K247" s="221"/>
      <c r="L247" s="221"/>
      <c r="M247" s="221"/>
    </row>
    <row r="248" spans="1:13" ht="12.75">
      <c r="A248" s="221"/>
      <c r="B248" s="221"/>
      <c r="C248" s="377"/>
      <c r="D248" s="221"/>
      <c r="E248" s="221"/>
      <c r="F248" s="221"/>
      <c r="G248" s="221"/>
      <c r="H248" s="221"/>
      <c r="I248" s="221"/>
      <c r="J248" s="221"/>
      <c r="K248" s="221"/>
      <c r="L248" s="221"/>
      <c r="M248" s="221"/>
    </row>
    <row r="249" spans="1:13" ht="12.75">
      <c r="A249" s="221"/>
      <c r="B249" s="221"/>
      <c r="C249" s="377"/>
      <c r="D249" s="221"/>
      <c r="E249" s="221"/>
      <c r="F249" s="221"/>
      <c r="G249" s="221"/>
      <c r="H249" s="221"/>
      <c r="I249" s="221"/>
      <c r="J249" s="221"/>
      <c r="K249" s="221"/>
      <c r="L249" s="221"/>
      <c r="M249" s="221"/>
    </row>
    <row r="250" spans="1:13" ht="12.75">
      <c r="A250" s="221"/>
      <c r="B250" s="221"/>
      <c r="C250" s="377"/>
      <c r="D250" s="221"/>
      <c r="E250" s="221"/>
      <c r="F250" s="221"/>
      <c r="G250" s="221"/>
      <c r="H250" s="221"/>
      <c r="I250" s="221"/>
      <c r="J250" s="221"/>
      <c r="K250" s="221"/>
      <c r="L250" s="221"/>
      <c r="M250" s="221"/>
    </row>
    <row r="251" spans="1:13" ht="12.75">
      <c r="A251" s="221"/>
      <c r="B251" s="221"/>
      <c r="C251" s="377"/>
      <c r="D251" s="221"/>
      <c r="E251" s="221"/>
      <c r="F251" s="221"/>
      <c r="G251" s="221"/>
      <c r="H251" s="221"/>
      <c r="I251" s="221"/>
      <c r="J251" s="221"/>
      <c r="K251" s="221"/>
      <c r="L251" s="221"/>
      <c r="M251" s="221"/>
    </row>
    <row r="252" spans="1:13" ht="12.75">
      <c r="A252" s="221"/>
      <c r="B252" s="221"/>
      <c r="C252" s="377"/>
      <c r="D252" s="221"/>
      <c r="E252" s="221"/>
      <c r="F252" s="221"/>
      <c r="G252" s="221"/>
      <c r="H252" s="221"/>
      <c r="I252" s="221"/>
      <c r="J252" s="221"/>
      <c r="K252" s="221"/>
      <c r="L252" s="221"/>
      <c r="M252" s="221"/>
    </row>
    <row r="253" spans="1:13" ht="12.75">
      <c r="A253" s="221"/>
      <c r="B253" s="221"/>
      <c r="C253" s="377"/>
      <c r="D253" s="221"/>
      <c r="E253" s="221"/>
      <c r="F253" s="221"/>
      <c r="G253" s="221"/>
      <c r="H253" s="221"/>
      <c r="I253" s="221"/>
      <c r="J253" s="221"/>
      <c r="K253" s="221"/>
      <c r="L253" s="221"/>
      <c r="M253" s="221"/>
    </row>
    <row r="254" spans="1:13" ht="12.75">
      <c r="A254" s="221"/>
      <c r="B254" s="221"/>
      <c r="C254" s="377"/>
      <c r="D254" s="221"/>
      <c r="E254" s="221"/>
      <c r="F254" s="221"/>
      <c r="G254" s="221"/>
      <c r="H254" s="221"/>
      <c r="I254" s="221"/>
      <c r="J254" s="221"/>
      <c r="K254" s="221"/>
      <c r="L254" s="221"/>
      <c r="M254" s="221"/>
    </row>
    <row r="255" spans="1:13" ht="12.75">
      <c r="A255" s="221"/>
      <c r="B255" s="221"/>
      <c r="C255" s="377"/>
      <c r="D255" s="221"/>
      <c r="E255" s="221"/>
      <c r="F255" s="221"/>
      <c r="G255" s="221"/>
      <c r="H255" s="221"/>
      <c r="I255" s="221"/>
      <c r="J255" s="221"/>
      <c r="K255" s="221"/>
      <c r="L255" s="221"/>
      <c r="M255" s="221"/>
    </row>
    <row r="256" spans="1:13" ht="12.75">
      <c r="A256" s="221"/>
      <c r="B256" s="221"/>
      <c r="C256" s="377"/>
      <c r="D256" s="221"/>
      <c r="E256" s="221"/>
      <c r="F256" s="221"/>
      <c r="G256" s="221"/>
      <c r="H256" s="221"/>
      <c r="I256" s="221"/>
      <c r="J256" s="221"/>
      <c r="K256" s="221"/>
      <c r="L256" s="221"/>
      <c r="M256" s="221"/>
    </row>
    <row r="257" spans="1:13" ht="12.75">
      <c r="A257" s="221"/>
      <c r="B257" s="221"/>
      <c r="C257" s="377"/>
      <c r="D257" s="221"/>
      <c r="E257" s="221"/>
      <c r="F257" s="221"/>
      <c r="G257" s="221"/>
      <c r="H257" s="221"/>
      <c r="I257" s="221"/>
      <c r="J257" s="221"/>
      <c r="K257" s="221"/>
      <c r="L257" s="221"/>
      <c r="M257" s="221"/>
    </row>
    <row r="258" spans="1:13" ht="12.75">
      <c r="A258" s="221"/>
      <c r="B258" s="221"/>
      <c r="C258" s="377"/>
      <c r="D258" s="221"/>
      <c r="E258" s="221"/>
      <c r="F258" s="221"/>
      <c r="G258" s="221"/>
      <c r="H258" s="221"/>
      <c r="I258" s="221"/>
      <c r="J258" s="221"/>
      <c r="K258" s="221"/>
      <c r="L258" s="221"/>
      <c r="M258" s="221"/>
    </row>
    <row r="259" spans="1:13" ht="12.75">
      <c r="A259" s="221"/>
      <c r="B259" s="221"/>
      <c r="C259" s="377"/>
      <c r="D259" s="221"/>
      <c r="E259" s="221"/>
      <c r="F259" s="221"/>
      <c r="G259" s="221"/>
      <c r="H259" s="221"/>
      <c r="I259" s="221"/>
      <c r="J259" s="221"/>
      <c r="K259" s="221"/>
      <c r="L259" s="221"/>
      <c r="M259" s="221"/>
    </row>
    <row r="260" spans="1:13" ht="12.75">
      <c r="A260" s="221"/>
      <c r="B260" s="221"/>
      <c r="C260" s="377"/>
      <c r="D260" s="221"/>
      <c r="E260" s="221"/>
      <c r="F260" s="221"/>
      <c r="G260" s="221"/>
      <c r="H260" s="221"/>
      <c r="I260" s="221"/>
      <c r="J260" s="221"/>
      <c r="K260" s="221"/>
      <c r="L260" s="221"/>
      <c r="M260" s="221"/>
    </row>
    <row r="261" spans="1:13" ht="12.75">
      <c r="A261" s="221"/>
      <c r="B261" s="221"/>
      <c r="C261" s="377"/>
      <c r="D261" s="221"/>
      <c r="E261" s="221"/>
      <c r="F261" s="221"/>
      <c r="G261" s="221"/>
      <c r="H261" s="221"/>
      <c r="I261" s="221"/>
      <c r="J261" s="221"/>
      <c r="K261" s="221"/>
      <c r="L261" s="221"/>
      <c r="M261" s="221"/>
    </row>
    <row r="262" spans="1:13" ht="12.75">
      <c r="A262" s="221"/>
      <c r="B262" s="221"/>
      <c r="C262" s="377"/>
      <c r="D262" s="221"/>
      <c r="E262" s="221"/>
      <c r="F262" s="221"/>
      <c r="G262" s="221"/>
      <c r="H262" s="221"/>
      <c r="I262" s="221"/>
      <c r="J262" s="221"/>
      <c r="K262" s="221"/>
      <c r="L262" s="221"/>
      <c r="M262" s="221"/>
    </row>
    <row r="263" spans="1:13" ht="12.75">
      <c r="A263" s="221"/>
      <c r="B263" s="221"/>
      <c r="C263" s="377"/>
      <c r="D263" s="221"/>
      <c r="E263" s="221"/>
      <c r="F263" s="221"/>
      <c r="G263" s="221"/>
      <c r="H263" s="221"/>
      <c r="I263" s="221"/>
      <c r="J263" s="221"/>
      <c r="K263" s="221"/>
      <c r="L263" s="221"/>
      <c r="M263" s="221"/>
    </row>
    <row r="264" spans="1:13" ht="12.75">
      <c r="A264" s="221"/>
      <c r="B264" s="221"/>
      <c r="C264" s="377"/>
      <c r="D264" s="221"/>
      <c r="E264" s="221"/>
      <c r="F264" s="221"/>
      <c r="G264" s="221"/>
      <c r="H264" s="221"/>
      <c r="I264" s="221"/>
      <c r="J264" s="221"/>
      <c r="K264" s="221"/>
      <c r="L264" s="221"/>
      <c r="M264" s="221"/>
    </row>
    <row r="265" spans="1:13" ht="12.75">
      <c r="A265" s="221"/>
      <c r="B265" s="221"/>
      <c r="C265" s="377"/>
      <c r="D265" s="221"/>
      <c r="E265" s="221"/>
      <c r="F265" s="221"/>
      <c r="G265" s="221"/>
      <c r="H265" s="221"/>
      <c r="I265" s="221"/>
      <c r="J265" s="221"/>
      <c r="K265" s="221"/>
      <c r="L265" s="221"/>
      <c r="M265" s="221"/>
    </row>
    <row r="266" spans="1:13" ht="12.75">
      <c r="A266" s="221"/>
      <c r="B266" s="221"/>
      <c r="C266" s="377"/>
      <c r="D266" s="221"/>
      <c r="E266" s="221"/>
      <c r="F266" s="221"/>
      <c r="G266" s="221"/>
      <c r="H266" s="221"/>
      <c r="I266" s="221"/>
      <c r="J266" s="221"/>
      <c r="K266" s="221"/>
      <c r="L266" s="221"/>
      <c r="M266" s="221"/>
    </row>
    <row r="267" spans="1:13" ht="12.75">
      <c r="A267" s="221"/>
      <c r="B267" s="221"/>
      <c r="C267" s="377"/>
      <c r="D267" s="221"/>
      <c r="E267" s="221"/>
      <c r="F267" s="221"/>
      <c r="G267" s="221"/>
      <c r="H267" s="221"/>
      <c r="I267" s="221"/>
      <c r="J267" s="221"/>
      <c r="K267" s="221"/>
      <c r="L267" s="221"/>
      <c r="M267" s="221"/>
    </row>
    <row r="268" spans="1:13" ht="12.75">
      <c r="A268" s="221"/>
      <c r="B268" s="221"/>
      <c r="C268" s="377"/>
      <c r="D268" s="221"/>
      <c r="E268" s="221"/>
      <c r="F268" s="221"/>
      <c r="G268" s="221"/>
      <c r="H268" s="221"/>
      <c r="I268" s="221"/>
      <c r="J268" s="221"/>
      <c r="K268" s="221"/>
      <c r="L268" s="221"/>
      <c r="M268" s="221"/>
    </row>
    <row r="269" spans="1:13" ht="12.75">
      <c r="A269" s="221"/>
      <c r="B269" s="221"/>
      <c r="C269" s="377"/>
      <c r="D269" s="221"/>
      <c r="E269" s="221"/>
      <c r="F269" s="221"/>
      <c r="G269" s="221"/>
      <c r="H269" s="221"/>
      <c r="I269" s="221"/>
      <c r="J269" s="221"/>
      <c r="K269" s="221"/>
      <c r="L269" s="221"/>
      <c r="M269" s="221"/>
    </row>
    <row r="270" spans="1:13" ht="12.75">
      <c r="A270" s="221"/>
      <c r="B270" s="221"/>
      <c r="C270" s="377"/>
      <c r="D270" s="221"/>
      <c r="E270" s="221"/>
      <c r="F270" s="221"/>
      <c r="G270" s="221"/>
      <c r="H270" s="221"/>
      <c r="I270" s="221"/>
      <c r="J270" s="221"/>
      <c r="K270" s="221"/>
      <c r="L270" s="221"/>
      <c r="M270" s="221"/>
    </row>
    <row r="271" spans="1:13" ht="12.75">
      <c r="A271" s="221"/>
      <c r="B271" s="221"/>
      <c r="C271" s="377"/>
      <c r="D271" s="221"/>
      <c r="E271" s="221"/>
      <c r="F271" s="221"/>
      <c r="G271" s="221"/>
      <c r="H271" s="221"/>
      <c r="I271" s="221"/>
      <c r="J271" s="221"/>
      <c r="K271" s="221"/>
      <c r="L271" s="221"/>
      <c r="M271" s="221"/>
    </row>
    <row r="272" spans="1:13" ht="12.75">
      <c r="A272" s="221"/>
      <c r="B272" s="221"/>
      <c r="C272" s="377"/>
      <c r="D272" s="221"/>
      <c r="E272" s="221"/>
      <c r="F272" s="221"/>
      <c r="G272" s="221"/>
      <c r="H272" s="221"/>
      <c r="I272" s="221"/>
      <c r="J272" s="221"/>
      <c r="K272" s="221"/>
      <c r="L272" s="221"/>
      <c r="M272" s="221"/>
    </row>
    <row r="273" spans="1:13" ht="12.75">
      <c r="A273" s="221"/>
      <c r="B273" s="221"/>
      <c r="C273" s="377"/>
      <c r="D273" s="221"/>
      <c r="E273" s="221"/>
      <c r="F273" s="221"/>
      <c r="G273" s="221"/>
      <c r="H273" s="221"/>
      <c r="I273" s="221"/>
      <c r="J273" s="221"/>
      <c r="K273" s="221"/>
      <c r="L273" s="221"/>
      <c r="M273" s="221"/>
    </row>
    <row r="274" spans="1:13" ht="12.75">
      <c r="A274" s="221"/>
      <c r="B274" s="221"/>
      <c r="C274" s="377"/>
      <c r="D274" s="221"/>
      <c r="E274" s="221"/>
      <c r="F274" s="221"/>
      <c r="G274" s="221"/>
      <c r="H274" s="221"/>
      <c r="I274" s="221"/>
      <c r="J274" s="221"/>
      <c r="K274" s="221"/>
      <c r="L274" s="221"/>
      <c r="M274" s="221"/>
    </row>
    <row r="275" spans="1:13" ht="12.75">
      <c r="A275" s="221"/>
      <c r="B275" s="221"/>
      <c r="C275" s="377"/>
      <c r="D275" s="221"/>
      <c r="E275" s="221"/>
      <c r="F275" s="221"/>
      <c r="G275" s="221"/>
      <c r="H275" s="221"/>
      <c r="I275" s="221"/>
      <c r="J275" s="221"/>
      <c r="K275" s="221"/>
      <c r="L275" s="221"/>
      <c r="M275" s="221"/>
    </row>
    <row r="276" spans="1:13" ht="12.75">
      <c r="A276" s="221"/>
      <c r="B276" s="221"/>
      <c r="C276" s="377"/>
      <c r="D276" s="221"/>
      <c r="E276" s="221"/>
      <c r="F276" s="221"/>
      <c r="G276" s="221"/>
      <c r="H276" s="221"/>
      <c r="I276" s="221"/>
      <c r="J276" s="221"/>
      <c r="K276" s="221"/>
      <c r="L276" s="221"/>
      <c r="M276" s="221"/>
    </row>
    <row r="277" spans="1:13" ht="12.75">
      <c r="A277" s="221"/>
      <c r="B277" s="221"/>
      <c r="C277" s="377"/>
      <c r="D277" s="221"/>
      <c r="E277" s="221"/>
      <c r="F277" s="221"/>
      <c r="G277" s="221"/>
      <c r="H277" s="221"/>
      <c r="I277" s="221"/>
      <c r="J277" s="221"/>
      <c r="K277" s="221"/>
      <c r="L277" s="221"/>
      <c r="M277" s="221"/>
    </row>
    <row r="278" spans="1:13" ht="12.75">
      <c r="A278" s="221"/>
      <c r="B278" s="221"/>
      <c r="C278" s="377"/>
      <c r="D278" s="221"/>
      <c r="E278" s="221"/>
      <c r="F278" s="221"/>
      <c r="G278" s="221"/>
      <c r="H278" s="221"/>
      <c r="I278" s="221"/>
      <c r="J278" s="221"/>
      <c r="K278" s="221"/>
      <c r="L278" s="221"/>
      <c r="M278" s="221"/>
    </row>
    <row r="279" spans="1:13" ht="12.75">
      <c r="A279" s="221"/>
      <c r="B279" s="221"/>
      <c r="C279" s="377"/>
      <c r="D279" s="221"/>
      <c r="E279" s="221"/>
      <c r="F279" s="221"/>
      <c r="G279" s="221"/>
      <c r="H279" s="221"/>
      <c r="I279" s="221"/>
      <c r="J279" s="221"/>
      <c r="K279" s="221"/>
      <c r="L279" s="221"/>
      <c r="M279" s="221"/>
    </row>
    <row r="280" spans="1:13" ht="12.75">
      <c r="A280" s="221"/>
      <c r="B280" s="221"/>
      <c r="C280" s="377"/>
      <c r="D280" s="221"/>
      <c r="E280" s="221"/>
      <c r="F280" s="221"/>
      <c r="G280" s="221"/>
      <c r="H280" s="221"/>
      <c r="I280" s="221"/>
      <c r="J280" s="221"/>
      <c r="K280" s="221"/>
      <c r="L280" s="221"/>
      <c r="M280" s="221"/>
    </row>
    <row r="281" spans="1:13" ht="12.75">
      <c r="A281" s="221"/>
      <c r="B281" s="221"/>
      <c r="C281" s="377"/>
      <c r="D281" s="221"/>
      <c r="E281" s="221"/>
      <c r="F281" s="221"/>
      <c r="G281" s="221"/>
      <c r="H281" s="221"/>
      <c r="I281" s="221"/>
      <c r="J281" s="221"/>
      <c r="K281" s="221"/>
      <c r="L281" s="221"/>
      <c r="M281" s="221"/>
    </row>
    <row r="282" spans="1:13" ht="12.75">
      <c r="A282" s="221"/>
      <c r="B282" s="221"/>
      <c r="C282" s="377"/>
      <c r="D282" s="221"/>
      <c r="E282" s="221"/>
      <c r="F282" s="221"/>
      <c r="G282" s="221"/>
      <c r="H282" s="221"/>
      <c r="I282" s="221"/>
      <c r="J282" s="221"/>
      <c r="K282" s="221"/>
      <c r="L282" s="221"/>
      <c r="M282" s="221"/>
    </row>
    <row r="283" spans="1:13" ht="12.75">
      <c r="A283" s="221"/>
      <c r="B283" s="221"/>
      <c r="C283" s="377"/>
      <c r="D283" s="221"/>
      <c r="E283" s="221"/>
      <c r="F283" s="221"/>
      <c r="G283" s="221"/>
      <c r="H283" s="221"/>
      <c r="I283" s="221"/>
      <c r="J283" s="221"/>
      <c r="K283" s="221"/>
      <c r="L283" s="221"/>
      <c r="M283" s="221"/>
    </row>
    <row r="284" spans="1:13" ht="12.75">
      <c r="A284" s="221"/>
      <c r="B284" s="221"/>
      <c r="C284" s="377"/>
      <c r="D284" s="221"/>
      <c r="E284" s="221"/>
      <c r="F284" s="221"/>
      <c r="G284" s="221"/>
      <c r="H284" s="221"/>
      <c r="I284" s="221"/>
      <c r="J284" s="221"/>
      <c r="K284" s="221"/>
      <c r="L284" s="221"/>
      <c r="M284" s="221"/>
    </row>
    <row r="285" spans="1:13" ht="12.75">
      <c r="A285" s="221"/>
      <c r="B285" s="221"/>
      <c r="C285" s="377"/>
      <c r="D285" s="221"/>
      <c r="E285" s="221"/>
      <c r="F285" s="221"/>
      <c r="G285" s="221"/>
      <c r="H285" s="221"/>
      <c r="I285" s="221"/>
      <c r="J285" s="221"/>
      <c r="K285" s="221"/>
      <c r="L285" s="221"/>
      <c r="M285" s="221"/>
    </row>
    <row r="286" spans="1:13" ht="12.75">
      <c r="A286" s="221"/>
      <c r="B286" s="221"/>
      <c r="C286" s="377"/>
      <c r="D286" s="221"/>
      <c r="E286" s="221"/>
      <c r="F286" s="221"/>
      <c r="G286" s="221"/>
      <c r="H286" s="221"/>
      <c r="I286" s="221"/>
      <c r="J286" s="221"/>
      <c r="K286" s="221"/>
      <c r="L286" s="221"/>
      <c r="M286" s="221"/>
    </row>
    <row r="287" spans="1:13" ht="12.75">
      <c r="A287" s="221"/>
      <c r="B287" s="221"/>
      <c r="C287" s="377"/>
      <c r="D287" s="221"/>
      <c r="E287" s="221"/>
      <c r="F287" s="221"/>
      <c r="G287" s="221"/>
      <c r="H287" s="221"/>
      <c r="I287" s="221"/>
      <c r="J287" s="221"/>
      <c r="K287" s="221"/>
      <c r="L287" s="221"/>
      <c r="M287" s="221"/>
    </row>
    <row r="288" spans="1:13" ht="12.75">
      <c r="A288" s="221"/>
      <c r="B288" s="221"/>
      <c r="C288" s="377"/>
      <c r="D288" s="221"/>
      <c r="E288" s="221"/>
      <c r="F288" s="221"/>
      <c r="G288" s="221"/>
      <c r="H288" s="221"/>
      <c r="I288" s="221"/>
      <c r="J288" s="221"/>
      <c r="K288" s="221"/>
      <c r="L288" s="221"/>
      <c r="M288" s="221"/>
    </row>
    <row r="289" spans="1:13" ht="12.75">
      <c r="A289" s="221"/>
      <c r="B289" s="221"/>
      <c r="C289" s="377"/>
      <c r="D289" s="221"/>
      <c r="E289" s="221"/>
      <c r="F289" s="221"/>
      <c r="G289" s="221"/>
      <c r="H289" s="221"/>
      <c r="I289" s="221"/>
      <c r="J289" s="221"/>
      <c r="K289" s="221"/>
      <c r="L289" s="221"/>
      <c r="M289" s="221"/>
    </row>
    <row r="290" spans="1:13" ht="12.75">
      <c r="A290" s="221"/>
      <c r="B290" s="221"/>
      <c r="C290" s="377"/>
      <c r="D290" s="221"/>
      <c r="E290" s="221"/>
      <c r="F290" s="221"/>
      <c r="G290" s="221"/>
      <c r="H290" s="221"/>
      <c r="I290" s="221"/>
      <c r="J290" s="221"/>
      <c r="K290" s="221"/>
      <c r="L290" s="221"/>
      <c r="M290" s="221"/>
    </row>
    <row r="291" spans="1:13" ht="12.75">
      <c r="A291" s="221"/>
      <c r="B291" s="221"/>
      <c r="C291" s="377"/>
      <c r="D291" s="221"/>
      <c r="E291" s="221"/>
      <c r="F291" s="221"/>
      <c r="G291" s="221"/>
      <c r="H291" s="221"/>
      <c r="I291" s="221"/>
      <c r="J291" s="221"/>
      <c r="K291" s="221"/>
      <c r="L291" s="221"/>
      <c r="M291" s="221"/>
    </row>
    <row r="292" spans="1:13" ht="12.75">
      <c r="A292" s="221"/>
      <c r="B292" s="221"/>
      <c r="C292" s="377"/>
      <c r="D292" s="221"/>
      <c r="E292" s="221"/>
      <c r="F292" s="221"/>
      <c r="G292" s="221"/>
      <c r="H292" s="221"/>
      <c r="I292" s="221"/>
      <c r="J292" s="221"/>
      <c r="K292" s="221"/>
      <c r="L292" s="221"/>
      <c r="M292" s="221"/>
    </row>
    <row r="293" spans="1:13" ht="12.75">
      <c r="A293" s="221"/>
      <c r="B293" s="221"/>
      <c r="C293" s="377"/>
      <c r="D293" s="221"/>
      <c r="E293" s="221"/>
      <c r="F293" s="221"/>
      <c r="G293" s="221"/>
      <c r="H293" s="221"/>
      <c r="I293" s="221"/>
      <c r="J293" s="221"/>
      <c r="K293" s="221"/>
      <c r="L293" s="221"/>
      <c r="M293" s="221"/>
    </row>
    <row r="294" spans="1:13" ht="12.75">
      <c r="A294" s="221"/>
      <c r="B294" s="221"/>
      <c r="C294" s="377"/>
      <c r="D294" s="221"/>
      <c r="E294" s="221"/>
      <c r="F294" s="221"/>
      <c r="G294" s="221"/>
      <c r="H294" s="221"/>
      <c r="I294" s="221"/>
      <c r="J294" s="221"/>
      <c r="K294" s="221"/>
      <c r="L294" s="221"/>
      <c r="M294" s="221"/>
    </row>
    <row r="295" spans="1:13" ht="12.75">
      <c r="A295" s="221"/>
      <c r="B295" s="221"/>
      <c r="C295" s="377"/>
      <c r="D295" s="221"/>
      <c r="E295" s="221"/>
      <c r="F295" s="221"/>
      <c r="G295" s="221"/>
      <c r="H295" s="221"/>
      <c r="I295" s="221"/>
      <c r="J295" s="221"/>
      <c r="K295" s="221"/>
      <c r="L295" s="221"/>
      <c r="M295" s="221"/>
    </row>
    <row r="296" spans="1:13" ht="12.75">
      <c r="A296" s="221"/>
      <c r="B296" s="221"/>
      <c r="C296" s="377"/>
      <c r="D296" s="221"/>
      <c r="E296" s="221"/>
      <c r="F296" s="221"/>
      <c r="G296" s="221"/>
      <c r="H296" s="221"/>
      <c r="I296" s="221"/>
      <c r="J296" s="221"/>
      <c r="K296" s="221"/>
      <c r="L296" s="221"/>
      <c r="M296" s="221"/>
    </row>
    <row r="297" spans="1:13" ht="12.75">
      <c r="A297" s="221"/>
      <c r="B297" s="221"/>
      <c r="C297" s="377"/>
      <c r="D297" s="221"/>
      <c r="E297" s="221"/>
      <c r="F297" s="221"/>
      <c r="G297" s="221"/>
      <c r="H297" s="221"/>
      <c r="I297" s="221"/>
      <c r="J297" s="221"/>
      <c r="K297" s="221"/>
      <c r="L297" s="221"/>
      <c r="M297" s="221"/>
    </row>
    <row r="298" spans="1:13" ht="12.75">
      <c r="A298" s="221"/>
      <c r="B298" s="221"/>
      <c r="C298" s="377"/>
      <c r="D298" s="221"/>
      <c r="E298" s="221"/>
      <c r="F298" s="221"/>
      <c r="G298" s="221"/>
      <c r="H298" s="221"/>
      <c r="I298" s="221"/>
      <c r="J298" s="221"/>
      <c r="K298" s="221"/>
      <c r="L298" s="221"/>
      <c r="M298" s="221"/>
    </row>
    <row r="299" spans="1:13" ht="12.75">
      <c r="A299" s="221"/>
      <c r="B299" s="221"/>
      <c r="C299" s="377"/>
      <c r="D299" s="221"/>
      <c r="E299" s="221"/>
      <c r="F299" s="221"/>
      <c r="G299" s="221"/>
      <c r="H299" s="221"/>
      <c r="I299" s="221"/>
      <c r="J299" s="221"/>
      <c r="K299" s="221"/>
      <c r="L299" s="221"/>
      <c r="M299" s="221"/>
    </row>
    <row r="300" spans="1:13" ht="12.75">
      <c r="A300" s="221"/>
      <c r="B300" s="221"/>
      <c r="C300" s="377"/>
      <c r="D300" s="221"/>
      <c r="E300" s="221"/>
      <c r="F300" s="221"/>
      <c r="G300" s="221"/>
      <c r="H300" s="221"/>
      <c r="I300" s="221"/>
      <c r="J300" s="221"/>
      <c r="K300" s="221"/>
      <c r="L300" s="221"/>
      <c r="M300" s="221"/>
    </row>
    <row r="301" spans="1:13" ht="12.75">
      <c r="A301" s="221"/>
      <c r="B301" s="221"/>
      <c r="C301" s="377"/>
      <c r="D301" s="221"/>
      <c r="E301" s="221"/>
      <c r="F301" s="221"/>
      <c r="G301" s="221"/>
      <c r="H301" s="221"/>
      <c r="I301" s="221"/>
      <c r="J301" s="221"/>
      <c r="K301" s="221"/>
      <c r="L301" s="221"/>
      <c r="M301" s="221"/>
    </row>
    <row r="302" spans="1:13" ht="12.75">
      <c r="A302" s="221"/>
      <c r="B302" s="221"/>
      <c r="C302" s="377"/>
      <c r="D302" s="221"/>
      <c r="E302" s="221"/>
      <c r="F302" s="221"/>
      <c r="G302" s="221"/>
      <c r="H302" s="221"/>
      <c r="I302" s="221"/>
      <c r="J302" s="221"/>
      <c r="K302" s="221"/>
      <c r="L302" s="221"/>
      <c r="M302" s="221"/>
    </row>
    <row r="303" spans="1:13" ht="12.75">
      <c r="A303" s="221"/>
      <c r="B303" s="221"/>
      <c r="C303" s="377"/>
      <c r="D303" s="221"/>
      <c r="E303" s="221"/>
      <c r="F303" s="221"/>
      <c r="G303" s="221"/>
      <c r="H303" s="221"/>
      <c r="I303" s="221"/>
      <c r="J303" s="221"/>
      <c r="K303" s="221"/>
      <c r="L303" s="221"/>
      <c r="M303" s="221"/>
    </row>
    <row r="304" spans="1:13" ht="12.75">
      <c r="A304" s="221"/>
      <c r="B304" s="221"/>
      <c r="C304" s="377"/>
      <c r="D304" s="221"/>
      <c r="E304" s="221"/>
      <c r="F304" s="221"/>
      <c r="G304" s="221"/>
      <c r="H304" s="221"/>
      <c r="I304" s="221"/>
      <c r="J304" s="221"/>
      <c r="K304" s="221"/>
      <c r="L304" s="221"/>
      <c r="M304" s="221"/>
    </row>
    <row r="305" spans="1:13" ht="12.75">
      <c r="A305" s="221"/>
      <c r="B305" s="221"/>
      <c r="C305" s="377"/>
      <c r="D305" s="221"/>
      <c r="E305" s="221"/>
      <c r="F305" s="221"/>
      <c r="G305" s="221"/>
      <c r="H305" s="221"/>
      <c r="I305" s="221"/>
      <c r="J305" s="221"/>
      <c r="K305" s="221"/>
      <c r="L305" s="221"/>
      <c r="M305" s="221"/>
    </row>
    <row r="306" spans="1:13" ht="12.75">
      <c r="A306" s="221"/>
      <c r="B306" s="221"/>
      <c r="C306" s="377"/>
      <c r="D306" s="221"/>
      <c r="E306" s="221"/>
      <c r="F306" s="221"/>
      <c r="G306" s="221"/>
      <c r="H306" s="221"/>
      <c r="I306" s="221"/>
      <c r="J306" s="221"/>
      <c r="K306" s="221"/>
      <c r="L306" s="221"/>
      <c r="M306" s="221"/>
    </row>
    <row r="307" spans="1:13" ht="12.75">
      <c r="A307" s="221"/>
      <c r="B307" s="221"/>
      <c r="C307" s="377"/>
      <c r="D307" s="221"/>
      <c r="E307" s="221"/>
      <c r="F307" s="221"/>
      <c r="G307" s="221"/>
      <c r="H307" s="221"/>
      <c r="I307" s="221"/>
      <c r="J307" s="221"/>
      <c r="K307" s="221"/>
      <c r="L307" s="221"/>
      <c r="M307" s="221"/>
    </row>
    <row r="308" spans="1:13" ht="12.75">
      <c r="A308" s="221"/>
      <c r="B308" s="221"/>
      <c r="C308" s="377"/>
      <c r="D308" s="221"/>
      <c r="E308" s="221"/>
      <c r="F308" s="221"/>
      <c r="G308" s="221"/>
      <c r="H308" s="221"/>
      <c r="I308" s="221"/>
      <c r="J308" s="221"/>
      <c r="K308" s="221"/>
      <c r="L308" s="221"/>
      <c r="M308" s="221"/>
    </row>
    <row r="309" spans="1:13" ht="12.75">
      <c r="A309" s="221"/>
      <c r="B309" s="221"/>
      <c r="C309" s="377"/>
      <c r="D309" s="221"/>
      <c r="E309" s="221"/>
      <c r="F309" s="221"/>
      <c r="G309" s="221"/>
      <c r="H309" s="221"/>
      <c r="I309" s="221"/>
      <c r="J309" s="221"/>
      <c r="K309" s="221"/>
      <c r="L309" s="221"/>
      <c r="M309" s="221"/>
    </row>
    <row r="310" spans="1:13" ht="12.75">
      <c r="A310" s="221"/>
      <c r="B310" s="221"/>
      <c r="C310" s="377"/>
      <c r="D310" s="221"/>
      <c r="E310" s="221"/>
      <c r="F310" s="221"/>
      <c r="G310" s="221"/>
      <c r="H310" s="221"/>
      <c r="I310" s="221"/>
      <c r="J310" s="221"/>
      <c r="K310" s="221"/>
      <c r="L310" s="221"/>
      <c r="M310" s="221"/>
    </row>
    <row r="311" spans="1:13" ht="12.75">
      <c r="A311" s="221"/>
      <c r="B311" s="221"/>
      <c r="C311" s="377"/>
      <c r="D311" s="221"/>
      <c r="E311" s="221"/>
      <c r="F311" s="221"/>
      <c r="G311" s="221"/>
      <c r="H311" s="221"/>
      <c r="I311" s="221"/>
      <c r="J311" s="221"/>
      <c r="K311" s="221"/>
      <c r="L311" s="221"/>
      <c r="M311" s="221"/>
    </row>
    <row r="312" spans="1:13" ht="12.75">
      <c r="A312" s="221"/>
      <c r="B312" s="221"/>
      <c r="C312" s="377"/>
      <c r="D312" s="221"/>
      <c r="E312" s="221"/>
      <c r="F312" s="221"/>
      <c r="G312" s="221"/>
      <c r="H312" s="221"/>
      <c r="I312" s="221"/>
      <c r="J312" s="221"/>
      <c r="K312" s="221"/>
      <c r="L312" s="221"/>
      <c r="M312" s="221"/>
    </row>
    <row r="313" spans="1:13" ht="12.75">
      <c r="A313" s="221"/>
      <c r="B313" s="221"/>
      <c r="C313" s="377"/>
      <c r="D313" s="221"/>
      <c r="E313" s="221"/>
      <c r="F313" s="221"/>
      <c r="G313" s="221"/>
      <c r="H313" s="221"/>
      <c r="I313" s="221"/>
      <c r="J313" s="221"/>
      <c r="K313" s="221"/>
      <c r="L313" s="221"/>
      <c r="M313" s="221"/>
    </row>
    <row r="314" spans="1:13" ht="12.75">
      <c r="A314" s="221"/>
      <c r="B314" s="221"/>
      <c r="C314" s="377"/>
      <c r="D314" s="221"/>
      <c r="E314" s="221"/>
      <c r="F314" s="221"/>
      <c r="G314" s="221"/>
      <c r="H314" s="221"/>
      <c r="I314" s="221"/>
      <c r="J314" s="221"/>
      <c r="K314" s="221"/>
      <c r="L314" s="221"/>
      <c r="M314" s="221"/>
    </row>
    <row r="315" spans="1:13" ht="12.75">
      <c r="A315" s="221"/>
      <c r="B315" s="221"/>
      <c r="C315" s="377"/>
      <c r="D315" s="221"/>
      <c r="E315" s="221"/>
      <c r="F315" s="221"/>
      <c r="G315" s="221"/>
      <c r="H315" s="221"/>
      <c r="I315" s="221"/>
      <c r="J315" s="221"/>
      <c r="K315" s="221"/>
      <c r="L315" s="221"/>
      <c r="M315" s="221"/>
    </row>
    <row r="316" spans="1:13" ht="12.75">
      <c r="A316" s="221"/>
      <c r="B316" s="221"/>
      <c r="C316" s="377"/>
      <c r="D316" s="221"/>
      <c r="E316" s="221"/>
      <c r="F316" s="221"/>
      <c r="G316" s="221"/>
      <c r="H316" s="221"/>
      <c r="I316" s="221"/>
      <c r="J316" s="221"/>
      <c r="K316" s="221"/>
      <c r="L316" s="221"/>
      <c r="M316" s="221"/>
    </row>
    <row r="317" spans="1:13" ht="12.75">
      <c r="A317" s="221"/>
      <c r="B317" s="221"/>
      <c r="C317" s="377"/>
      <c r="D317" s="221"/>
      <c r="E317" s="221"/>
      <c r="F317" s="221"/>
      <c r="G317" s="221"/>
      <c r="H317" s="221"/>
      <c r="I317" s="221"/>
      <c r="J317" s="221"/>
      <c r="K317" s="221"/>
      <c r="L317" s="221"/>
      <c r="M317" s="221"/>
    </row>
    <row r="318" spans="1:13" ht="12.75">
      <c r="A318" s="221"/>
      <c r="B318" s="221"/>
      <c r="C318" s="377"/>
      <c r="D318" s="221"/>
      <c r="E318" s="221"/>
      <c r="F318" s="221"/>
      <c r="G318" s="221"/>
      <c r="H318" s="221"/>
      <c r="I318" s="221"/>
      <c r="J318" s="221"/>
      <c r="K318" s="221"/>
      <c r="L318" s="221"/>
      <c r="M318" s="221"/>
    </row>
    <row r="319" spans="1:13" ht="12.75">
      <c r="A319" s="221"/>
      <c r="B319" s="221"/>
      <c r="C319" s="377"/>
      <c r="D319" s="221"/>
      <c r="E319" s="221"/>
      <c r="F319" s="221"/>
      <c r="G319" s="221"/>
      <c r="H319" s="221"/>
      <c r="I319" s="221"/>
      <c r="J319" s="221"/>
      <c r="K319" s="221"/>
      <c r="L319" s="221"/>
      <c r="M319" s="221"/>
    </row>
    <row r="320" spans="1:13" ht="12.75">
      <c r="A320" s="221"/>
      <c r="B320" s="221"/>
      <c r="C320" s="377"/>
      <c r="D320" s="221"/>
      <c r="E320" s="221"/>
      <c r="F320" s="221"/>
      <c r="G320" s="221"/>
      <c r="H320" s="221"/>
      <c r="I320" s="221"/>
      <c r="J320" s="221"/>
      <c r="K320" s="221"/>
      <c r="L320" s="221"/>
      <c r="M320" s="221"/>
    </row>
    <row r="321" spans="1:13" ht="12.75">
      <c r="A321" s="221"/>
      <c r="B321" s="221"/>
      <c r="C321" s="377"/>
      <c r="D321" s="221"/>
      <c r="E321" s="221"/>
      <c r="F321" s="221"/>
      <c r="G321" s="221"/>
      <c r="H321" s="221"/>
      <c r="I321" s="221"/>
      <c r="J321" s="221"/>
      <c r="K321" s="221"/>
      <c r="L321" s="221"/>
      <c r="M321" s="221"/>
    </row>
    <row r="322" spans="1:13" ht="12.75">
      <c r="A322" s="221"/>
      <c r="B322" s="221"/>
      <c r="C322" s="377"/>
      <c r="D322" s="221"/>
      <c r="E322" s="221"/>
      <c r="F322" s="221"/>
      <c r="G322" s="221"/>
      <c r="H322" s="221"/>
      <c r="I322" s="221"/>
      <c r="J322" s="221"/>
      <c r="K322" s="221"/>
      <c r="L322" s="221"/>
      <c r="M322" s="221"/>
    </row>
    <row r="323" spans="1:13" ht="12.75">
      <c r="A323" s="221"/>
      <c r="B323" s="221"/>
      <c r="C323" s="377"/>
      <c r="D323" s="221"/>
      <c r="E323" s="221"/>
      <c r="F323" s="221"/>
      <c r="G323" s="221"/>
      <c r="H323" s="221"/>
      <c r="I323" s="221"/>
      <c r="J323" s="221"/>
      <c r="K323" s="221"/>
      <c r="L323" s="221"/>
      <c r="M323" s="221"/>
    </row>
    <row r="324" spans="1:13" ht="12.75">
      <c r="A324" s="221"/>
      <c r="B324" s="221"/>
      <c r="C324" s="377"/>
      <c r="D324" s="221"/>
      <c r="E324" s="221"/>
      <c r="F324" s="221"/>
      <c r="G324" s="221"/>
      <c r="H324" s="221"/>
      <c r="I324" s="221"/>
      <c r="J324" s="221"/>
      <c r="K324" s="221"/>
      <c r="L324" s="221"/>
      <c r="M324" s="221"/>
    </row>
    <row r="325" spans="1:13" ht="12.75">
      <c r="A325" s="221"/>
      <c r="B325" s="221"/>
      <c r="C325" s="377"/>
      <c r="D325" s="221"/>
      <c r="E325" s="221"/>
      <c r="F325" s="221"/>
      <c r="G325" s="221"/>
      <c r="H325" s="221"/>
      <c r="I325" s="221"/>
      <c r="J325" s="221"/>
      <c r="K325" s="221"/>
      <c r="L325" s="221"/>
      <c r="M325" s="221"/>
    </row>
    <row r="326" spans="1:13" ht="12.75">
      <c r="A326" s="221"/>
      <c r="B326" s="221"/>
      <c r="C326" s="377"/>
      <c r="D326" s="221"/>
      <c r="E326" s="221"/>
      <c r="F326" s="221"/>
      <c r="G326" s="221"/>
      <c r="H326" s="221"/>
      <c r="I326" s="221"/>
      <c r="J326" s="221"/>
      <c r="K326" s="221"/>
      <c r="L326" s="221"/>
      <c r="M326" s="221"/>
    </row>
    <row r="327" spans="1:13" ht="12.75">
      <c r="A327" s="221"/>
      <c r="B327" s="221"/>
      <c r="C327" s="377"/>
      <c r="D327" s="221"/>
      <c r="E327" s="221"/>
      <c r="F327" s="221"/>
      <c r="G327" s="221"/>
      <c r="H327" s="221"/>
      <c r="I327" s="221"/>
      <c r="J327" s="221"/>
      <c r="K327" s="221"/>
      <c r="L327" s="221"/>
      <c r="M327" s="221"/>
    </row>
    <row r="328" spans="1:13" ht="12.75">
      <c r="A328" s="221"/>
      <c r="B328" s="221"/>
      <c r="C328" s="377"/>
      <c r="D328" s="221"/>
      <c r="E328" s="221"/>
      <c r="F328" s="221"/>
      <c r="G328" s="221"/>
      <c r="H328" s="221"/>
      <c r="I328" s="221"/>
      <c r="J328" s="221"/>
      <c r="K328" s="221"/>
      <c r="L328" s="221"/>
      <c r="M328" s="221"/>
    </row>
    <row r="329" spans="1:13" ht="12.75">
      <c r="A329" s="221"/>
      <c r="B329" s="221"/>
      <c r="C329" s="377"/>
      <c r="D329" s="221"/>
      <c r="E329" s="221"/>
      <c r="F329" s="221"/>
      <c r="G329" s="221"/>
      <c r="H329" s="221"/>
      <c r="I329" s="221"/>
      <c r="J329" s="221"/>
      <c r="K329" s="221"/>
      <c r="L329" s="221"/>
      <c r="M329" s="221"/>
    </row>
    <row r="330" spans="1:13" ht="12.75">
      <c r="A330" s="221"/>
      <c r="B330" s="221"/>
      <c r="C330" s="377"/>
      <c r="D330" s="221"/>
      <c r="E330" s="221"/>
      <c r="F330" s="221"/>
      <c r="G330" s="221"/>
      <c r="H330" s="221"/>
      <c r="I330" s="221"/>
      <c r="J330" s="221"/>
      <c r="K330" s="221"/>
      <c r="L330" s="221"/>
      <c r="M330" s="221"/>
    </row>
    <row r="331" spans="1:13" ht="12.75">
      <c r="A331" s="221"/>
      <c r="B331" s="221"/>
      <c r="C331" s="377"/>
      <c r="D331" s="221"/>
      <c r="E331" s="221"/>
      <c r="F331" s="221"/>
      <c r="G331" s="221"/>
      <c r="H331" s="221"/>
      <c r="I331" s="221"/>
      <c r="J331" s="221"/>
      <c r="K331" s="221"/>
      <c r="L331" s="221"/>
      <c r="M331" s="221"/>
    </row>
    <row r="332" spans="1:13" ht="12.75">
      <c r="A332" s="221"/>
      <c r="B332" s="221"/>
      <c r="C332" s="377"/>
      <c r="D332" s="221"/>
      <c r="E332" s="221"/>
      <c r="F332" s="221"/>
      <c r="G332" s="221"/>
      <c r="H332" s="221"/>
      <c r="I332" s="221"/>
      <c r="J332" s="221"/>
      <c r="K332" s="221"/>
      <c r="L332" s="221"/>
      <c r="M332" s="221"/>
    </row>
    <row r="333" spans="1:13" ht="12.75">
      <c r="A333" s="221"/>
      <c r="B333" s="221"/>
      <c r="C333" s="377"/>
      <c r="D333" s="221"/>
      <c r="E333" s="221"/>
      <c r="F333" s="221"/>
      <c r="G333" s="221"/>
      <c r="H333" s="221"/>
      <c r="I333" s="221"/>
      <c r="J333" s="221"/>
      <c r="K333" s="221"/>
      <c r="L333" s="221"/>
      <c r="M333" s="221"/>
    </row>
    <row r="334" spans="1:13" ht="12.75">
      <c r="A334" s="221"/>
      <c r="B334" s="221"/>
      <c r="C334" s="377"/>
      <c r="D334" s="221"/>
      <c r="E334" s="221"/>
      <c r="F334" s="221"/>
      <c r="G334" s="221"/>
      <c r="H334" s="221"/>
      <c r="I334" s="221"/>
      <c r="J334" s="221"/>
      <c r="K334" s="221"/>
      <c r="L334" s="221"/>
      <c r="M334" s="221"/>
    </row>
    <row r="335" spans="1:13" ht="12.75">
      <c r="A335" s="221"/>
      <c r="B335" s="221"/>
      <c r="C335" s="377"/>
      <c r="D335" s="221"/>
      <c r="E335" s="221"/>
      <c r="F335" s="221"/>
      <c r="G335" s="221"/>
      <c r="H335" s="221"/>
      <c r="I335" s="221"/>
      <c r="J335" s="221"/>
      <c r="K335" s="221"/>
      <c r="L335" s="221"/>
      <c r="M335" s="221"/>
    </row>
    <row r="336" spans="1:13" ht="12.75">
      <c r="A336" s="221"/>
      <c r="B336" s="221"/>
      <c r="C336" s="377"/>
      <c r="D336" s="221"/>
      <c r="E336" s="221"/>
      <c r="F336" s="221"/>
      <c r="G336" s="221"/>
      <c r="H336" s="221"/>
      <c r="I336" s="221"/>
      <c r="J336" s="221"/>
      <c r="K336" s="221"/>
      <c r="L336" s="221"/>
      <c r="M336" s="221"/>
    </row>
    <row r="337" spans="1:13" ht="12.75">
      <c r="A337" s="221"/>
      <c r="B337" s="221"/>
      <c r="C337" s="377"/>
      <c r="D337" s="221"/>
      <c r="E337" s="221"/>
      <c r="F337" s="221"/>
      <c r="G337" s="221"/>
      <c r="H337" s="221"/>
      <c r="I337" s="221"/>
      <c r="J337" s="221"/>
      <c r="K337" s="221"/>
      <c r="L337" s="221"/>
      <c r="M337" s="221"/>
    </row>
    <row r="338" spans="1:13" ht="12.75">
      <c r="A338" s="221"/>
      <c r="B338" s="221"/>
      <c r="C338" s="377"/>
      <c r="D338" s="221"/>
      <c r="E338" s="221"/>
      <c r="F338" s="221"/>
      <c r="G338" s="221"/>
      <c r="H338" s="221"/>
      <c r="I338" s="221"/>
      <c r="J338" s="221"/>
      <c r="K338" s="221"/>
      <c r="L338" s="221"/>
      <c r="M338" s="221"/>
    </row>
    <row r="339" spans="1:13" ht="12.75">
      <c r="A339" s="221"/>
      <c r="B339" s="221"/>
      <c r="C339" s="377"/>
      <c r="D339" s="221"/>
      <c r="E339" s="221"/>
      <c r="F339" s="221"/>
      <c r="G339" s="221"/>
      <c r="H339" s="221"/>
      <c r="I339" s="221"/>
      <c r="J339" s="221"/>
      <c r="K339" s="221"/>
      <c r="L339" s="221"/>
      <c r="M339" s="221"/>
    </row>
    <row r="340" spans="1:13" ht="12.75">
      <c r="A340" s="221"/>
      <c r="B340" s="221"/>
      <c r="C340" s="377"/>
      <c r="D340" s="221"/>
      <c r="E340" s="221"/>
      <c r="F340" s="221"/>
      <c r="G340" s="221"/>
      <c r="H340" s="221"/>
      <c r="I340" s="221"/>
      <c r="J340" s="221"/>
      <c r="K340" s="221"/>
      <c r="L340" s="221"/>
      <c r="M340" s="221"/>
    </row>
    <row r="341" spans="1:13" ht="12.75">
      <c r="A341" s="221"/>
      <c r="B341" s="221"/>
      <c r="C341" s="377"/>
      <c r="D341" s="221"/>
      <c r="E341" s="221"/>
      <c r="F341" s="221"/>
      <c r="G341" s="221"/>
      <c r="H341" s="221"/>
      <c r="I341" s="221"/>
      <c r="J341" s="221"/>
      <c r="K341" s="221"/>
      <c r="L341" s="221"/>
      <c r="M341" s="221"/>
    </row>
    <row r="342" spans="1:13" ht="12.75">
      <c r="A342" s="221"/>
      <c r="B342" s="221"/>
      <c r="C342" s="377"/>
      <c r="D342" s="221"/>
      <c r="E342" s="221"/>
      <c r="F342" s="221"/>
      <c r="G342" s="221"/>
      <c r="H342" s="221"/>
      <c r="I342" s="221"/>
      <c r="J342" s="221"/>
      <c r="K342" s="221"/>
      <c r="L342" s="221"/>
      <c r="M342" s="221"/>
    </row>
    <row r="343" spans="1:13" ht="12.75">
      <c r="A343" s="221"/>
      <c r="B343" s="221"/>
      <c r="C343" s="377"/>
      <c r="D343" s="221"/>
      <c r="E343" s="221"/>
      <c r="F343" s="221"/>
      <c r="G343" s="221"/>
      <c r="H343" s="221"/>
      <c r="I343" s="221"/>
      <c r="J343" s="221"/>
      <c r="K343" s="221"/>
      <c r="L343" s="221"/>
      <c r="M343" s="221"/>
    </row>
    <row r="344" spans="1:13" ht="12.75">
      <c r="A344" s="221"/>
      <c r="B344" s="221"/>
      <c r="C344" s="377"/>
      <c r="D344" s="221"/>
      <c r="E344" s="221"/>
      <c r="F344" s="221"/>
      <c r="G344" s="221"/>
      <c r="H344" s="221"/>
      <c r="I344" s="221"/>
      <c r="J344" s="221"/>
      <c r="K344" s="221"/>
      <c r="L344" s="221"/>
      <c r="M344" s="221"/>
    </row>
    <row r="345" spans="1:13" ht="12.75">
      <c r="A345" s="221"/>
      <c r="B345" s="221"/>
      <c r="C345" s="377"/>
      <c r="D345" s="221"/>
      <c r="E345" s="221"/>
      <c r="F345" s="221"/>
      <c r="G345" s="221"/>
      <c r="H345" s="221"/>
      <c r="I345" s="221"/>
      <c r="J345" s="221"/>
      <c r="K345" s="221"/>
      <c r="L345" s="221"/>
      <c r="M345" s="221"/>
    </row>
    <row r="346" spans="1:13" ht="12.75">
      <c r="A346" s="221"/>
      <c r="B346" s="221"/>
      <c r="C346" s="377"/>
      <c r="D346" s="221"/>
      <c r="E346" s="221"/>
      <c r="F346" s="221"/>
      <c r="G346" s="221"/>
      <c r="H346" s="221"/>
      <c r="I346" s="221"/>
      <c r="J346" s="221"/>
      <c r="K346" s="221"/>
      <c r="L346" s="221"/>
      <c r="M346" s="221"/>
    </row>
    <row r="347" spans="1:13" ht="12.75">
      <c r="A347" s="221"/>
      <c r="B347" s="221"/>
      <c r="C347" s="377"/>
      <c r="D347" s="221"/>
      <c r="E347" s="221"/>
      <c r="F347" s="221"/>
      <c r="G347" s="221"/>
      <c r="H347" s="221"/>
      <c r="I347" s="221"/>
      <c r="J347" s="221"/>
      <c r="K347" s="221"/>
      <c r="L347" s="221"/>
      <c r="M347" s="221"/>
    </row>
    <row r="348" spans="1:13" ht="12.75">
      <c r="A348" s="221"/>
      <c r="B348" s="221"/>
      <c r="C348" s="377"/>
      <c r="D348" s="221"/>
      <c r="E348" s="221"/>
      <c r="F348" s="221"/>
      <c r="G348" s="221"/>
      <c r="H348" s="221"/>
      <c r="I348" s="221"/>
      <c r="J348" s="221"/>
      <c r="K348" s="221"/>
      <c r="L348" s="221"/>
      <c r="M348" s="221"/>
    </row>
    <row r="349" spans="1:13" ht="12.75">
      <c r="A349" s="221"/>
      <c r="B349" s="221"/>
      <c r="C349" s="377"/>
      <c r="D349" s="221"/>
      <c r="E349" s="221"/>
      <c r="F349" s="221"/>
      <c r="G349" s="221"/>
      <c r="H349" s="221"/>
      <c r="I349" s="221"/>
      <c r="J349" s="221"/>
      <c r="K349" s="221"/>
      <c r="L349" s="221"/>
      <c r="M349" s="221"/>
    </row>
    <row r="350" spans="1:13" ht="12.75">
      <c r="A350" s="221"/>
      <c r="B350" s="221"/>
      <c r="C350" s="377"/>
      <c r="D350" s="221"/>
      <c r="E350" s="221"/>
      <c r="F350" s="221"/>
      <c r="G350" s="221"/>
      <c r="H350" s="221"/>
      <c r="I350" s="221"/>
      <c r="J350" s="221"/>
      <c r="K350" s="221"/>
      <c r="L350" s="221"/>
      <c r="M350" s="221"/>
    </row>
    <row r="351" spans="1:13" ht="12.75">
      <c r="A351" s="221"/>
      <c r="B351" s="221"/>
      <c r="C351" s="377"/>
      <c r="D351" s="221"/>
      <c r="E351" s="221"/>
      <c r="F351" s="221"/>
      <c r="G351" s="221"/>
      <c r="H351" s="221"/>
      <c r="I351" s="221"/>
      <c r="J351" s="221"/>
      <c r="K351" s="221"/>
      <c r="L351" s="221"/>
      <c r="M351" s="221"/>
    </row>
    <row r="352" spans="1:13" ht="12.75">
      <c r="A352" s="221"/>
      <c r="B352" s="221"/>
      <c r="C352" s="377"/>
      <c r="D352" s="221"/>
      <c r="E352" s="221"/>
      <c r="F352" s="221"/>
      <c r="G352" s="221"/>
      <c r="H352" s="221"/>
      <c r="I352" s="221"/>
      <c r="J352" s="221"/>
      <c r="K352" s="221"/>
      <c r="L352" s="221"/>
      <c r="M352" s="221"/>
    </row>
    <row r="353" spans="1:13" ht="12.75">
      <c r="A353" s="221"/>
      <c r="B353" s="221"/>
      <c r="C353" s="377"/>
      <c r="D353" s="221"/>
      <c r="E353" s="221"/>
      <c r="F353" s="221"/>
      <c r="G353" s="221"/>
      <c r="H353" s="221"/>
      <c r="I353" s="221"/>
      <c r="J353" s="221"/>
      <c r="K353" s="221"/>
      <c r="L353" s="221"/>
      <c r="M353" s="221"/>
    </row>
    <row r="354" spans="1:13" ht="12.75">
      <c r="A354" s="221"/>
      <c r="B354" s="221"/>
      <c r="C354" s="377"/>
      <c r="D354" s="221"/>
      <c r="E354" s="221"/>
      <c r="F354" s="221"/>
      <c r="G354" s="221"/>
      <c r="H354" s="221"/>
      <c r="I354" s="221"/>
      <c r="J354" s="221"/>
      <c r="K354" s="221"/>
      <c r="L354" s="221"/>
      <c r="M354" s="221"/>
    </row>
    <row r="355" spans="1:13" ht="12.75">
      <c r="A355" s="221"/>
      <c r="B355" s="221"/>
      <c r="C355" s="377"/>
      <c r="D355" s="221"/>
      <c r="E355" s="221"/>
      <c r="F355" s="221"/>
      <c r="G355" s="221"/>
      <c r="H355" s="221"/>
      <c r="I355" s="221"/>
      <c r="J355" s="221"/>
      <c r="K355" s="221"/>
      <c r="L355" s="221"/>
      <c r="M355" s="221"/>
    </row>
    <row r="356" spans="1:13" ht="12.75">
      <c r="A356" s="221"/>
      <c r="B356" s="221"/>
      <c r="C356" s="377"/>
      <c r="D356" s="221"/>
      <c r="E356" s="221"/>
      <c r="F356" s="221"/>
      <c r="G356" s="221"/>
      <c r="H356" s="221"/>
      <c r="I356" s="221"/>
      <c r="J356" s="221"/>
      <c r="K356" s="221"/>
      <c r="L356" s="221"/>
      <c r="M356" s="221"/>
    </row>
    <row r="357" spans="1:13" ht="12.75">
      <c r="A357" s="221"/>
      <c r="B357" s="221"/>
      <c r="C357" s="377"/>
      <c r="D357" s="221"/>
      <c r="E357" s="221"/>
      <c r="F357" s="221"/>
      <c r="G357" s="221"/>
      <c r="H357" s="221"/>
      <c r="I357" s="221"/>
      <c r="J357" s="221"/>
      <c r="K357" s="221"/>
      <c r="L357" s="221"/>
      <c r="M357" s="221"/>
    </row>
    <row r="358" spans="1:13" ht="12.75">
      <c r="A358" s="221"/>
      <c r="B358" s="221"/>
      <c r="C358" s="377"/>
      <c r="D358" s="221"/>
      <c r="E358" s="221"/>
      <c r="F358" s="221"/>
      <c r="G358" s="221"/>
      <c r="H358" s="221"/>
      <c r="I358" s="221"/>
      <c r="J358" s="221"/>
      <c r="K358" s="221"/>
      <c r="L358" s="221"/>
      <c r="M358" s="221"/>
    </row>
    <row r="359" spans="1:13" ht="12.75">
      <c r="A359" s="221"/>
      <c r="B359" s="221"/>
      <c r="C359" s="377"/>
      <c r="D359" s="221"/>
      <c r="E359" s="221"/>
      <c r="F359" s="221"/>
      <c r="G359" s="221"/>
      <c r="H359" s="221"/>
      <c r="I359" s="221"/>
      <c r="J359" s="221"/>
      <c r="K359" s="221"/>
      <c r="L359" s="221"/>
      <c r="M359" s="221"/>
    </row>
    <row r="360" spans="1:13" ht="12.75">
      <c r="A360" s="221"/>
      <c r="B360" s="221"/>
      <c r="C360" s="377"/>
      <c r="D360" s="221"/>
      <c r="E360" s="221"/>
      <c r="F360" s="221"/>
      <c r="G360" s="221"/>
      <c r="H360" s="221"/>
      <c r="I360" s="221"/>
      <c r="J360" s="221"/>
      <c r="K360" s="221"/>
      <c r="L360" s="221"/>
      <c r="M360" s="221"/>
    </row>
    <row r="361" spans="1:13" ht="12.75">
      <c r="A361" s="221"/>
      <c r="B361" s="221"/>
      <c r="C361" s="377"/>
      <c r="D361" s="221"/>
      <c r="E361" s="221"/>
      <c r="F361" s="221"/>
      <c r="G361" s="221"/>
      <c r="H361" s="221"/>
      <c r="I361" s="221"/>
      <c r="J361" s="221"/>
      <c r="K361" s="221"/>
      <c r="L361" s="221"/>
      <c r="M361" s="221"/>
    </row>
    <row r="362" spans="1:13" ht="12.75">
      <c r="A362" s="221"/>
      <c r="B362" s="221"/>
      <c r="C362" s="377"/>
      <c r="D362" s="221"/>
      <c r="E362" s="221"/>
      <c r="F362" s="221"/>
      <c r="G362" s="221"/>
      <c r="H362" s="221"/>
      <c r="I362" s="221"/>
      <c r="J362" s="221"/>
      <c r="K362" s="221"/>
      <c r="L362" s="221"/>
      <c r="M362" s="221"/>
    </row>
    <row r="363" spans="1:13" ht="12.75">
      <c r="A363" s="221"/>
      <c r="B363" s="221"/>
      <c r="C363" s="377"/>
      <c r="D363" s="221"/>
      <c r="E363" s="221"/>
      <c r="F363" s="221"/>
      <c r="G363" s="221"/>
      <c r="H363" s="221"/>
      <c r="I363" s="221"/>
      <c r="J363" s="221"/>
      <c r="K363" s="221"/>
      <c r="L363" s="221"/>
      <c r="M363" s="221"/>
    </row>
    <row r="364" spans="1:13" ht="12.75">
      <c r="A364" s="221"/>
      <c r="B364" s="221"/>
      <c r="C364" s="377"/>
      <c r="D364" s="221"/>
      <c r="E364" s="221"/>
      <c r="F364" s="221"/>
      <c r="G364" s="221"/>
      <c r="H364" s="221"/>
      <c r="I364" s="221"/>
      <c r="J364" s="221"/>
      <c r="K364" s="221"/>
      <c r="L364" s="221"/>
      <c r="M364" s="221"/>
    </row>
    <row r="365" spans="1:13" ht="12.75">
      <c r="A365" s="221"/>
      <c r="B365" s="221"/>
      <c r="C365" s="377"/>
      <c r="D365" s="221"/>
      <c r="E365" s="221"/>
      <c r="F365" s="221"/>
      <c r="G365" s="221"/>
      <c r="H365" s="221"/>
      <c r="I365" s="221"/>
      <c r="J365" s="221"/>
      <c r="K365" s="221"/>
      <c r="L365" s="221"/>
      <c r="M365" s="221"/>
    </row>
    <row r="366" spans="1:13" ht="12.75">
      <c r="A366" s="221"/>
      <c r="B366" s="221"/>
      <c r="C366" s="377"/>
      <c r="D366" s="221"/>
      <c r="E366" s="221"/>
      <c r="F366" s="221"/>
      <c r="G366" s="221"/>
      <c r="H366" s="221"/>
      <c r="I366" s="221"/>
      <c r="J366" s="221"/>
      <c r="K366" s="221"/>
      <c r="L366" s="221"/>
      <c r="M366" s="221"/>
    </row>
    <row r="367" spans="1:13" ht="12.75">
      <c r="A367" s="221"/>
      <c r="B367" s="221"/>
      <c r="C367" s="377"/>
      <c r="D367" s="221"/>
      <c r="E367" s="221"/>
      <c r="F367" s="221"/>
      <c r="G367" s="221"/>
      <c r="H367" s="221"/>
      <c r="I367" s="221"/>
      <c r="J367" s="221"/>
      <c r="K367" s="221"/>
      <c r="L367" s="221"/>
      <c r="M367" s="221"/>
    </row>
    <row r="368" spans="1:13" ht="12.75">
      <c r="A368" s="221"/>
      <c r="B368" s="221"/>
      <c r="C368" s="377"/>
      <c r="D368" s="221"/>
      <c r="E368" s="221"/>
      <c r="F368" s="221"/>
      <c r="G368" s="221"/>
      <c r="H368" s="221"/>
      <c r="I368" s="221"/>
      <c r="J368" s="221"/>
      <c r="K368" s="221"/>
      <c r="L368" s="221"/>
      <c r="M368" s="221"/>
    </row>
    <row r="369" spans="1:13" ht="12.75">
      <c r="A369" s="221"/>
      <c r="B369" s="221"/>
      <c r="C369" s="377"/>
      <c r="D369" s="221"/>
      <c r="E369" s="221"/>
      <c r="F369" s="221"/>
      <c r="G369" s="221"/>
      <c r="H369" s="221"/>
      <c r="I369" s="221"/>
      <c r="J369" s="221"/>
      <c r="K369" s="221"/>
      <c r="L369" s="221"/>
      <c r="M369" s="221"/>
    </row>
    <row r="370" spans="1:13" ht="12.75">
      <c r="A370" s="221"/>
      <c r="B370" s="221"/>
      <c r="C370" s="377"/>
      <c r="D370" s="221"/>
      <c r="E370" s="221"/>
      <c r="F370" s="221"/>
      <c r="G370" s="221"/>
      <c r="H370" s="221"/>
      <c r="I370" s="221"/>
      <c r="J370" s="221"/>
      <c r="K370" s="221"/>
      <c r="L370" s="221"/>
      <c r="M370" s="221"/>
    </row>
    <row r="371" spans="1:13" ht="12.75">
      <c r="A371" s="221"/>
      <c r="B371" s="221"/>
      <c r="C371" s="377"/>
      <c r="D371" s="221"/>
      <c r="E371" s="221"/>
      <c r="F371" s="221"/>
      <c r="G371" s="221"/>
      <c r="H371" s="221"/>
      <c r="I371" s="221"/>
      <c r="J371" s="221"/>
      <c r="K371" s="221"/>
      <c r="L371" s="221"/>
      <c r="M371" s="221"/>
    </row>
    <row r="372" spans="1:13" ht="12.75">
      <c r="A372" s="221"/>
      <c r="B372" s="221"/>
      <c r="C372" s="377"/>
      <c r="D372" s="221"/>
      <c r="E372" s="221"/>
      <c r="F372" s="221"/>
      <c r="G372" s="221"/>
      <c r="H372" s="221"/>
      <c r="I372" s="221"/>
      <c r="J372" s="221"/>
      <c r="K372" s="221"/>
      <c r="L372" s="221"/>
      <c r="M372" s="221"/>
    </row>
    <row r="373" spans="1:13" ht="12.75">
      <c r="A373" s="221"/>
      <c r="B373" s="221"/>
      <c r="C373" s="377"/>
      <c r="D373" s="221"/>
      <c r="E373" s="221"/>
      <c r="F373" s="221"/>
      <c r="G373" s="221"/>
      <c r="H373" s="221"/>
      <c r="I373" s="221"/>
      <c r="J373" s="221"/>
      <c r="K373" s="221"/>
      <c r="L373" s="221"/>
      <c r="M373" s="221"/>
    </row>
    <row r="374" spans="1:13" ht="12.75">
      <c r="A374" s="221"/>
      <c r="B374" s="221"/>
      <c r="C374" s="377"/>
      <c r="D374" s="221"/>
      <c r="E374" s="221"/>
      <c r="F374" s="221"/>
      <c r="G374" s="221"/>
      <c r="H374" s="221"/>
      <c r="I374" s="221"/>
      <c r="J374" s="221"/>
      <c r="K374" s="221"/>
      <c r="L374" s="221"/>
      <c r="M374" s="221"/>
    </row>
    <row r="375" spans="1:13" ht="12.75">
      <c r="A375" s="221"/>
      <c r="B375" s="221"/>
      <c r="C375" s="377"/>
      <c r="D375" s="221"/>
      <c r="E375" s="221"/>
      <c r="F375" s="221"/>
      <c r="G375" s="221"/>
      <c r="H375" s="221"/>
      <c r="I375" s="221"/>
      <c r="J375" s="221"/>
      <c r="K375" s="221"/>
      <c r="L375" s="221"/>
      <c r="M375" s="221"/>
    </row>
    <row r="376" spans="1:13" ht="12.75">
      <c r="A376" s="221"/>
      <c r="B376" s="221"/>
      <c r="C376" s="377"/>
      <c r="D376" s="221"/>
      <c r="E376" s="221"/>
      <c r="F376" s="221"/>
      <c r="G376" s="221"/>
      <c r="H376" s="221"/>
      <c r="I376" s="221"/>
      <c r="J376" s="221"/>
      <c r="K376" s="221"/>
      <c r="L376" s="221"/>
      <c r="M376" s="221"/>
    </row>
    <row r="377" spans="1:13" ht="12.75">
      <c r="A377" s="221"/>
      <c r="B377" s="221"/>
      <c r="C377" s="377"/>
      <c r="D377" s="221"/>
      <c r="E377" s="221"/>
      <c r="F377" s="221"/>
      <c r="G377" s="221"/>
      <c r="H377" s="221"/>
      <c r="I377" s="221"/>
      <c r="J377" s="221"/>
      <c r="K377" s="221"/>
      <c r="L377" s="221"/>
      <c r="M377" s="221"/>
    </row>
    <row r="378" spans="1:13" ht="12.75">
      <c r="A378" s="221"/>
      <c r="B378" s="221"/>
      <c r="C378" s="377"/>
      <c r="D378" s="221"/>
      <c r="E378" s="221"/>
      <c r="F378" s="221"/>
      <c r="G378" s="221"/>
      <c r="H378" s="221"/>
      <c r="I378" s="221"/>
      <c r="J378" s="221"/>
      <c r="K378" s="221"/>
      <c r="L378" s="221"/>
      <c r="M378" s="221"/>
    </row>
    <row r="379" spans="1:13" ht="12.75">
      <c r="A379" s="221"/>
      <c r="B379" s="221"/>
      <c r="C379" s="377"/>
      <c r="D379" s="221"/>
      <c r="E379" s="221"/>
      <c r="F379" s="221"/>
      <c r="G379" s="221"/>
      <c r="H379" s="221"/>
      <c r="I379" s="221"/>
      <c r="J379" s="221"/>
      <c r="K379" s="221"/>
      <c r="L379" s="221"/>
      <c r="M379" s="221"/>
    </row>
    <row r="380" spans="1:13" ht="12.75">
      <c r="A380" s="221"/>
      <c r="B380" s="221"/>
      <c r="C380" s="377"/>
      <c r="D380" s="221"/>
      <c r="E380" s="221"/>
      <c r="F380" s="221"/>
      <c r="G380" s="221"/>
      <c r="H380" s="221"/>
      <c r="I380" s="221"/>
      <c r="J380" s="221"/>
      <c r="K380" s="221"/>
      <c r="L380" s="221"/>
      <c r="M380" s="221"/>
    </row>
    <row r="381" spans="1:13" ht="12.75">
      <c r="A381" s="221"/>
      <c r="B381" s="221"/>
      <c r="C381" s="377"/>
      <c r="D381" s="221"/>
      <c r="E381" s="221"/>
      <c r="F381" s="221"/>
      <c r="G381" s="221"/>
      <c r="H381" s="221"/>
      <c r="I381" s="221"/>
      <c r="J381" s="221"/>
      <c r="K381" s="221"/>
      <c r="L381" s="221"/>
      <c r="M381" s="221"/>
    </row>
    <row r="382" spans="1:13" ht="12.75">
      <c r="A382" s="221"/>
      <c r="B382" s="221"/>
      <c r="C382" s="377"/>
      <c r="D382" s="221"/>
      <c r="E382" s="221"/>
      <c r="F382" s="221"/>
      <c r="G382" s="221"/>
      <c r="H382" s="221"/>
      <c r="I382" s="221"/>
      <c r="J382" s="221"/>
      <c r="K382" s="221"/>
      <c r="L382" s="221"/>
      <c r="M382" s="221"/>
    </row>
    <row r="383" spans="1:13" ht="12.75">
      <c r="A383" s="221"/>
      <c r="B383" s="221"/>
      <c r="C383" s="377"/>
      <c r="D383" s="221"/>
      <c r="E383" s="221"/>
      <c r="F383" s="221"/>
      <c r="G383" s="221"/>
      <c r="H383" s="221"/>
      <c r="I383" s="221"/>
      <c r="J383" s="221"/>
      <c r="K383" s="221"/>
      <c r="L383" s="221"/>
      <c r="M383" s="221"/>
    </row>
    <row r="384" spans="1:13" ht="12.75">
      <c r="A384" s="221"/>
      <c r="B384" s="221"/>
      <c r="C384" s="377"/>
      <c r="D384" s="221"/>
      <c r="E384" s="221"/>
      <c r="F384" s="221"/>
      <c r="G384" s="221"/>
      <c r="H384" s="221"/>
      <c r="I384" s="221"/>
      <c r="J384" s="221"/>
      <c r="K384" s="221"/>
      <c r="L384" s="221"/>
      <c r="M384" s="221"/>
    </row>
    <row r="385" spans="1:13" ht="12.75">
      <c r="A385" s="221"/>
      <c r="B385" s="221"/>
      <c r="C385" s="377"/>
      <c r="D385" s="221"/>
      <c r="E385" s="221"/>
      <c r="F385" s="221"/>
      <c r="G385" s="221"/>
      <c r="H385" s="221"/>
      <c r="I385" s="221"/>
      <c r="J385" s="221"/>
      <c r="K385" s="221"/>
      <c r="L385" s="221"/>
      <c r="M385" s="221"/>
    </row>
    <row r="386" spans="1:13" ht="12.75">
      <c r="A386" s="221"/>
      <c r="B386" s="221"/>
      <c r="C386" s="377"/>
      <c r="D386" s="221"/>
      <c r="E386" s="221"/>
      <c r="F386" s="221"/>
      <c r="G386" s="221"/>
      <c r="H386" s="221"/>
      <c r="I386" s="221"/>
      <c r="J386" s="221"/>
      <c r="K386" s="221"/>
      <c r="L386" s="221"/>
      <c r="M386" s="221"/>
    </row>
    <row r="387" spans="1:13" ht="12.75">
      <c r="A387" s="221"/>
      <c r="B387" s="221"/>
      <c r="C387" s="377"/>
      <c r="D387" s="221"/>
      <c r="E387" s="221"/>
      <c r="F387" s="221"/>
      <c r="G387" s="221"/>
      <c r="H387" s="221"/>
      <c r="I387" s="221"/>
      <c r="J387" s="221"/>
      <c r="K387" s="221"/>
      <c r="L387" s="221"/>
      <c r="M387" s="221"/>
    </row>
    <row r="388" spans="1:13" ht="12.75">
      <c r="A388" s="221"/>
      <c r="B388" s="221"/>
      <c r="C388" s="377"/>
      <c r="D388" s="221"/>
      <c r="E388" s="221"/>
      <c r="F388" s="221"/>
      <c r="G388" s="221"/>
      <c r="H388" s="221"/>
      <c r="I388" s="221"/>
      <c r="J388" s="221"/>
      <c r="K388" s="221"/>
      <c r="L388" s="221"/>
      <c r="M388" s="221"/>
    </row>
    <row r="389" spans="1:13" ht="12.75">
      <c r="A389" s="221"/>
      <c r="B389" s="221"/>
      <c r="C389" s="377"/>
      <c r="D389" s="221"/>
      <c r="E389" s="221"/>
      <c r="F389" s="221"/>
      <c r="G389" s="221"/>
      <c r="H389" s="221"/>
      <c r="I389" s="221"/>
      <c r="J389" s="221"/>
      <c r="K389" s="221"/>
      <c r="L389" s="221"/>
      <c r="M389" s="221"/>
    </row>
    <row r="390" spans="1:13" ht="12.75">
      <c r="A390" s="221"/>
      <c r="B390" s="221"/>
      <c r="C390" s="377"/>
      <c r="D390" s="221"/>
      <c r="E390" s="221"/>
      <c r="F390" s="221"/>
      <c r="G390" s="221"/>
      <c r="H390" s="221"/>
      <c r="I390" s="221"/>
      <c r="J390" s="221"/>
      <c r="K390" s="221"/>
      <c r="L390" s="221"/>
      <c r="M390" s="221"/>
    </row>
    <row r="391" spans="1:13" ht="12.75">
      <c r="A391" s="221"/>
      <c r="B391" s="221"/>
      <c r="C391" s="377"/>
      <c r="D391" s="221"/>
      <c r="E391" s="221"/>
      <c r="F391" s="221"/>
      <c r="G391" s="221"/>
      <c r="H391" s="221"/>
      <c r="I391" s="221"/>
      <c r="J391" s="221"/>
      <c r="K391" s="221"/>
      <c r="L391" s="221"/>
      <c r="M391" s="221"/>
    </row>
    <row r="392" spans="1:13" ht="12.75">
      <c r="A392" s="221"/>
      <c r="B392" s="221"/>
      <c r="C392" s="377"/>
      <c r="D392" s="221"/>
      <c r="E392" s="221"/>
      <c r="F392" s="221"/>
      <c r="G392" s="221"/>
      <c r="H392" s="221"/>
      <c r="I392" s="221"/>
      <c r="J392" s="221"/>
      <c r="K392" s="221"/>
      <c r="L392" s="221"/>
      <c r="M392" s="221"/>
    </row>
    <row r="393" spans="1:13" ht="12.75">
      <c r="A393" s="221"/>
      <c r="B393" s="221"/>
      <c r="C393" s="377"/>
      <c r="D393" s="221"/>
      <c r="E393" s="221"/>
      <c r="F393" s="221"/>
      <c r="G393" s="221"/>
      <c r="H393" s="221"/>
      <c r="I393" s="221"/>
      <c r="J393" s="221"/>
      <c r="K393" s="221"/>
      <c r="L393" s="221"/>
      <c r="M393" s="221"/>
    </row>
    <row r="394" spans="1:13" ht="12.75">
      <c r="A394" s="221"/>
      <c r="B394" s="221"/>
      <c r="C394" s="377"/>
      <c r="D394" s="221"/>
      <c r="E394" s="221"/>
      <c r="F394" s="221"/>
      <c r="G394" s="221"/>
      <c r="H394" s="221"/>
      <c r="I394" s="221"/>
      <c r="J394" s="221"/>
      <c r="K394" s="221"/>
      <c r="L394" s="221"/>
      <c r="M394" s="221"/>
    </row>
    <row r="395" spans="1:13" ht="12.75">
      <c r="A395" s="221"/>
      <c r="B395" s="221"/>
      <c r="C395" s="377"/>
      <c r="D395" s="221"/>
      <c r="E395" s="221"/>
      <c r="F395" s="221"/>
      <c r="G395" s="221"/>
      <c r="H395" s="221"/>
      <c r="I395" s="221"/>
      <c r="J395" s="221"/>
      <c r="K395" s="221"/>
      <c r="L395" s="221"/>
      <c r="M395" s="221"/>
    </row>
    <row r="396" spans="1:13" ht="12.75">
      <c r="A396" s="221"/>
      <c r="B396" s="221"/>
      <c r="C396" s="377"/>
      <c r="D396" s="221"/>
      <c r="E396" s="221"/>
      <c r="F396" s="221"/>
      <c r="G396" s="221"/>
      <c r="H396" s="221"/>
      <c r="I396" s="221"/>
      <c r="J396" s="221"/>
      <c r="K396" s="221"/>
      <c r="L396" s="221"/>
      <c r="M396" s="221"/>
    </row>
    <row r="397" spans="1:13" ht="12.75">
      <c r="A397" s="221"/>
      <c r="B397" s="221"/>
      <c r="C397" s="377"/>
      <c r="D397" s="221"/>
      <c r="E397" s="221"/>
      <c r="F397" s="221"/>
      <c r="G397" s="221"/>
      <c r="H397" s="221"/>
      <c r="I397" s="221"/>
      <c r="J397" s="221"/>
      <c r="K397" s="221"/>
      <c r="L397" s="221"/>
      <c r="M397" s="221"/>
    </row>
    <row r="398" spans="1:13" ht="12.75">
      <c r="A398" s="221"/>
      <c r="B398" s="221"/>
      <c r="C398" s="377"/>
      <c r="D398" s="221"/>
      <c r="E398" s="221"/>
      <c r="F398" s="221"/>
      <c r="G398" s="221"/>
      <c r="H398" s="221"/>
      <c r="I398" s="221"/>
      <c r="J398" s="221"/>
      <c r="K398" s="221"/>
      <c r="L398" s="221"/>
      <c r="M398" s="221"/>
    </row>
    <row r="399" spans="1:13" ht="12.75">
      <c r="A399" s="221"/>
      <c r="B399" s="221"/>
      <c r="C399" s="377"/>
      <c r="D399" s="221"/>
      <c r="E399" s="221"/>
      <c r="F399" s="221"/>
      <c r="G399" s="221"/>
      <c r="H399" s="221"/>
      <c r="I399" s="221"/>
      <c r="J399" s="221"/>
      <c r="K399" s="221"/>
      <c r="L399" s="221"/>
      <c r="M399" s="221"/>
    </row>
    <row r="400" spans="1:13" ht="12.75">
      <c r="A400" s="221"/>
      <c r="B400" s="221"/>
      <c r="C400" s="377"/>
      <c r="D400" s="221"/>
      <c r="E400" s="221"/>
      <c r="F400" s="221"/>
      <c r="G400" s="221"/>
      <c r="H400" s="221"/>
      <c r="I400" s="221"/>
      <c r="J400" s="221"/>
      <c r="K400" s="221"/>
      <c r="L400" s="221"/>
      <c r="M400" s="221"/>
    </row>
    <row r="401" spans="1:13" ht="12.75">
      <c r="A401" s="221"/>
      <c r="B401" s="221"/>
      <c r="C401" s="377"/>
      <c r="D401" s="221"/>
      <c r="E401" s="221"/>
      <c r="F401" s="221"/>
      <c r="G401" s="221"/>
      <c r="H401" s="221"/>
      <c r="I401" s="221"/>
      <c r="J401" s="221"/>
      <c r="K401" s="221"/>
      <c r="L401" s="221"/>
      <c r="M401" s="221"/>
    </row>
    <row r="402" spans="1:13" ht="12.75">
      <c r="A402" s="221"/>
      <c r="B402" s="221"/>
      <c r="C402" s="377"/>
      <c r="D402" s="221"/>
      <c r="E402" s="221"/>
      <c r="F402" s="221"/>
      <c r="G402" s="221"/>
      <c r="H402" s="221"/>
      <c r="I402" s="221"/>
      <c r="J402" s="221"/>
      <c r="K402" s="221"/>
      <c r="L402" s="221"/>
      <c r="M402" s="221"/>
    </row>
    <row r="403" spans="1:13" ht="12.75">
      <c r="A403" s="221"/>
      <c r="B403" s="221"/>
      <c r="C403" s="377"/>
      <c r="D403" s="221"/>
      <c r="E403" s="221"/>
      <c r="F403" s="221"/>
      <c r="G403" s="221"/>
      <c r="H403" s="221"/>
      <c r="I403" s="221"/>
      <c r="J403" s="221"/>
      <c r="K403" s="221"/>
      <c r="L403" s="221"/>
      <c r="M403" s="221"/>
    </row>
    <row r="404" spans="1:13" ht="12.75">
      <c r="A404" s="221"/>
      <c r="B404" s="221"/>
      <c r="C404" s="377"/>
      <c r="D404" s="221"/>
      <c r="E404" s="221"/>
      <c r="F404" s="221"/>
      <c r="G404" s="221"/>
      <c r="H404" s="221"/>
      <c r="I404" s="221"/>
      <c r="J404" s="221"/>
      <c r="K404" s="221"/>
      <c r="L404" s="221"/>
      <c r="M404" s="221"/>
    </row>
    <row r="405" spans="1:13" ht="12.75">
      <c r="A405" s="221"/>
      <c r="B405" s="221"/>
      <c r="C405" s="377"/>
      <c r="D405" s="221"/>
      <c r="E405" s="221"/>
      <c r="F405" s="221"/>
      <c r="G405" s="221"/>
      <c r="H405" s="221"/>
      <c r="I405" s="221"/>
      <c r="J405" s="221"/>
      <c r="K405" s="221"/>
      <c r="L405" s="221"/>
      <c r="M405" s="221"/>
    </row>
    <row r="406" spans="1:13" ht="12.75">
      <c r="A406" s="221"/>
      <c r="B406" s="221"/>
      <c r="C406" s="377"/>
      <c r="D406" s="221"/>
      <c r="E406" s="221"/>
      <c r="F406" s="221"/>
      <c r="G406" s="221"/>
      <c r="H406" s="221"/>
      <c r="I406" s="221"/>
      <c r="J406" s="221"/>
      <c r="K406" s="221"/>
      <c r="L406" s="221"/>
      <c r="M406" s="221"/>
    </row>
    <row r="407" spans="1:13" ht="12.75">
      <c r="A407" s="221"/>
      <c r="B407" s="221"/>
      <c r="C407" s="377"/>
      <c r="D407" s="221"/>
      <c r="E407" s="221"/>
      <c r="F407" s="221"/>
      <c r="G407" s="221"/>
      <c r="H407" s="221"/>
      <c r="I407" s="221"/>
      <c r="J407" s="221"/>
      <c r="K407" s="221"/>
      <c r="L407" s="221"/>
      <c r="M407" s="221"/>
    </row>
    <row r="408" spans="1:13" ht="12.75">
      <c r="A408" s="221"/>
      <c r="B408" s="221"/>
      <c r="C408" s="377"/>
      <c r="D408" s="221"/>
      <c r="E408" s="221"/>
      <c r="F408" s="221"/>
      <c r="G408" s="221"/>
      <c r="H408" s="221"/>
      <c r="I408" s="221"/>
      <c r="J408" s="221"/>
      <c r="K408" s="221"/>
      <c r="L408" s="221"/>
      <c r="M408" s="221"/>
    </row>
    <row r="409" spans="1:13" ht="12.75">
      <c r="A409" s="221"/>
      <c r="B409" s="221"/>
      <c r="C409" s="377"/>
      <c r="D409" s="221"/>
      <c r="E409" s="221"/>
      <c r="F409" s="221"/>
      <c r="G409" s="221"/>
      <c r="H409" s="221"/>
      <c r="I409" s="221"/>
      <c r="J409" s="221"/>
      <c r="K409" s="221"/>
      <c r="L409" s="221"/>
      <c r="M409" s="221"/>
    </row>
    <row r="410" spans="1:13" ht="12.75">
      <c r="A410" s="221"/>
      <c r="B410" s="221"/>
      <c r="C410" s="377"/>
      <c r="D410" s="221"/>
      <c r="E410" s="221"/>
      <c r="F410" s="221"/>
      <c r="G410" s="221"/>
      <c r="H410" s="221"/>
      <c r="I410" s="221"/>
      <c r="J410" s="221"/>
      <c r="K410" s="221"/>
      <c r="L410" s="221"/>
      <c r="M410" s="221"/>
    </row>
    <row r="411" spans="1:13" ht="12.75">
      <c r="A411" s="221"/>
      <c r="B411" s="221"/>
      <c r="C411" s="377"/>
      <c r="D411" s="221"/>
      <c r="E411" s="221"/>
      <c r="F411" s="221"/>
      <c r="G411" s="221"/>
      <c r="H411" s="221"/>
      <c r="I411" s="221"/>
      <c r="J411" s="221"/>
      <c r="K411" s="221"/>
      <c r="L411" s="221"/>
      <c r="M411" s="221"/>
    </row>
    <row r="412" spans="1:13" ht="12.75">
      <c r="A412" s="221"/>
      <c r="B412" s="221"/>
      <c r="C412" s="377"/>
      <c r="D412" s="221"/>
      <c r="E412" s="221"/>
      <c r="F412" s="221"/>
      <c r="G412" s="221"/>
      <c r="H412" s="221"/>
      <c r="I412" s="221"/>
      <c r="J412" s="221"/>
      <c r="K412" s="221"/>
      <c r="L412" s="221"/>
      <c r="M412" s="221"/>
    </row>
    <row r="413" spans="1:13" ht="12.75">
      <c r="A413" s="221"/>
      <c r="B413" s="221"/>
      <c r="C413" s="377"/>
      <c r="D413" s="221"/>
      <c r="E413" s="221"/>
      <c r="F413" s="221"/>
      <c r="G413" s="221"/>
      <c r="H413" s="221"/>
      <c r="I413" s="221"/>
      <c r="J413" s="221"/>
      <c r="K413" s="221"/>
      <c r="L413" s="221"/>
      <c r="M413" s="221"/>
    </row>
    <row r="414" spans="1:13" ht="12.75">
      <c r="A414" s="221"/>
      <c r="B414" s="221"/>
      <c r="C414" s="377"/>
      <c r="D414" s="221"/>
      <c r="E414" s="221"/>
      <c r="F414" s="221"/>
      <c r="G414" s="221"/>
      <c r="H414" s="221"/>
      <c r="I414" s="221"/>
      <c r="J414" s="221"/>
      <c r="K414" s="221"/>
      <c r="L414" s="221"/>
      <c r="M414" s="221"/>
    </row>
    <row r="415" spans="1:13" ht="12.75">
      <c r="A415" s="221"/>
      <c r="B415" s="221"/>
      <c r="C415" s="377"/>
      <c r="D415" s="221"/>
      <c r="E415" s="221"/>
      <c r="F415" s="221"/>
      <c r="G415" s="221"/>
      <c r="H415" s="221"/>
      <c r="I415" s="221"/>
      <c r="J415" s="221"/>
      <c r="K415" s="221"/>
      <c r="L415" s="221"/>
      <c r="M415" s="221"/>
    </row>
    <row r="416" spans="1:13" ht="12.75">
      <c r="A416" s="221"/>
      <c r="B416" s="221"/>
      <c r="C416" s="377"/>
      <c r="D416" s="221"/>
      <c r="E416" s="221"/>
      <c r="F416" s="221"/>
      <c r="G416" s="221"/>
      <c r="H416" s="221"/>
      <c r="I416" s="221"/>
      <c r="J416" s="221"/>
      <c r="K416" s="221"/>
      <c r="L416" s="221"/>
      <c r="M416" s="221"/>
    </row>
    <row r="417" spans="1:13" ht="12.75">
      <c r="A417" s="221"/>
      <c r="B417" s="221"/>
      <c r="C417" s="377"/>
      <c r="D417" s="221"/>
      <c r="E417" s="221"/>
      <c r="F417" s="221"/>
      <c r="G417" s="221"/>
      <c r="H417" s="221"/>
      <c r="I417" s="221"/>
      <c r="J417" s="221"/>
      <c r="K417" s="221"/>
      <c r="L417" s="221"/>
      <c r="M417" s="221"/>
    </row>
    <row r="418" spans="1:13" ht="12.75">
      <c r="A418" s="221"/>
      <c r="B418" s="221"/>
      <c r="C418" s="377"/>
      <c r="D418" s="221"/>
      <c r="E418" s="221"/>
      <c r="F418" s="221"/>
      <c r="G418" s="221"/>
      <c r="H418" s="221"/>
      <c r="I418" s="221"/>
      <c r="J418" s="221"/>
      <c r="K418" s="221"/>
      <c r="L418" s="221"/>
      <c r="M418" s="221"/>
    </row>
    <row r="419" spans="1:13" ht="12.75">
      <c r="A419" s="221"/>
      <c r="B419" s="221"/>
      <c r="C419" s="377"/>
      <c r="D419" s="221"/>
      <c r="E419" s="221"/>
      <c r="F419" s="221"/>
      <c r="G419" s="221"/>
      <c r="H419" s="221"/>
      <c r="I419" s="221"/>
      <c r="J419" s="221"/>
      <c r="K419" s="221"/>
      <c r="L419" s="221"/>
      <c r="M419" s="221"/>
    </row>
    <row r="420" spans="1:13" ht="12.75">
      <c r="A420" s="221"/>
      <c r="B420" s="221"/>
      <c r="C420" s="377"/>
      <c r="D420" s="221"/>
      <c r="E420" s="221"/>
      <c r="F420" s="221"/>
      <c r="G420" s="221"/>
      <c r="H420" s="221"/>
      <c r="I420" s="221"/>
      <c r="J420" s="221"/>
      <c r="K420" s="221"/>
      <c r="L420" s="221"/>
      <c r="M420" s="221"/>
    </row>
    <row r="421" spans="1:13" ht="12.75">
      <c r="A421" s="221"/>
      <c r="B421" s="221"/>
      <c r="C421" s="377"/>
      <c r="D421" s="221"/>
      <c r="E421" s="221"/>
      <c r="F421" s="221"/>
      <c r="G421" s="221"/>
      <c r="H421" s="221"/>
      <c r="I421" s="221"/>
      <c r="J421" s="221"/>
      <c r="K421" s="221"/>
      <c r="L421" s="221"/>
      <c r="M421" s="221"/>
    </row>
    <row r="422" spans="1:13" ht="12.75">
      <c r="A422" s="221"/>
      <c r="B422" s="221"/>
      <c r="C422" s="377"/>
      <c r="D422" s="221"/>
      <c r="E422" s="221"/>
      <c r="F422" s="221"/>
      <c r="G422" s="221"/>
      <c r="H422" s="221"/>
      <c r="I422" s="221"/>
      <c r="J422" s="221"/>
      <c r="K422" s="221"/>
      <c r="L422" s="221"/>
      <c r="M422" s="221"/>
    </row>
    <row r="423" spans="1:13" ht="12.75">
      <c r="A423" s="221"/>
      <c r="B423" s="221"/>
      <c r="C423" s="377"/>
      <c r="D423" s="221"/>
      <c r="E423" s="221"/>
      <c r="F423" s="221"/>
      <c r="G423" s="221"/>
      <c r="H423" s="221"/>
      <c r="I423" s="221"/>
      <c r="J423" s="221"/>
      <c r="K423" s="221"/>
      <c r="L423" s="221"/>
      <c r="M423" s="221"/>
    </row>
    <row r="424" spans="1:13" ht="12.75">
      <c r="A424" s="221"/>
      <c r="B424" s="221"/>
      <c r="C424" s="377"/>
      <c r="D424" s="221"/>
      <c r="E424" s="221"/>
      <c r="F424" s="221"/>
      <c r="G424" s="221"/>
      <c r="H424" s="221"/>
      <c r="I424" s="221"/>
      <c r="J424" s="221"/>
      <c r="K424" s="221"/>
      <c r="L424" s="221"/>
      <c r="M424" s="221"/>
    </row>
    <row r="425" spans="1:13" ht="12.75">
      <c r="A425" s="221"/>
      <c r="B425" s="221"/>
      <c r="C425" s="377"/>
      <c r="D425" s="221"/>
      <c r="E425" s="221"/>
      <c r="F425" s="221"/>
      <c r="G425" s="221"/>
      <c r="H425" s="221"/>
      <c r="I425" s="221"/>
      <c r="J425" s="221"/>
      <c r="K425" s="221"/>
      <c r="L425" s="221"/>
      <c r="M425" s="221"/>
    </row>
    <row r="426" spans="1:13" ht="12.75">
      <c r="A426" s="221"/>
      <c r="B426" s="221"/>
      <c r="C426" s="377"/>
      <c r="D426" s="221"/>
      <c r="E426" s="221"/>
      <c r="F426" s="221"/>
      <c r="G426" s="221"/>
      <c r="H426" s="221"/>
      <c r="I426" s="221"/>
      <c r="J426" s="221"/>
      <c r="K426" s="221"/>
      <c r="L426" s="221"/>
      <c r="M426" s="221"/>
    </row>
    <row r="427" spans="1:13" ht="12.75">
      <c r="A427" s="221"/>
      <c r="B427" s="221"/>
      <c r="C427" s="377"/>
      <c r="D427" s="221"/>
      <c r="E427" s="221"/>
      <c r="F427" s="221"/>
      <c r="G427" s="221"/>
      <c r="H427" s="221"/>
      <c r="I427" s="221"/>
      <c r="J427" s="221"/>
      <c r="K427" s="221"/>
      <c r="L427" s="221"/>
      <c r="M427" s="221"/>
    </row>
    <row r="428" spans="1:13" ht="12.75">
      <c r="A428" s="221"/>
      <c r="B428" s="221"/>
      <c r="C428" s="377"/>
      <c r="D428" s="221"/>
      <c r="E428" s="221"/>
      <c r="F428" s="221"/>
      <c r="G428" s="221"/>
      <c r="H428" s="221"/>
      <c r="I428" s="221"/>
      <c r="J428" s="221"/>
      <c r="K428" s="221"/>
      <c r="L428" s="221"/>
      <c r="M428" s="221"/>
    </row>
    <row r="429" spans="1:13" ht="12.75">
      <c r="A429" s="221"/>
      <c r="B429" s="221"/>
      <c r="C429" s="377"/>
      <c r="D429" s="221"/>
      <c r="E429" s="221"/>
      <c r="F429" s="221"/>
      <c r="G429" s="221"/>
      <c r="H429" s="221"/>
      <c r="I429" s="221"/>
      <c r="J429" s="221"/>
      <c r="K429" s="221"/>
      <c r="L429" s="221"/>
      <c r="M429" s="221"/>
    </row>
    <row r="430" spans="1:13" ht="12.75">
      <c r="A430" s="221"/>
      <c r="B430" s="221"/>
      <c r="C430" s="377"/>
      <c r="D430" s="221"/>
      <c r="E430" s="221"/>
      <c r="F430" s="221"/>
      <c r="G430" s="221"/>
      <c r="H430" s="221"/>
      <c r="I430" s="221"/>
      <c r="J430" s="221"/>
      <c r="K430" s="221"/>
      <c r="L430" s="221"/>
      <c r="M430" s="221"/>
    </row>
    <row r="431" spans="1:13" ht="12.75">
      <c r="A431" s="221"/>
      <c r="B431" s="221"/>
      <c r="C431" s="377"/>
      <c r="D431" s="221"/>
      <c r="E431" s="221"/>
      <c r="F431" s="221"/>
      <c r="G431" s="221"/>
      <c r="H431" s="221"/>
      <c r="I431" s="221"/>
      <c r="J431" s="221"/>
      <c r="K431" s="221"/>
      <c r="L431" s="221"/>
      <c r="M431" s="221"/>
    </row>
    <row r="432" spans="1:13" ht="12.75">
      <c r="A432" s="221"/>
      <c r="B432" s="221"/>
      <c r="C432" s="377"/>
      <c r="D432" s="221"/>
      <c r="E432" s="221"/>
      <c r="F432" s="221"/>
      <c r="G432" s="221"/>
      <c r="H432" s="221"/>
      <c r="I432" s="221"/>
      <c r="J432" s="221"/>
      <c r="K432" s="221"/>
      <c r="L432" s="221"/>
      <c r="M432" s="221"/>
    </row>
    <row r="433" spans="1:13" ht="12.75">
      <c r="A433" s="221"/>
      <c r="B433" s="221"/>
      <c r="C433" s="377"/>
      <c r="D433" s="221"/>
      <c r="E433" s="221"/>
      <c r="F433" s="221"/>
      <c r="G433" s="221"/>
      <c r="H433" s="221"/>
      <c r="I433" s="221"/>
      <c r="J433" s="221"/>
      <c r="K433" s="221"/>
      <c r="L433" s="221"/>
      <c r="M433" s="221"/>
    </row>
    <row r="434" spans="1:13" ht="12.75">
      <c r="A434" s="221"/>
      <c r="B434" s="221"/>
      <c r="C434" s="377"/>
      <c r="D434" s="221"/>
      <c r="E434" s="221"/>
      <c r="F434" s="221"/>
      <c r="G434" s="221"/>
      <c r="H434" s="221"/>
      <c r="I434" s="221"/>
      <c r="J434" s="221"/>
      <c r="K434" s="221"/>
      <c r="L434" s="221"/>
      <c r="M434" s="221"/>
    </row>
    <row r="435" spans="1:13" ht="12.75">
      <c r="A435" s="221"/>
      <c r="B435" s="221"/>
      <c r="C435" s="377"/>
      <c r="D435" s="221"/>
      <c r="E435" s="221"/>
      <c r="F435" s="221"/>
      <c r="G435" s="221"/>
      <c r="H435" s="221"/>
      <c r="I435" s="221"/>
      <c r="J435" s="221"/>
      <c r="K435" s="221"/>
      <c r="L435" s="221"/>
      <c r="M435" s="221"/>
    </row>
    <row r="436" spans="1:13" ht="12.75">
      <c r="A436" s="221"/>
      <c r="B436" s="221"/>
      <c r="C436" s="377"/>
      <c r="D436" s="221"/>
      <c r="E436" s="221"/>
      <c r="F436" s="221"/>
      <c r="G436" s="221"/>
      <c r="H436" s="221"/>
      <c r="I436" s="221"/>
      <c r="J436" s="221"/>
      <c r="K436" s="221"/>
      <c r="L436" s="221"/>
      <c r="M436" s="221"/>
    </row>
    <row r="437" spans="1:13" ht="12.75">
      <c r="A437" s="221"/>
      <c r="B437" s="221"/>
      <c r="C437" s="377"/>
      <c r="D437" s="221"/>
      <c r="E437" s="221"/>
      <c r="F437" s="221"/>
      <c r="G437" s="221"/>
      <c r="H437" s="221"/>
      <c r="I437" s="221"/>
      <c r="J437" s="221"/>
      <c r="K437" s="221"/>
      <c r="L437" s="221"/>
      <c r="M437" s="221"/>
    </row>
    <row r="438" spans="1:13" ht="12.75">
      <c r="A438" s="221"/>
      <c r="B438" s="221"/>
      <c r="C438" s="377"/>
      <c r="D438" s="221"/>
      <c r="E438" s="221"/>
      <c r="F438" s="221"/>
      <c r="G438" s="221"/>
      <c r="H438" s="221"/>
      <c r="I438" s="221"/>
      <c r="J438" s="221"/>
      <c r="K438" s="221"/>
      <c r="L438" s="221"/>
      <c r="M438" s="221"/>
    </row>
    <row r="439" spans="1:13" ht="12.75">
      <c r="A439" s="221"/>
      <c r="B439" s="221"/>
      <c r="C439" s="377"/>
      <c r="D439" s="221"/>
      <c r="E439" s="221"/>
      <c r="F439" s="221"/>
      <c r="G439" s="221"/>
      <c r="H439" s="221"/>
      <c r="I439" s="221"/>
      <c r="J439" s="221"/>
      <c r="K439" s="221"/>
      <c r="L439" s="221"/>
      <c r="M439" s="221"/>
    </row>
    <row r="440" spans="1:13" ht="12.75">
      <c r="A440" s="221"/>
      <c r="B440" s="221"/>
      <c r="C440" s="377"/>
      <c r="D440" s="221"/>
      <c r="E440" s="221"/>
      <c r="F440" s="221"/>
      <c r="G440" s="221"/>
      <c r="H440" s="221"/>
      <c r="I440" s="221"/>
      <c r="J440" s="221"/>
      <c r="K440" s="221"/>
      <c r="L440" s="221"/>
      <c r="M440" s="221"/>
    </row>
    <row r="441" spans="1:13" ht="12.75">
      <c r="A441" s="221"/>
      <c r="B441" s="221"/>
      <c r="C441" s="377"/>
      <c r="D441" s="221"/>
      <c r="E441" s="221"/>
      <c r="F441" s="221"/>
      <c r="G441" s="221"/>
      <c r="H441" s="221"/>
      <c r="I441" s="221"/>
      <c r="J441" s="221"/>
      <c r="K441" s="221"/>
      <c r="L441" s="221"/>
      <c r="M441" s="221"/>
    </row>
    <row r="442" spans="1:13" ht="12.75">
      <c r="A442" s="221"/>
      <c r="B442" s="221"/>
      <c r="C442" s="377"/>
      <c r="D442" s="221"/>
      <c r="E442" s="221"/>
      <c r="F442" s="221"/>
      <c r="G442" s="221"/>
      <c r="H442" s="221"/>
      <c r="I442" s="221"/>
      <c r="J442" s="221"/>
      <c r="K442" s="221"/>
      <c r="L442" s="221"/>
      <c r="M442" s="221"/>
    </row>
    <row r="443" spans="1:13" ht="12.75">
      <c r="A443" s="221"/>
      <c r="B443" s="221"/>
      <c r="C443" s="377"/>
      <c r="D443" s="221"/>
      <c r="E443" s="221"/>
      <c r="F443" s="221"/>
      <c r="G443" s="221"/>
      <c r="H443" s="221"/>
      <c r="I443" s="221"/>
      <c r="J443" s="221"/>
      <c r="K443" s="221"/>
      <c r="L443" s="221"/>
      <c r="M443" s="221"/>
    </row>
    <row r="444" spans="1:13" ht="12.75">
      <c r="A444" s="221"/>
      <c r="B444" s="221"/>
      <c r="C444" s="377"/>
      <c r="D444" s="221"/>
      <c r="E444" s="221"/>
      <c r="F444" s="221"/>
      <c r="G444" s="221"/>
      <c r="H444" s="221"/>
      <c r="I444" s="221"/>
      <c r="J444" s="221"/>
      <c r="K444" s="221"/>
      <c r="L444" s="221"/>
      <c r="M444" s="221"/>
    </row>
    <row r="445" spans="1:13" ht="12.75">
      <c r="A445" s="221"/>
      <c r="B445" s="221"/>
      <c r="C445" s="377"/>
      <c r="D445" s="221"/>
      <c r="E445" s="221"/>
      <c r="F445" s="221"/>
      <c r="G445" s="221"/>
      <c r="H445" s="221"/>
      <c r="I445" s="221"/>
      <c r="J445" s="221"/>
      <c r="K445" s="221"/>
      <c r="L445" s="221"/>
      <c r="M445" s="221"/>
    </row>
    <row r="446" spans="1:13" ht="12.75">
      <c r="A446" s="221"/>
      <c r="B446" s="221"/>
      <c r="C446" s="377"/>
      <c r="D446" s="221"/>
      <c r="E446" s="221"/>
      <c r="F446" s="221"/>
      <c r="G446" s="221"/>
      <c r="H446" s="221"/>
      <c r="I446" s="221"/>
      <c r="J446" s="221"/>
      <c r="K446" s="221"/>
      <c r="L446" s="221"/>
      <c r="M446" s="221"/>
    </row>
    <row r="447" spans="1:13" ht="12.75">
      <c r="A447" s="221"/>
      <c r="B447" s="221"/>
      <c r="C447" s="377"/>
      <c r="D447" s="221"/>
      <c r="E447" s="221"/>
      <c r="F447" s="221"/>
      <c r="G447" s="221"/>
      <c r="H447" s="221"/>
      <c r="I447" s="221"/>
      <c r="J447" s="221"/>
      <c r="K447" s="221"/>
      <c r="L447" s="221"/>
      <c r="M447" s="221"/>
    </row>
    <row r="448" spans="1:13" ht="12.75">
      <c r="A448" s="221"/>
      <c r="B448" s="221"/>
      <c r="C448" s="377"/>
      <c r="D448" s="221"/>
      <c r="E448" s="221"/>
      <c r="F448" s="221"/>
      <c r="G448" s="221"/>
      <c r="H448" s="221"/>
      <c r="I448" s="221"/>
      <c r="J448" s="221"/>
      <c r="K448" s="221"/>
      <c r="L448" s="221"/>
      <c r="M448" s="221"/>
    </row>
    <row r="449" spans="1:13" ht="12.75">
      <c r="A449" s="221"/>
      <c r="B449" s="221"/>
      <c r="C449" s="377"/>
      <c r="D449" s="221"/>
      <c r="E449" s="221"/>
      <c r="F449" s="221"/>
      <c r="G449" s="221"/>
      <c r="H449" s="221"/>
      <c r="I449" s="221"/>
      <c r="J449" s="221"/>
      <c r="K449" s="221"/>
      <c r="L449" s="221"/>
      <c r="M449" s="221"/>
    </row>
    <row r="450" spans="1:13" ht="12.75">
      <c r="A450" s="221"/>
      <c r="B450" s="221"/>
      <c r="C450" s="377"/>
      <c r="D450" s="221"/>
      <c r="E450" s="221"/>
      <c r="F450" s="221"/>
      <c r="G450" s="221"/>
      <c r="H450" s="221"/>
      <c r="I450" s="221"/>
      <c r="J450" s="221"/>
      <c r="K450" s="221"/>
      <c r="L450" s="221"/>
      <c r="M450" s="221"/>
    </row>
    <row r="451" spans="1:13" ht="12.75">
      <c r="A451" s="221"/>
      <c r="B451" s="221"/>
      <c r="C451" s="377"/>
      <c r="D451" s="221"/>
      <c r="E451" s="221"/>
      <c r="F451" s="221"/>
      <c r="G451" s="221"/>
      <c r="H451" s="221"/>
      <c r="I451" s="221"/>
      <c r="J451" s="221"/>
      <c r="K451" s="221"/>
      <c r="L451" s="221"/>
      <c r="M451" s="221"/>
    </row>
    <row r="452" spans="1:13" ht="12.75">
      <c r="A452" s="221"/>
      <c r="B452" s="221"/>
      <c r="C452" s="377"/>
      <c r="D452" s="221"/>
      <c r="E452" s="221"/>
      <c r="F452" s="221"/>
      <c r="G452" s="221"/>
      <c r="H452" s="221"/>
      <c r="I452" s="221"/>
      <c r="J452" s="221"/>
      <c r="K452" s="221"/>
      <c r="L452" s="221"/>
      <c r="M452" s="221"/>
    </row>
    <row r="453" spans="1:13" ht="12.75">
      <c r="A453" s="221"/>
      <c r="B453" s="221"/>
      <c r="C453" s="377"/>
      <c r="D453" s="221"/>
      <c r="E453" s="221"/>
      <c r="F453" s="221"/>
      <c r="G453" s="221"/>
      <c r="H453" s="221"/>
      <c r="I453" s="221"/>
      <c r="J453" s="221"/>
      <c r="K453" s="221"/>
      <c r="L453" s="221"/>
      <c r="M453" s="221"/>
    </row>
    <row r="454" spans="1:13" ht="12.75">
      <c r="A454" s="221"/>
      <c r="B454" s="221"/>
      <c r="C454" s="377"/>
      <c r="D454" s="221"/>
      <c r="E454" s="221"/>
      <c r="F454" s="221"/>
      <c r="G454" s="221"/>
      <c r="H454" s="221"/>
      <c r="I454" s="221"/>
      <c r="J454" s="221"/>
      <c r="K454" s="221"/>
      <c r="L454" s="221"/>
      <c r="M454" s="221"/>
    </row>
    <row r="455" spans="1:13" ht="12.75">
      <c r="A455" s="221"/>
      <c r="B455" s="221"/>
      <c r="C455" s="377"/>
      <c r="D455" s="221"/>
      <c r="E455" s="221"/>
      <c r="F455" s="221"/>
      <c r="G455" s="221"/>
      <c r="H455" s="221"/>
      <c r="I455" s="221"/>
      <c r="J455" s="221"/>
      <c r="K455" s="221"/>
      <c r="L455" s="221"/>
      <c r="M455" s="221"/>
    </row>
    <row r="456" spans="1:13" ht="12.75">
      <c r="A456" s="221"/>
      <c r="B456" s="221"/>
      <c r="C456" s="377"/>
      <c r="D456" s="221"/>
      <c r="E456" s="221"/>
      <c r="F456" s="221"/>
      <c r="G456" s="221"/>
      <c r="H456" s="221"/>
      <c r="I456" s="221"/>
      <c r="J456" s="221"/>
      <c r="K456" s="221"/>
      <c r="L456" s="221"/>
      <c r="M456" s="221"/>
    </row>
    <row r="457" spans="1:13" ht="12.75">
      <c r="A457" s="221"/>
      <c r="B457" s="221"/>
      <c r="C457" s="377"/>
      <c r="D457" s="221"/>
      <c r="E457" s="221"/>
      <c r="F457" s="221"/>
      <c r="G457" s="221"/>
      <c r="H457" s="221"/>
      <c r="I457" s="221"/>
      <c r="J457" s="221"/>
      <c r="K457" s="221"/>
      <c r="L457" s="221"/>
      <c r="M457" s="221"/>
    </row>
    <row r="458" spans="1:13" ht="12.75">
      <c r="A458" s="221"/>
      <c r="B458" s="221"/>
      <c r="C458" s="377"/>
      <c r="D458" s="221"/>
      <c r="E458" s="221"/>
      <c r="F458" s="221"/>
      <c r="G458" s="221"/>
      <c r="H458" s="221"/>
      <c r="I458" s="221"/>
      <c r="J458" s="221"/>
      <c r="K458" s="221"/>
      <c r="L458" s="221"/>
      <c r="M458" s="221"/>
    </row>
    <row r="459" spans="1:13" ht="12.75">
      <c r="A459" s="221"/>
      <c r="B459" s="221"/>
      <c r="C459" s="377"/>
      <c r="D459" s="221"/>
      <c r="E459" s="221"/>
      <c r="F459" s="221"/>
      <c r="G459" s="221"/>
      <c r="H459" s="221"/>
      <c r="I459" s="221"/>
      <c r="J459" s="221"/>
      <c r="K459" s="221"/>
      <c r="L459" s="221"/>
      <c r="M459" s="221"/>
    </row>
    <row r="460" spans="1:13" ht="12.75">
      <c r="A460" s="221"/>
      <c r="B460" s="221"/>
      <c r="C460" s="377"/>
      <c r="D460" s="221"/>
      <c r="E460" s="221"/>
      <c r="F460" s="221"/>
      <c r="G460" s="221"/>
      <c r="H460" s="221"/>
      <c r="I460" s="221"/>
      <c r="J460" s="221"/>
      <c r="K460" s="221"/>
      <c r="L460" s="221"/>
      <c r="M460" s="221"/>
    </row>
    <row r="461" spans="1:13" ht="12.75">
      <c r="A461" s="221"/>
      <c r="B461" s="221"/>
      <c r="C461" s="377"/>
      <c r="D461" s="221"/>
      <c r="E461" s="221"/>
      <c r="F461" s="221"/>
      <c r="G461" s="221"/>
      <c r="H461" s="221"/>
      <c r="I461" s="221"/>
      <c r="J461" s="221"/>
      <c r="K461" s="221"/>
      <c r="L461" s="221"/>
      <c r="M461" s="221"/>
    </row>
    <row r="462" spans="1:13" ht="12.75">
      <c r="A462" s="221"/>
      <c r="B462" s="221"/>
      <c r="C462" s="377"/>
      <c r="D462" s="221"/>
      <c r="E462" s="221"/>
      <c r="F462" s="221"/>
      <c r="G462" s="221"/>
      <c r="H462" s="221"/>
      <c r="I462" s="221"/>
      <c r="J462" s="221"/>
      <c r="K462" s="221"/>
      <c r="L462" s="221"/>
      <c r="M462" s="221"/>
    </row>
    <row r="463" spans="1:13" ht="12.75">
      <c r="A463" s="221"/>
      <c r="B463" s="221"/>
      <c r="C463" s="377"/>
      <c r="D463" s="221"/>
      <c r="E463" s="221"/>
      <c r="F463" s="221"/>
      <c r="G463" s="221"/>
      <c r="H463" s="221"/>
      <c r="I463" s="221"/>
      <c r="J463" s="221"/>
      <c r="K463" s="221"/>
      <c r="L463" s="221"/>
      <c r="M463" s="221"/>
    </row>
    <row r="464" spans="1:13" ht="12.75">
      <c r="A464" s="221"/>
      <c r="B464" s="221"/>
      <c r="C464" s="377"/>
      <c r="D464" s="221"/>
      <c r="E464" s="221"/>
      <c r="F464" s="221"/>
      <c r="G464" s="221"/>
      <c r="H464" s="221"/>
      <c r="I464" s="221"/>
      <c r="J464" s="221"/>
      <c r="K464" s="221"/>
      <c r="L464" s="221"/>
      <c r="M464" s="221"/>
    </row>
    <row r="465" spans="1:13" ht="12.75">
      <c r="A465" s="221"/>
      <c r="B465" s="221"/>
      <c r="C465" s="377"/>
      <c r="D465" s="221"/>
      <c r="E465" s="221"/>
      <c r="F465" s="221"/>
      <c r="G465" s="221"/>
      <c r="H465" s="221"/>
      <c r="I465" s="221"/>
      <c r="J465" s="221"/>
      <c r="K465" s="221"/>
      <c r="L465" s="221"/>
      <c r="M465" s="221"/>
    </row>
    <row r="466" spans="1:13" ht="12.75">
      <c r="A466" s="221"/>
      <c r="B466" s="221"/>
      <c r="C466" s="377"/>
      <c r="D466" s="221"/>
      <c r="E466" s="221"/>
      <c r="F466" s="221"/>
      <c r="G466" s="221"/>
      <c r="H466" s="221"/>
      <c r="I466" s="221"/>
      <c r="J466" s="221"/>
      <c r="K466" s="221"/>
      <c r="L466" s="221"/>
      <c r="M466" s="221"/>
    </row>
    <row r="467" spans="1:13" ht="12.75">
      <c r="A467" s="221"/>
      <c r="B467" s="221"/>
      <c r="C467" s="377"/>
      <c r="D467" s="221"/>
      <c r="E467" s="221"/>
      <c r="F467" s="221"/>
      <c r="G467" s="221"/>
      <c r="H467" s="221"/>
      <c r="I467" s="221"/>
      <c r="J467" s="221"/>
      <c r="K467" s="221"/>
      <c r="L467" s="221"/>
      <c r="M467" s="221"/>
    </row>
    <row r="468" spans="1:13" ht="12.75">
      <c r="A468" s="221"/>
      <c r="B468" s="221"/>
      <c r="C468" s="377"/>
      <c r="D468" s="221"/>
      <c r="E468" s="221"/>
      <c r="F468" s="221"/>
      <c r="G468" s="221"/>
      <c r="H468" s="221"/>
      <c r="I468" s="221"/>
      <c r="J468" s="221"/>
      <c r="K468" s="221"/>
      <c r="L468" s="221"/>
      <c r="M468" s="221"/>
    </row>
    <row r="469" spans="1:13" ht="12.75">
      <c r="A469" s="221"/>
      <c r="B469" s="221"/>
      <c r="C469" s="377"/>
      <c r="D469" s="221"/>
      <c r="E469" s="221"/>
      <c r="F469" s="221"/>
      <c r="G469" s="221"/>
      <c r="H469" s="221"/>
      <c r="I469" s="221"/>
      <c r="J469" s="221"/>
      <c r="K469" s="221"/>
      <c r="L469" s="221"/>
      <c r="M469" s="221"/>
    </row>
    <row r="470" spans="1:13" ht="12.75">
      <c r="A470" s="221"/>
      <c r="B470" s="221"/>
      <c r="C470" s="377"/>
      <c r="D470" s="221"/>
      <c r="E470" s="221"/>
      <c r="F470" s="221"/>
      <c r="G470" s="221"/>
      <c r="H470" s="221"/>
      <c r="I470" s="221"/>
      <c r="J470" s="221"/>
      <c r="K470" s="221"/>
      <c r="L470" s="221"/>
      <c r="M470" s="221"/>
    </row>
    <row r="471" spans="1:13" ht="12.75">
      <c r="A471" s="221"/>
      <c r="B471" s="221"/>
      <c r="C471" s="377"/>
      <c r="D471" s="221"/>
      <c r="E471" s="221"/>
      <c r="F471" s="221"/>
      <c r="G471" s="221"/>
      <c r="H471" s="221"/>
      <c r="I471" s="221"/>
      <c r="J471" s="221"/>
      <c r="K471" s="221"/>
      <c r="L471" s="221"/>
      <c r="M471" s="221"/>
    </row>
    <row r="472" spans="1:13" ht="12.75">
      <c r="A472" s="221"/>
      <c r="B472" s="221"/>
      <c r="C472" s="377"/>
      <c r="D472" s="221"/>
      <c r="E472" s="221"/>
      <c r="F472" s="221"/>
      <c r="G472" s="221"/>
      <c r="H472" s="221"/>
      <c r="I472" s="221"/>
      <c r="J472" s="221"/>
      <c r="K472" s="221"/>
      <c r="L472" s="221"/>
      <c r="M472" s="221"/>
    </row>
    <row r="473" spans="1:13" ht="12.75">
      <c r="A473" s="221"/>
      <c r="B473" s="221"/>
      <c r="C473" s="377"/>
      <c r="D473" s="221"/>
      <c r="E473" s="221"/>
      <c r="F473" s="221"/>
      <c r="G473" s="221"/>
      <c r="H473" s="221"/>
      <c r="I473" s="221"/>
      <c r="J473" s="221"/>
      <c r="K473" s="221"/>
      <c r="L473" s="221"/>
      <c r="M473" s="221"/>
    </row>
    <row r="474" spans="1:13" ht="12.75">
      <c r="A474" s="221"/>
      <c r="B474" s="221"/>
      <c r="C474" s="377"/>
      <c r="D474" s="221"/>
      <c r="E474" s="221"/>
      <c r="F474" s="221"/>
      <c r="G474" s="221"/>
      <c r="H474" s="221"/>
      <c r="I474" s="221"/>
      <c r="J474" s="221"/>
      <c r="K474" s="221"/>
      <c r="L474" s="221"/>
      <c r="M474" s="221"/>
    </row>
    <row r="475" spans="1:13" ht="12.75">
      <c r="A475" s="221"/>
      <c r="B475" s="221"/>
      <c r="C475" s="377"/>
      <c r="D475" s="221"/>
      <c r="E475" s="221"/>
      <c r="F475" s="221"/>
      <c r="G475" s="221"/>
      <c r="H475" s="221"/>
      <c r="I475" s="221"/>
      <c r="J475" s="221"/>
      <c r="K475" s="221"/>
      <c r="L475" s="221"/>
      <c r="M475" s="221"/>
    </row>
    <row r="476" spans="1:13" ht="12.75">
      <c r="A476" s="221"/>
      <c r="B476" s="221"/>
      <c r="C476" s="377"/>
      <c r="D476" s="221"/>
      <c r="E476" s="221"/>
      <c r="F476" s="221"/>
      <c r="G476" s="221"/>
      <c r="H476" s="221"/>
      <c r="I476" s="221"/>
      <c r="J476" s="221"/>
      <c r="K476" s="221"/>
      <c r="L476" s="221"/>
      <c r="M476" s="221"/>
    </row>
    <row r="477" spans="1:13" ht="12.75">
      <c r="A477" s="221"/>
      <c r="B477" s="221"/>
      <c r="C477" s="377"/>
      <c r="D477" s="221"/>
      <c r="E477" s="221"/>
      <c r="F477" s="221"/>
      <c r="G477" s="221"/>
      <c r="H477" s="221"/>
      <c r="I477" s="221"/>
      <c r="J477" s="221"/>
      <c r="K477" s="221"/>
      <c r="L477" s="221"/>
      <c r="M477" s="221"/>
    </row>
    <row r="478" spans="1:13" ht="12.75">
      <c r="A478" s="221"/>
      <c r="B478" s="221"/>
      <c r="C478" s="377"/>
      <c r="D478" s="221"/>
      <c r="E478" s="221"/>
      <c r="F478" s="221"/>
      <c r="G478" s="221"/>
      <c r="H478" s="221"/>
      <c r="I478" s="221"/>
      <c r="J478" s="221"/>
      <c r="K478" s="221"/>
      <c r="L478" s="221"/>
      <c r="M478" s="221"/>
    </row>
    <row r="479" spans="1:13" ht="12.75">
      <c r="A479" s="221"/>
      <c r="B479" s="221"/>
      <c r="C479" s="377"/>
      <c r="D479" s="221"/>
      <c r="E479" s="221"/>
      <c r="F479" s="221"/>
      <c r="G479" s="221"/>
      <c r="H479" s="221"/>
      <c r="I479" s="221"/>
      <c r="J479" s="221"/>
      <c r="K479" s="221"/>
      <c r="L479" s="221"/>
      <c r="M479" s="221"/>
    </row>
    <row r="480" spans="1:13" ht="12.75">
      <c r="A480" s="221"/>
      <c r="B480" s="221"/>
      <c r="C480" s="377"/>
      <c r="D480" s="221"/>
      <c r="E480" s="221"/>
      <c r="F480" s="221"/>
      <c r="G480" s="221"/>
      <c r="H480" s="221"/>
      <c r="I480" s="221"/>
      <c r="J480" s="221"/>
      <c r="K480" s="221"/>
      <c r="L480" s="221"/>
      <c r="M480" s="221"/>
    </row>
    <row r="481" spans="1:13" ht="12.75">
      <c r="A481" s="221"/>
      <c r="B481" s="221"/>
      <c r="C481" s="377"/>
      <c r="D481" s="221"/>
      <c r="E481" s="221"/>
      <c r="F481" s="221"/>
      <c r="G481" s="221"/>
      <c r="H481" s="221"/>
      <c r="I481" s="221"/>
      <c r="J481" s="221"/>
      <c r="K481" s="221"/>
      <c r="L481" s="221"/>
      <c r="M481" s="221"/>
    </row>
    <row r="482" spans="1:13" ht="12.75">
      <c r="A482" s="221"/>
      <c r="B482" s="221"/>
      <c r="C482" s="377"/>
      <c r="D482" s="221"/>
      <c r="E482" s="221"/>
      <c r="F482" s="221"/>
      <c r="G482" s="221"/>
      <c r="H482" s="221"/>
      <c r="I482" s="221"/>
      <c r="J482" s="221"/>
      <c r="K482" s="221"/>
      <c r="L482" s="221"/>
      <c r="M482" s="221"/>
    </row>
    <row r="483" spans="1:13" ht="12.75">
      <c r="A483" s="221"/>
      <c r="B483" s="221"/>
      <c r="C483" s="377"/>
      <c r="D483" s="221"/>
      <c r="E483" s="221"/>
      <c r="F483" s="221"/>
      <c r="G483" s="221"/>
      <c r="H483" s="221"/>
      <c r="I483" s="221"/>
      <c r="J483" s="221"/>
      <c r="K483" s="221"/>
      <c r="L483" s="221"/>
      <c r="M483" s="221"/>
    </row>
    <row r="484" spans="1:13" ht="12.75">
      <c r="A484" s="221"/>
      <c r="B484" s="221"/>
      <c r="C484" s="377"/>
      <c r="D484" s="221"/>
      <c r="E484" s="221"/>
      <c r="F484" s="221"/>
      <c r="G484" s="221"/>
      <c r="H484" s="221"/>
      <c r="I484" s="221"/>
      <c r="J484" s="221"/>
      <c r="K484" s="221"/>
      <c r="L484" s="221"/>
      <c r="M484" s="221"/>
    </row>
    <row r="485" spans="1:13" ht="12.75">
      <c r="A485" s="221"/>
      <c r="B485" s="221"/>
      <c r="C485" s="377"/>
      <c r="D485" s="221"/>
      <c r="E485" s="221"/>
      <c r="F485" s="221"/>
      <c r="G485" s="221"/>
      <c r="H485" s="221"/>
      <c r="I485" s="221"/>
      <c r="J485" s="221"/>
      <c r="K485" s="221"/>
      <c r="L485" s="221"/>
      <c r="M485" s="221"/>
    </row>
    <row r="486" spans="1:13" ht="12.75">
      <c r="A486" s="221"/>
      <c r="B486" s="221"/>
      <c r="C486" s="377"/>
      <c r="D486" s="221"/>
      <c r="E486" s="221"/>
      <c r="F486" s="221"/>
      <c r="G486" s="221"/>
      <c r="H486" s="221"/>
      <c r="I486" s="221"/>
      <c r="J486" s="221"/>
      <c r="K486" s="221"/>
      <c r="L486" s="221"/>
      <c r="M486" s="221"/>
    </row>
    <row r="487" spans="1:13" ht="12.75">
      <c r="A487" s="221"/>
      <c r="B487" s="221"/>
      <c r="C487" s="377"/>
      <c r="D487" s="221"/>
      <c r="E487" s="221"/>
      <c r="F487" s="221"/>
      <c r="G487" s="221"/>
      <c r="H487" s="221"/>
      <c r="I487" s="221"/>
      <c r="J487" s="221"/>
      <c r="K487" s="221"/>
      <c r="L487" s="221"/>
      <c r="M487" s="221"/>
    </row>
    <row r="488" spans="1:13" ht="12.75">
      <c r="A488" s="221"/>
      <c r="B488" s="221"/>
      <c r="C488" s="377"/>
      <c r="D488" s="221"/>
      <c r="E488" s="221"/>
      <c r="F488" s="221"/>
      <c r="G488" s="221"/>
      <c r="H488" s="221"/>
      <c r="I488" s="221"/>
      <c r="J488" s="221"/>
      <c r="K488" s="221"/>
      <c r="L488" s="221"/>
      <c r="M488" s="221"/>
    </row>
    <row r="489" spans="1:13" ht="12.75">
      <c r="A489" s="221"/>
      <c r="B489" s="221"/>
      <c r="C489" s="377"/>
      <c r="D489" s="221"/>
      <c r="E489" s="221"/>
      <c r="F489" s="221"/>
      <c r="G489" s="221"/>
      <c r="H489" s="221"/>
      <c r="I489" s="221"/>
      <c r="J489" s="221"/>
      <c r="K489" s="221"/>
      <c r="L489" s="221"/>
      <c r="M489" s="221"/>
    </row>
    <row r="490" spans="1:13" ht="12.75">
      <c r="A490" s="221"/>
      <c r="B490" s="221"/>
      <c r="C490" s="377"/>
      <c r="D490" s="221"/>
      <c r="E490" s="221"/>
      <c r="F490" s="221"/>
      <c r="G490" s="221"/>
      <c r="H490" s="221"/>
      <c r="I490" s="221"/>
      <c r="J490" s="221"/>
      <c r="K490" s="221"/>
      <c r="L490" s="221"/>
      <c r="M490" s="221"/>
    </row>
    <row r="491" spans="1:13" ht="12.75">
      <c r="A491" s="221"/>
      <c r="B491" s="221"/>
      <c r="C491" s="377"/>
      <c r="D491" s="221"/>
      <c r="E491" s="221"/>
      <c r="F491" s="221"/>
      <c r="G491" s="221"/>
      <c r="H491" s="221"/>
      <c r="I491" s="221"/>
      <c r="J491" s="221"/>
      <c r="K491" s="221"/>
      <c r="L491" s="221"/>
      <c r="M491" s="221"/>
    </row>
    <row r="492" spans="1:13" ht="12.75">
      <c r="A492" s="221"/>
      <c r="B492" s="221"/>
      <c r="C492" s="377"/>
      <c r="D492" s="221"/>
      <c r="E492" s="221"/>
      <c r="F492" s="221"/>
      <c r="G492" s="221"/>
      <c r="H492" s="221"/>
      <c r="I492" s="221"/>
      <c r="J492" s="221"/>
      <c r="K492" s="221"/>
      <c r="L492" s="221"/>
      <c r="M492" s="221"/>
    </row>
    <row r="493" spans="1:13" ht="12.75">
      <c r="A493" s="221"/>
      <c r="B493" s="221"/>
      <c r="C493" s="377"/>
      <c r="D493" s="221"/>
      <c r="E493" s="221"/>
      <c r="F493" s="221"/>
      <c r="G493" s="221"/>
      <c r="H493" s="221"/>
      <c r="I493" s="221"/>
      <c r="J493" s="221"/>
      <c r="K493" s="221"/>
      <c r="L493" s="221"/>
      <c r="M493" s="221"/>
    </row>
    <row r="494" spans="1:13" ht="12.75">
      <c r="A494" s="221"/>
      <c r="B494" s="221"/>
      <c r="C494" s="377"/>
      <c r="D494" s="221"/>
      <c r="E494" s="221"/>
      <c r="F494" s="221"/>
      <c r="G494" s="221"/>
      <c r="H494" s="221"/>
      <c r="I494" s="221"/>
      <c r="J494" s="221"/>
      <c r="K494" s="221"/>
      <c r="L494" s="221"/>
      <c r="M494" s="221"/>
    </row>
    <row r="495" spans="1:13" ht="12.75">
      <c r="A495" s="221"/>
      <c r="B495" s="221"/>
      <c r="C495" s="377"/>
      <c r="D495" s="221"/>
      <c r="E495" s="221"/>
      <c r="F495" s="221"/>
      <c r="G495" s="221"/>
      <c r="H495" s="221"/>
      <c r="I495" s="221"/>
      <c r="J495" s="221"/>
      <c r="K495" s="221"/>
      <c r="L495" s="221"/>
      <c r="M495" s="221"/>
    </row>
    <row r="496" spans="1:13" ht="12.75">
      <c r="A496" s="221"/>
      <c r="B496" s="221"/>
      <c r="C496" s="377"/>
      <c r="D496" s="221"/>
      <c r="E496" s="221"/>
      <c r="F496" s="221"/>
      <c r="G496" s="221"/>
      <c r="H496" s="221"/>
      <c r="I496" s="221"/>
      <c r="J496" s="221"/>
      <c r="K496" s="221"/>
      <c r="L496" s="221"/>
      <c r="M496" s="221"/>
    </row>
    <row r="497" spans="1:13" ht="12.75">
      <c r="A497" s="221"/>
      <c r="B497" s="221"/>
      <c r="C497" s="377"/>
      <c r="D497" s="221"/>
      <c r="E497" s="221"/>
      <c r="F497" s="221"/>
      <c r="G497" s="221"/>
      <c r="H497" s="221"/>
      <c r="I497" s="221"/>
      <c r="J497" s="221"/>
      <c r="K497" s="221"/>
      <c r="L497" s="221"/>
      <c r="M497" s="221"/>
    </row>
    <row r="498" spans="1:13" ht="12.75">
      <c r="A498" s="221"/>
      <c r="B498" s="221"/>
      <c r="C498" s="377"/>
      <c r="D498" s="221"/>
      <c r="E498" s="221"/>
      <c r="F498" s="221"/>
      <c r="G498" s="221"/>
      <c r="H498" s="221"/>
      <c r="I498" s="221"/>
      <c r="J498" s="221"/>
      <c r="K498" s="221"/>
      <c r="L498" s="221"/>
      <c r="M498" s="221"/>
    </row>
    <row r="499" spans="1:13" ht="12.75">
      <c r="A499" s="221"/>
      <c r="B499" s="221"/>
      <c r="C499" s="377"/>
      <c r="D499" s="221"/>
      <c r="E499" s="221"/>
      <c r="F499" s="221"/>
      <c r="G499" s="221"/>
      <c r="H499" s="221"/>
      <c r="I499" s="221"/>
      <c r="J499" s="221"/>
      <c r="K499" s="221"/>
      <c r="L499" s="221"/>
      <c r="M499" s="221"/>
    </row>
    <row r="500" spans="1:13" ht="12.75">
      <c r="A500" s="221"/>
      <c r="B500" s="221"/>
      <c r="C500" s="377"/>
      <c r="D500" s="221"/>
      <c r="E500" s="221"/>
      <c r="F500" s="221"/>
      <c r="G500" s="221"/>
      <c r="H500" s="221"/>
      <c r="I500" s="221"/>
      <c r="J500" s="221"/>
      <c r="K500" s="221"/>
      <c r="L500" s="221"/>
      <c r="M500" s="221"/>
    </row>
    <row r="501" spans="1:13" ht="12.75">
      <c r="A501" s="221"/>
      <c r="B501" s="221"/>
      <c r="C501" s="377"/>
      <c r="D501" s="221"/>
      <c r="E501" s="221"/>
      <c r="F501" s="221"/>
      <c r="G501" s="221"/>
      <c r="H501" s="221"/>
      <c r="I501" s="221"/>
      <c r="J501" s="221"/>
      <c r="K501" s="221"/>
      <c r="L501" s="221"/>
      <c r="M501" s="221"/>
    </row>
    <row r="502" spans="1:13" ht="12.75">
      <c r="A502" s="221"/>
      <c r="B502" s="221"/>
      <c r="C502" s="377"/>
      <c r="D502" s="221"/>
      <c r="E502" s="221"/>
      <c r="F502" s="221"/>
      <c r="G502" s="221"/>
      <c r="H502" s="221"/>
      <c r="I502" s="221"/>
      <c r="J502" s="221"/>
      <c r="K502" s="221"/>
      <c r="L502" s="221"/>
      <c r="M502" s="221"/>
    </row>
    <row r="503" spans="1:13" ht="12.75">
      <c r="A503" s="221"/>
      <c r="B503" s="221"/>
      <c r="C503" s="377"/>
      <c r="D503" s="221"/>
      <c r="E503" s="221"/>
      <c r="F503" s="221"/>
      <c r="G503" s="221"/>
      <c r="H503" s="221"/>
      <c r="I503" s="221"/>
      <c r="J503" s="221"/>
      <c r="K503" s="221"/>
      <c r="L503" s="221"/>
      <c r="M503" s="221"/>
    </row>
    <row r="504" spans="1:13" ht="12.75">
      <c r="A504" s="221"/>
      <c r="B504" s="221"/>
      <c r="C504" s="377"/>
      <c r="D504" s="221"/>
      <c r="E504" s="221"/>
      <c r="F504" s="221"/>
      <c r="G504" s="221"/>
      <c r="H504" s="221"/>
      <c r="I504" s="221"/>
      <c r="J504" s="221"/>
      <c r="K504" s="221"/>
      <c r="L504" s="221"/>
      <c r="M504" s="221"/>
    </row>
    <row r="505" spans="1:13" ht="12.75">
      <c r="A505" s="221"/>
      <c r="B505" s="221"/>
      <c r="C505" s="377"/>
      <c r="D505" s="221"/>
      <c r="E505" s="221"/>
      <c r="F505" s="221"/>
      <c r="G505" s="221"/>
      <c r="H505" s="221"/>
      <c r="I505" s="221"/>
      <c r="J505" s="221"/>
      <c r="K505" s="221"/>
      <c r="L505" s="221"/>
      <c r="M505" s="221"/>
    </row>
    <row r="506" spans="1:13" ht="12.75">
      <c r="A506" s="221"/>
      <c r="B506" s="221"/>
      <c r="C506" s="377"/>
      <c r="D506" s="221"/>
      <c r="E506" s="221"/>
      <c r="F506" s="221"/>
      <c r="G506" s="221"/>
      <c r="H506" s="221"/>
      <c r="I506" s="221"/>
      <c r="J506" s="221"/>
      <c r="K506" s="221"/>
      <c r="L506" s="221"/>
      <c r="M506" s="221"/>
    </row>
    <row r="507" spans="1:13" ht="12.75">
      <c r="A507" s="221"/>
      <c r="B507" s="221"/>
      <c r="C507" s="377"/>
      <c r="D507" s="221"/>
      <c r="E507" s="221"/>
      <c r="F507" s="221"/>
      <c r="G507" s="221"/>
      <c r="H507" s="221"/>
      <c r="I507" s="221"/>
      <c r="J507" s="221"/>
      <c r="K507" s="221"/>
      <c r="L507" s="221"/>
      <c r="M507" s="221"/>
    </row>
    <row r="508" spans="1:13" ht="12.75">
      <c r="A508" s="221"/>
      <c r="B508" s="221"/>
      <c r="C508" s="377"/>
      <c r="D508" s="221"/>
      <c r="E508" s="221"/>
      <c r="F508" s="221"/>
      <c r="G508" s="221"/>
      <c r="H508" s="221"/>
      <c r="I508" s="221"/>
      <c r="J508" s="221"/>
      <c r="K508" s="221"/>
      <c r="L508" s="221"/>
      <c r="M508" s="221"/>
    </row>
    <row r="509" spans="1:13" ht="12.75">
      <c r="A509" s="221"/>
      <c r="B509" s="221"/>
      <c r="C509" s="377"/>
      <c r="D509" s="221"/>
      <c r="E509" s="221"/>
      <c r="F509" s="221"/>
      <c r="G509" s="221"/>
      <c r="H509" s="221"/>
      <c r="I509" s="221"/>
      <c r="J509" s="221"/>
      <c r="K509" s="221"/>
      <c r="L509" s="221"/>
      <c r="M509" s="221"/>
    </row>
    <row r="510" spans="1:13" ht="12.75">
      <c r="A510" s="221"/>
      <c r="B510" s="221"/>
      <c r="C510" s="377"/>
      <c r="D510" s="221"/>
      <c r="E510" s="221"/>
      <c r="F510" s="221"/>
      <c r="G510" s="221"/>
      <c r="H510" s="221"/>
      <c r="I510" s="221"/>
      <c r="J510" s="221"/>
      <c r="K510" s="221"/>
      <c r="L510" s="221"/>
      <c r="M510" s="221"/>
    </row>
    <row r="511" spans="1:13" ht="12.75">
      <c r="A511" s="221"/>
      <c r="B511" s="221"/>
      <c r="C511" s="377"/>
      <c r="D511" s="221"/>
      <c r="E511" s="221"/>
      <c r="F511" s="221"/>
      <c r="G511" s="221"/>
      <c r="H511" s="221"/>
      <c r="I511" s="221"/>
      <c r="J511" s="221"/>
      <c r="K511" s="221"/>
      <c r="L511" s="221"/>
      <c r="M511" s="221"/>
    </row>
    <row r="512" spans="1:13" ht="12.75">
      <c r="A512" s="221"/>
      <c r="B512" s="221"/>
      <c r="C512" s="377"/>
      <c r="D512" s="221"/>
      <c r="E512" s="221"/>
      <c r="F512" s="221"/>
      <c r="G512" s="221"/>
      <c r="H512" s="221"/>
      <c r="I512" s="221"/>
      <c r="J512" s="221"/>
      <c r="K512" s="221"/>
      <c r="L512" s="221"/>
      <c r="M512" s="221"/>
    </row>
    <row r="513" spans="1:13" ht="12.75">
      <c r="A513" s="221"/>
      <c r="B513" s="221"/>
      <c r="C513" s="377"/>
      <c r="D513" s="221"/>
      <c r="E513" s="221"/>
      <c r="F513" s="221"/>
      <c r="G513" s="221"/>
      <c r="H513" s="221"/>
      <c r="I513" s="221"/>
      <c r="J513" s="221"/>
      <c r="K513" s="221"/>
      <c r="L513" s="221"/>
      <c r="M513" s="221"/>
    </row>
    <row r="514" spans="1:13" ht="12.75">
      <c r="A514" s="221"/>
      <c r="B514" s="221"/>
      <c r="C514" s="377"/>
      <c r="D514" s="221"/>
      <c r="E514" s="221"/>
      <c r="F514" s="221"/>
      <c r="G514" s="221"/>
      <c r="H514" s="221"/>
      <c r="I514" s="221"/>
      <c r="J514" s="221"/>
      <c r="K514" s="221"/>
      <c r="L514" s="221"/>
      <c r="M514" s="221"/>
    </row>
    <row r="515" spans="1:13" ht="12.75">
      <c r="A515" s="221"/>
      <c r="B515" s="221"/>
      <c r="C515" s="377"/>
      <c r="D515" s="221"/>
      <c r="E515" s="221"/>
      <c r="F515" s="221"/>
      <c r="G515" s="221"/>
      <c r="H515" s="221"/>
      <c r="I515" s="221"/>
      <c r="J515" s="221"/>
      <c r="K515" s="221"/>
      <c r="L515" s="221"/>
      <c r="M515" s="221"/>
    </row>
    <row r="516" spans="1:13" ht="12.75">
      <c r="A516" s="221"/>
      <c r="B516" s="221"/>
      <c r="C516" s="377"/>
      <c r="D516" s="221"/>
      <c r="E516" s="221"/>
      <c r="F516" s="221"/>
      <c r="G516" s="221"/>
      <c r="H516" s="221"/>
      <c r="I516" s="221"/>
      <c r="J516" s="221"/>
      <c r="K516" s="221"/>
      <c r="L516" s="221"/>
      <c r="M516" s="221"/>
    </row>
    <row r="517" spans="1:13" ht="12.75">
      <c r="A517" s="221"/>
      <c r="B517" s="221"/>
      <c r="C517" s="377"/>
      <c r="D517" s="221"/>
      <c r="E517" s="221"/>
      <c r="F517" s="221"/>
      <c r="G517" s="221"/>
      <c r="H517" s="221"/>
      <c r="I517" s="221"/>
      <c r="J517" s="221"/>
      <c r="K517" s="221"/>
      <c r="L517" s="221"/>
      <c r="M517" s="221"/>
    </row>
    <row r="518" spans="1:13" ht="12.75">
      <c r="A518" s="221"/>
      <c r="B518" s="221"/>
      <c r="C518" s="377"/>
      <c r="D518" s="221"/>
      <c r="E518" s="221"/>
      <c r="F518" s="221"/>
      <c r="G518" s="221"/>
      <c r="H518" s="221"/>
      <c r="I518" s="221"/>
      <c r="J518" s="221"/>
      <c r="K518" s="221"/>
      <c r="L518" s="221"/>
      <c r="M518" s="221"/>
    </row>
    <row r="519" spans="1:13" ht="12.75">
      <c r="A519" s="221"/>
      <c r="B519" s="221"/>
      <c r="C519" s="377"/>
      <c r="D519" s="221"/>
      <c r="E519" s="221"/>
      <c r="F519" s="221"/>
      <c r="G519" s="221"/>
      <c r="H519" s="221"/>
      <c r="I519" s="221"/>
      <c r="J519" s="221"/>
      <c r="K519" s="221"/>
      <c r="L519" s="221"/>
      <c r="M519" s="221"/>
    </row>
    <row r="520" spans="1:13" ht="12.75">
      <c r="A520" s="221"/>
      <c r="B520" s="221"/>
      <c r="C520" s="377"/>
      <c r="D520" s="221"/>
      <c r="E520" s="221"/>
      <c r="F520" s="221"/>
      <c r="G520" s="221"/>
      <c r="H520" s="221"/>
      <c r="I520" s="221"/>
      <c r="J520" s="221"/>
      <c r="K520" s="221"/>
      <c r="L520" s="221"/>
      <c r="M520" s="221"/>
    </row>
    <row r="521" spans="1:13" ht="12.75">
      <c r="A521" s="221"/>
      <c r="B521" s="221"/>
      <c r="C521" s="377"/>
      <c r="D521" s="221"/>
      <c r="E521" s="221"/>
      <c r="F521" s="221"/>
      <c r="G521" s="221"/>
      <c r="H521" s="221"/>
      <c r="I521" s="221"/>
      <c r="J521" s="221"/>
      <c r="K521" s="221"/>
      <c r="L521" s="221"/>
      <c r="M521" s="221"/>
    </row>
    <row r="522" spans="1:13" ht="12.75">
      <c r="A522" s="221"/>
      <c r="B522" s="221"/>
      <c r="C522" s="377"/>
      <c r="D522" s="221"/>
      <c r="E522" s="221"/>
      <c r="F522" s="221"/>
      <c r="G522" s="221"/>
      <c r="H522" s="221"/>
      <c r="I522" s="221"/>
      <c r="J522" s="221"/>
      <c r="K522" s="221"/>
      <c r="L522" s="221"/>
      <c r="M522" s="221"/>
    </row>
    <row r="523" spans="1:13" ht="12.75">
      <c r="A523" s="221"/>
      <c r="B523" s="221"/>
      <c r="C523" s="377"/>
      <c r="D523" s="221"/>
      <c r="E523" s="221"/>
      <c r="F523" s="221"/>
      <c r="G523" s="221"/>
      <c r="H523" s="221"/>
      <c r="I523" s="221"/>
      <c r="J523" s="221"/>
      <c r="K523" s="221"/>
      <c r="L523" s="221"/>
      <c r="M523" s="221"/>
    </row>
    <row r="524" spans="1:13" ht="12.75">
      <c r="A524" s="221"/>
      <c r="B524" s="221"/>
      <c r="C524" s="377"/>
      <c r="D524" s="221"/>
      <c r="E524" s="221"/>
      <c r="F524" s="221"/>
      <c r="G524" s="221"/>
      <c r="H524" s="221"/>
      <c r="I524" s="221"/>
      <c r="J524" s="221"/>
      <c r="K524" s="221"/>
      <c r="L524" s="221"/>
      <c r="M524" s="221"/>
    </row>
    <row r="525" spans="1:13" ht="12.75">
      <c r="A525" s="221"/>
      <c r="B525" s="221"/>
      <c r="C525" s="377"/>
      <c r="D525" s="221"/>
      <c r="E525" s="221"/>
      <c r="F525" s="221"/>
      <c r="G525" s="221"/>
      <c r="H525" s="221"/>
      <c r="I525" s="221"/>
      <c r="J525" s="221"/>
      <c r="K525" s="221"/>
      <c r="L525" s="221"/>
      <c r="M525" s="221"/>
    </row>
    <row r="526" spans="1:13" ht="12.75">
      <c r="A526" s="221"/>
      <c r="B526" s="221"/>
      <c r="C526" s="377"/>
      <c r="D526" s="221"/>
      <c r="E526" s="221"/>
      <c r="F526" s="221"/>
      <c r="G526" s="221"/>
      <c r="H526" s="221"/>
      <c r="I526" s="221"/>
      <c r="J526" s="221"/>
      <c r="K526" s="221"/>
      <c r="L526" s="221"/>
      <c r="M526" s="221"/>
    </row>
    <row r="527" spans="1:13" ht="12.75">
      <c r="A527" s="221"/>
      <c r="B527" s="221"/>
      <c r="C527" s="377"/>
      <c r="D527" s="221"/>
      <c r="E527" s="221"/>
      <c r="F527" s="221"/>
      <c r="G527" s="221"/>
      <c r="H527" s="221"/>
      <c r="I527" s="221"/>
      <c r="J527" s="221"/>
      <c r="K527" s="221"/>
      <c r="L527" s="221"/>
      <c r="M527" s="221"/>
    </row>
    <row r="528" spans="1:13" ht="12.75">
      <c r="A528" s="221"/>
      <c r="B528" s="221"/>
      <c r="C528" s="377"/>
      <c r="D528" s="221"/>
      <c r="E528" s="221"/>
      <c r="F528" s="221"/>
      <c r="G528" s="221"/>
      <c r="H528" s="221"/>
      <c r="I528" s="221"/>
      <c r="J528" s="221"/>
      <c r="K528" s="221"/>
      <c r="L528" s="221"/>
      <c r="M528" s="221"/>
    </row>
    <row r="529" spans="1:13" ht="12.75">
      <c r="A529" s="221"/>
      <c r="B529" s="221"/>
      <c r="C529" s="377"/>
      <c r="D529" s="221"/>
      <c r="E529" s="221"/>
      <c r="F529" s="221"/>
      <c r="G529" s="221"/>
      <c r="H529" s="221"/>
      <c r="I529" s="221"/>
      <c r="J529" s="221"/>
      <c r="K529" s="221"/>
      <c r="L529" s="221"/>
      <c r="M529" s="221"/>
    </row>
    <row r="530" spans="1:13" ht="12.75">
      <c r="A530" s="221"/>
      <c r="B530" s="221"/>
      <c r="C530" s="377"/>
      <c r="D530" s="221"/>
      <c r="E530" s="221"/>
      <c r="F530" s="221"/>
      <c r="G530" s="221"/>
      <c r="H530" s="221"/>
      <c r="I530" s="221"/>
      <c r="J530" s="221"/>
      <c r="K530" s="221"/>
      <c r="L530" s="221"/>
      <c r="M530" s="221"/>
    </row>
    <row r="531" spans="1:13" ht="12.75">
      <c r="A531" s="221"/>
      <c r="B531" s="221"/>
      <c r="C531" s="377"/>
      <c r="D531" s="221"/>
      <c r="E531" s="221"/>
      <c r="F531" s="221"/>
      <c r="G531" s="221"/>
      <c r="H531" s="221"/>
      <c r="I531" s="221"/>
      <c r="J531" s="221"/>
      <c r="K531" s="221"/>
      <c r="L531" s="221"/>
      <c r="M531" s="221"/>
    </row>
    <row r="532" spans="1:13" ht="12.75">
      <c r="A532" s="221"/>
      <c r="B532" s="221"/>
      <c r="C532" s="377"/>
      <c r="D532" s="221"/>
      <c r="E532" s="221"/>
      <c r="F532" s="221"/>
      <c r="G532" s="221"/>
      <c r="H532" s="221"/>
      <c r="I532" s="221"/>
      <c r="J532" s="221"/>
      <c r="K532" s="221"/>
      <c r="L532" s="221"/>
      <c r="M532" s="221"/>
    </row>
    <row r="533" spans="1:13" ht="12.75">
      <c r="A533" s="221"/>
      <c r="B533" s="221"/>
      <c r="C533" s="377"/>
      <c r="D533" s="221"/>
      <c r="E533" s="221"/>
      <c r="F533" s="221"/>
      <c r="G533" s="221"/>
      <c r="H533" s="221"/>
      <c r="I533" s="221"/>
      <c r="J533" s="221"/>
      <c r="K533" s="221"/>
      <c r="L533" s="221"/>
      <c r="M533" s="221"/>
    </row>
    <row r="534" spans="1:13" ht="12.75">
      <c r="A534" s="221"/>
      <c r="B534" s="221"/>
      <c r="C534" s="377"/>
      <c r="D534" s="221"/>
      <c r="E534" s="221"/>
      <c r="F534" s="221"/>
      <c r="G534" s="221"/>
      <c r="H534" s="221"/>
      <c r="I534" s="221"/>
      <c r="J534" s="221"/>
      <c r="K534" s="221"/>
      <c r="L534" s="221"/>
      <c r="M534" s="221"/>
    </row>
    <row r="535" spans="1:13" ht="12.75">
      <c r="A535" s="221"/>
      <c r="B535" s="221"/>
      <c r="C535" s="377"/>
      <c r="D535" s="221"/>
      <c r="E535" s="221"/>
      <c r="F535" s="221"/>
      <c r="G535" s="221"/>
      <c r="H535" s="221"/>
      <c r="I535" s="221"/>
      <c r="J535" s="221"/>
      <c r="K535" s="221"/>
      <c r="L535" s="221"/>
      <c r="M535" s="221"/>
    </row>
    <row r="536" spans="1:13" ht="12.75">
      <c r="A536" s="221"/>
      <c r="B536" s="221"/>
      <c r="C536" s="377"/>
      <c r="D536" s="221"/>
      <c r="E536" s="221"/>
      <c r="F536" s="221"/>
      <c r="G536" s="221"/>
      <c r="H536" s="221"/>
      <c r="I536" s="221"/>
      <c r="J536" s="221"/>
      <c r="K536" s="221"/>
      <c r="L536" s="221"/>
      <c r="M536" s="221"/>
    </row>
    <row r="537" spans="1:13" ht="12.75">
      <c r="A537" s="221"/>
      <c r="B537" s="221"/>
      <c r="C537" s="377"/>
      <c r="D537" s="221"/>
      <c r="E537" s="221"/>
      <c r="F537" s="221"/>
      <c r="G537" s="221"/>
      <c r="H537" s="221"/>
      <c r="I537" s="221"/>
      <c r="J537" s="221"/>
      <c r="K537" s="221"/>
      <c r="L537" s="221"/>
      <c r="M537" s="221"/>
    </row>
    <row r="538" spans="1:13" ht="12.75">
      <c r="A538" s="221"/>
      <c r="B538" s="221"/>
      <c r="C538" s="377"/>
      <c r="D538" s="221"/>
      <c r="E538" s="221"/>
      <c r="F538" s="221"/>
      <c r="G538" s="221"/>
      <c r="H538" s="221"/>
      <c r="I538" s="221"/>
      <c r="J538" s="221"/>
      <c r="K538" s="221"/>
      <c r="L538" s="221"/>
      <c r="M538" s="221"/>
    </row>
    <row r="539" spans="1:13" ht="12.75">
      <c r="A539" s="221"/>
      <c r="B539" s="221"/>
      <c r="C539" s="377"/>
      <c r="D539" s="221"/>
      <c r="E539" s="221"/>
      <c r="F539" s="221"/>
      <c r="G539" s="221"/>
      <c r="H539" s="221"/>
      <c r="I539" s="221"/>
      <c r="J539" s="221"/>
      <c r="K539" s="221"/>
      <c r="L539" s="221"/>
      <c r="M539" s="221"/>
    </row>
    <row r="540" spans="1:13" ht="12.75">
      <c r="A540" s="221"/>
      <c r="B540" s="221"/>
      <c r="C540" s="377"/>
      <c r="D540" s="221"/>
      <c r="E540" s="221"/>
      <c r="F540" s="221"/>
      <c r="G540" s="221"/>
      <c r="H540" s="221"/>
      <c r="I540" s="221"/>
      <c r="J540" s="221"/>
      <c r="K540" s="221"/>
      <c r="L540" s="221"/>
      <c r="M540" s="221"/>
    </row>
    <row r="541" spans="1:13" ht="12.75">
      <c r="A541" s="221"/>
      <c r="B541" s="221"/>
      <c r="C541" s="377"/>
      <c r="D541" s="221"/>
      <c r="E541" s="221"/>
      <c r="F541" s="221"/>
      <c r="G541" s="221"/>
      <c r="H541" s="221"/>
      <c r="I541" s="221"/>
      <c r="J541" s="221"/>
      <c r="K541" s="221"/>
      <c r="L541" s="221"/>
      <c r="M541" s="221"/>
    </row>
    <row r="542" spans="1:13" ht="12.75">
      <c r="A542" s="221"/>
      <c r="B542" s="221"/>
      <c r="C542" s="377"/>
      <c r="D542" s="221"/>
      <c r="E542" s="221"/>
      <c r="F542" s="221"/>
      <c r="G542" s="221"/>
      <c r="H542" s="221"/>
      <c r="I542" s="221"/>
      <c r="J542" s="221"/>
      <c r="K542" s="221"/>
      <c r="L542" s="221"/>
      <c r="M542" s="221"/>
    </row>
    <row r="543" spans="1:13" ht="12.75">
      <c r="A543" s="221"/>
      <c r="B543" s="221"/>
      <c r="C543" s="377"/>
      <c r="D543" s="221"/>
      <c r="E543" s="221"/>
      <c r="F543" s="221"/>
      <c r="G543" s="221"/>
      <c r="H543" s="221"/>
      <c r="I543" s="221"/>
      <c r="J543" s="221"/>
      <c r="K543" s="221"/>
      <c r="L543" s="221"/>
      <c r="M543" s="221"/>
    </row>
    <row r="544" spans="1:13" ht="12.75">
      <c r="A544" s="221"/>
      <c r="B544" s="221"/>
      <c r="C544" s="377"/>
      <c r="D544" s="221"/>
      <c r="E544" s="221"/>
      <c r="F544" s="221"/>
      <c r="G544" s="221"/>
      <c r="H544" s="221"/>
      <c r="I544" s="221"/>
      <c r="J544" s="221"/>
      <c r="K544" s="221"/>
      <c r="L544" s="221"/>
      <c r="M544" s="221"/>
    </row>
    <row r="545" spans="1:13" ht="12.75">
      <c r="A545" s="221"/>
      <c r="B545" s="221"/>
      <c r="C545" s="377"/>
      <c r="D545" s="221"/>
      <c r="E545" s="221"/>
      <c r="F545" s="221"/>
      <c r="G545" s="221"/>
      <c r="H545" s="221"/>
      <c r="I545" s="221"/>
      <c r="J545" s="221"/>
      <c r="K545" s="221"/>
      <c r="L545" s="221"/>
      <c r="M545" s="221"/>
    </row>
    <row r="546" spans="1:13" ht="12.75">
      <c r="A546" s="221"/>
      <c r="B546" s="221"/>
      <c r="C546" s="377"/>
      <c r="D546" s="221"/>
      <c r="E546" s="221"/>
      <c r="F546" s="221"/>
      <c r="G546" s="221"/>
      <c r="H546" s="221"/>
      <c r="I546" s="221"/>
      <c r="J546" s="221"/>
      <c r="K546" s="221"/>
      <c r="L546" s="221"/>
      <c r="M546" s="221"/>
    </row>
    <row r="547" spans="1:13" ht="12.75">
      <c r="A547" s="221"/>
      <c r="B547" s="221"/>
      <c r="C547" s="377"/>
      <c r="D547" s="221"/>
      <c r="E547" s="221"/>
      <c r="F547" s="221"/>
      <c r="G547" s="221"/>
      <c r="H547" s="221"/>
      <c r="I547" s="221"/>
      <c r="J547" s="221"/>
      <c r="K547" s="221"/>
      <c r="L547" s="221"/>
      <c r="M547" s="221"/>
    </row>
    <row r="548" spans="1:13" ht="12.75">
      <c r="A548" s="221"/>
      <c r="B548" s="221"/>
      <c r="C548" s="377"/>
      <c r="D548" s="221"/>
      <c r="E548" s="221"/>
      <c r="F548" s="221"/>
      <c r="G548" s="221"/>
      <c r="H548" s="221"/>
      <c r="I548" s="221"/>
      <c r="J548" s="221"/>
      <c r="K548" s="221"/>
      <c r="L548" s="221"/>
      <c r="M548" s="221"/>
    </row>
    <row r="549" spans="1:13" ht="12.75">
      <c r="A549" s="221"/>
      <c r="B549" s="221"/>
      <c r="C549" s="377"/>
      <c r="D549" s="221"/>
      <c r="E549" s="221"/>
      <c r="F549" s="221"/>
      <c r="G549" s="221"/>
      <c r="H549" s="221"/>
      <c r="I549" s="221"/>
      <c r="J549" s="221"/>
      <c r="K549" s="221"/>
      <c r="L549" s="221"/>
      <c r="M549" s="221"/>
    </row>
    <row r="550" spans="1:13" ht="12.75">
      <c r="A550" s="221"/>
      <c r="B550" s="221"/>
      <c r="C550" s="377"/>
      <c r="D550" s="221"/>
      <c r="E550" s="221"/>
      <c r="F550" s="221"/>
      <c r="G550" s="221"/>
      <c r="H550" s="221"/>
      <c r="I550" s="221"/>
      <c r="J550" s="221"/>
      <c r="K550" s="221"/>
      <c r="L550" s="221"/>
      <c r="M550" s="221"/>
    </row>
    <row r="551" spans="1:13" ht="12.75">
      <c r="A551" s="221"/>
      <c r="B551" s="221"/>
      <c r="C551" s="377"/>
      <c r="D551" s="221"/>
      <c r="E551" s="221"/>
      <c r="F551" s="221"/>
      <c r="G551" s="221"/>
      <c r="H551" s="221"/>
      <c r="I551" s="221"/>
      <c r="J551" s="221"/>
      <c r="K551" s="221"/>
      <c r="L551" s="221"/>
      <c r="M551" s="221"/>
    </row>
    <row r="552" spans="1:13" ht="12.75">
      <c r="A552" s="221"/>
      <c r="B552" s="221"/>
      <c r="C552" s="377"/>
      <c r="D552" s="221"/>
      <c r="E552" s="221"/>
      <c r="F552" s="221"/>
      <c r="G552" s="221"/>
      <c r="H552" s="221"/>
      <c r="I552" s="221"/>
      <c r="J552" s="221"/>
      <c r="K552" s="221"/>
      <c r="L552" s="221"/>
      <c r="M552" s="221"/>
    </row>
    <row r="553" spans="1:13" ht="12.75">
      <c r="A553" s="221"/>
      <c r="B553" s="221"/>
      <c r="C553" s="377"/>
      <c r="D553" s="221"/>
      <c r="E553" s="221"/>
      <c r="F553" s="221"/>
      <c r="G553" s="221"/>
      <c r="H553" s="221"/>
      <c r="I553" s="221"/>
      <c r="J553" s="221"/>
      <c r="K553" s="221"/>
      <c r="L553" s="221"/>
      <c r="M553" s="221"/>
    </row>
    <row r="554" spans="1:13" ht="12.75">
      <c r="A554" s="221"/>
      <c r="B554" s="221"/>
      <c r="C554" s="377"/>
      <c r="D554" s="221"/>
      <c r="E554" s="221"/>
      <c r="F554" s="221"/>
      <c r="G554" s="221"/>
      <c r="H554" s="221"/>
      <c r="I554" s="221"/>
      <c r="J554" s="221"/>
      <c r="K554" s="221"/>
      <c r="L554" s="221"/>
      <c r="M554" s="221"/>
    </row>
    <row r="555" spans="1:13" ht="12.75">
      <c r="A555" s="221"/>
      <c r="B555" s="221"/>
      <c r="C555" s="377"/>
      <c r="D555" s="221"/>
      <c r="E555" s="221"/>
      <c r="F555" s="221"/>
      <c r="G555" s="221"/>
      <c r="H555" s="221"/>
      <c r="I555" s="221"/>
      <c r="J555" s="221"/>
      <c r="K555" s="221"/>
      <c r="L555" s="221"/>
      <c r="M555" s="221"/>
    </row>
    <row r="556" spans="1:13" ht="12.75">
      <c r="A556" s="221"/>
      <c r="B556" s="221"/>
      <c r="C556" s="377"/>
      <c r="D556" s="221"/>
      <c r="E556" s="221"/>
      <c r="F556" s="221"/>
      <c r="G556" s="221"/>
      <c r="H556" s="221"/>
      <c r="I556" s="221"/>
      <c r="J556" s="221"/>
      <c r="K556" s="221"/>
      <c r="L556" s="221"/>
      <c r="M556" s="221"/>
    </row>
    <row r="557" spans="1:13" ht="12.75">
      <c r="A557" s="221"/>
      <c r="B557" s="221"/>
      <c r="C557" s="377"/>
      <c r="D557" s="221"/>
      <c r="E557" s="221"/>
      <c r="F557" s="221"/>
      <c r="G557" s="221"/>
      <c r="H557" s="221"/>
      <c r="I557" s="221"/>
      <c r="J557" s="221"/>
      <c r="K557" s="221"/>
      <c r="L557" s="221"/>
      <c r="M557" s="221"/>
    </row>
    <row r="558" spans="1:13" ht="12.75">
      <c r="A558" s="221"/>
      <c r="B558" s="221"/>
      <c r="C558" s="377"/>
      <c r="D558" s="221"/>
      <c r="E558" s="221"/>
      <c r="F558" s="221"/>
      <c r="G558" s="221"/>
      <c r="H558" s="221"/>
      <c r="I558" s="221"/>
      <c r="J558" s="221"/>
      <c r="K558" s="221"/>
      <c r="L558" s="221"/>
      <c r="M558" s="221"/>
    </row>
    <row r="559" spans="1:13" ht="12.75">
      <c r="A559" s="221"/>
      <c r="B559" s="221"/>
      <c r="C559" s="377"/>
      <c r="D559" s="221"/>
      <c r="E559" s="221"/>
      <c r="F559" s="221"/>
      <c r="G559" s="221"/>
      <c r="H559" s="221"/>
      <c r="I559" s="221"/>
      <c r="J559" s="221"/>
      <c r="K559" s="221"/>
      <c r="L559" s="221"/>
      <c r="M559" s="221"/>
    </row>
    <row r="560" spans="1:13" ht="12.75">
      <c r="A560" s="221"/>
      <c r="B560" s="221"/>
      <c r="C560" s="377"/>
      <c r="D560" s="221"/>
      <c r="E560" s="221"/>
      <c r="F560" s="221"/>
      <c r="G560" s="221"/>
      <c r="H560" s="221"/>
      <c r="I560" s="221"/>
      <c r="J560" s="221"/>
      <c r="K560" s="221"/>
      <c r="L560" s="221"/>
      <c r="M560" s="221"/>
    </row>
    <row r="561" spans="1:13" ht="12.75">
      <c r="A561" s="221"/>
      <c r="B561" s="221"/>
      <c r="C561" s="377"/>
      <c r="D561" s="221"/>
      <c r="E561" s="221"/>
      <c r="F561" s="221"/>
      <c r="G561" s="221"/>
      <c r="H561" s="221"/>
      <c r="I561" s="221"/>
      <c r="J561" s="221"/>
      <c r="K561" s="221"/>
      <c r="L561" s="221"/>
      <c r="M561" s="221"/>
    </row>
    <row r="562" spans="1:13" ht="12.75">
      <c r="A562" s="221"/>
      <c r="B562" s="221"/>
      <c r="C562" s="377"/>
      <c r="D562" s="221"/>
      <c r="E562" s="221"/>
      <c r="F562" s="221"/>
      <c r="G562" s="221"/>
      <c r="H562" s="221"/>
      <c r="I562" s="221"/>
      <c r="J562" s="221"/>
      <c r="K562" s="221"/>
      <c r="L562" s="221"/>
      <c r="M562" s="221"/>
    </row>
    <row r="563" spans="1:13" ht="12.75">
      <c r="A563" s="221"/>
      <c r="B563" s="221"/>
      <c r="C563" s="377"/>
      <c r="D563" s="221"/>
      <c r="E563" s="221"/>
      <c r="F563" s="221"/>
      <c r="G563" s="221"/>
      <c r="H563" s="221"/>
      <c r="I563" s="221"/>
      <c r="J563" s="221"/>
      <c r="K563" s="221"/>
      <c r="L563" s="221"/>
      <c r="M563" s="221"/>
    </row>
    <row r="564" spans="1:13" ht="12.75">
      <c r="A564" s="221"/>
      <c r="B564" s="221"/>
      <c r="C564" s="377"/>
      <c r="D564" s="221"/>
      <c r="E564" s="221"/>
      <c r="F564" s="221"/>
      <c r="G564" s="221"/>
      <c r="H564" s="221"/>
      <c r="I564" s="221"/>
      <c r="J564" s="221"/>
      <c r="K564" s="221"/>
      <c r="L564" s="221"/>
      <c r="M564" s="221"/>
    </row>
    <row r="565" spans="1:13" ht="12.75">
      <c r="A565" s="221"/>
      <c r="B565" s="221"/>
      <c r="C565" s="377"/>
      <c r="D565" s="221"/>
      <c r="E565" s="221"/>
      <c r="F565" s="221"/>
      <c r="G565" s="221"/>
      <c r="H565" s="221"/>
      <c r="I565" s="221"/>
      <c r="J565" s="221"/>
      <c r="K565" s="221"/>
      <c r="L565" s="221"/>
      <c r="M565" s="221"/>
    </row>
    <row r="566" spans="1:13" ht="12.75">
      <c r="A566" s="221"/>
      <c r="B566" s="221"/>
      <c r="C566" s="377"/>
      <c r="D566" s="221"/>
      <c r="E566" s="221"/>
      <c r="F566" s="221"/>
      <c r="G566" s="221"/>
      <c r="H566" s="221"/>
      <c r="I566" s="221"/>
      <c r="J566" s="221"/>
      <c r="K566" s="221"/>
      <c r="L566" s="221"/>
      <c r="M566" s="221"/>
    </row>
    <row r="567" spans="1:13" ht="12.75">
      <c r="A567" s="221"/>
      <c r="B567" s="221"/>
      <c r="C567" s="377"/>
      <c r="D567" s="221"/>
      <c r="E567" s="221"/>
      <c r="F567" s="221"/>
      <c r="G567" s="221"/>
      <c r="H567" s="221"/>
      <c r="I567" s="221"/>
      <c r="J567" s="221"/>
      <c r="K567" s="221"/>
      <c r="L567" s="221"/>
      <c r="M567" s="221"/>
    </row>
    <row r="568" spans="1:13" ht="12.75">
      <c r="A568" s="221"/>
      <c r="B568" s="221"/>
      <c r="C568" s="377"/>
      <c r="D568" s="221"/>
      <c r="E568" s="221"/>
      <c r="F568" s="221"/>
      <c r="G568" s="221"/>
      <c r="H568" s="221"/>
      <c r="I568" s="221"/>
      <c r="J568" s="221"/>
      <c r="K568" s="221"/>
      <c r="L568" s="221"/>
      <c r="M568" s="221"/>
    </row>
    <row r="569" spans="1:13" ht="12.75">
      <c r="A569" s="221"/>
      <c r="B569" s="221"/>
      <c r="C569" s="377"/>
      <c r="D569" s="221"/>
      <c r="E569" s="221"/>
      <c r="F569" s="221"/>
      <c r="G569" s="221"/>
      <c r="H569" s="221"/>
      <c r="I569" s="221"/>
      <c r="J569" s="221"/>
      <c r="K569" s="221"/>
      <c r="L569" s="221"/>
      <c r="M569" s="221"/>
    </row>
    <row r="570" spans="1:13" ht="12.75">
      <c r="A570" s="221"/>
      <c r="B570" s="221"/>
      <c r="C570" s="377"/>
      <c r="D570" s="221"/>
      <c r="E570" s="221"/>
      <c r="F570" s="221"/>
      <c r="G570" s="221"/>
      <c r="H570" s="221"/>
      <c r="I570" s="221"/>
      <c r="J570" s="221"/>
      <c r="K570" s="221"/>
      <c r="L570" s="221"/>
      <c r="M570" s="221"/>
    </row>
    <row r="571" spans="1:13" ht="12.75">
      <c r="A571" s="221"/>
      <c r="B571" s="221"/>
      <c r="C571" s="377"/>
      <c r="D571" s="221"/>
      <c r="E571" s="221"/>
      <c r="F571" s="221"/>
      <c r="G571" s="221"/>
      <c r="H571" s="221"/>
      <c r="I571" s="221"/>
      <c r="J571" s="221"/>
      <c r="K571" s="221"/>
      <c r="L571" s="221"/>
      <c r="M571" s="221"/>
    </row>
    <row r="572" spans="1:13" ht="12.75">
      <c r="A572" s="221"/>
      <c r="B572" s="221"/>
      <c r="C572" s="377"/>
      <c r="D572" s="221"/>
      <c r="E572" s="221"/>
      <c r="F572" s="221"/>
      <c r="G572" s="221"/>
      <c r="H572" s="221"/>
      <c r="I572" s="221"/>
      <c r="J572" s="221"/>
      <c r="K572" s="221"/>
      <c r="L572" s="221"/>
      <c r="M572" s="221"/>
    </row>
    <row r="573" spans="1:13" ht="12.75">
      <c r="A573" s="221"/>
      <c r="B573" s="221"/>
      <c r="C573" s="377"/>
      <c r="D573" s="221"/>
      <c r="E573" s="221"/>
      <c r="F573" s="221"/>
      <c r="G573" s="221"/>
      <c r="H573" s="221"/>
      <c r="I573" s="221"/>
      <c r="J573" s="221"/>
      <c r="K573" s="221"/>
      <c r="L573" s="221"/>
      <c r="M573" s="221"/>
    </row>
    <row r="574" spans="1:13" ht="12.75">
      <c r="A574" s="221"/>
      <c r="B574" s="221"/>
      <c r="C574" s="377"/>
      <c r="D574" s="221"/>
      <c r="E574" s="221"/>
      <c r="F574" s="221"/>
      <c r="G574" s="221"/>
      <c r="H574" s="221"/>
      <c r="I574" s="221"/>
      <c r="J574" s="221"/>
      <c r="K574" s="221"/>
      <c r="L574" s="221"/>
      <c r="M574" s="221"/>
    </row>
    <row r="575" spans="1:13" ht="12.75">
      <c r="A575" s="221"/>
      <c r="B575" s="221"/>
      <c r="C575" s="377"/>
      <c r="D575" s="221"/>
      <c r="E575" s="221"/>
      <c r="F575" s="221"/>
      <c r="G575" s="221"/>
      <c r="H575" s="221"/>
      <c r="I575" s="221"/>
      <c r="J575" s="221"/>
      <c r="K575" s="221"/>
      <c r="L575" s="221"/>
      <c r="M575" s="221"/>
    </row>
    <row r="576" spans="1:13" ht="12.75">
      <c r="A576" s="221"/>
      <c r="B576" s="221"/>
      <c r="C576" s="377"/>
      <c r="D576" s="221"/>
      <c r="E576" s="221"/>
      <c r="F576" s="221"/>
      <c r="G576" s="221"/>
      <c r="H576" s="221"/>
      <c r="I576" s="221"/>
      <c r="J576" s="221"/>
      <c r="K576" s="221"/>
      <c r="L576" s="221"/>
      <c r="M576" s="221"/>
    </row>
    <row r="577" spans="1:13" ht="12.75">
      <c r="A577" s="221"/>
      <c r="B577" s="221"/>
      <c r="C577" s="377"/>
      <c r="D577" s="221"/>
      <c r="E577" s="221"/>
      <c r="F577" s="221"/>
      <c r="G577" s="221"/>
      <c r="H577" s="221"/>
      <c r="I577" s="221"/>
      <c r="J577" s="221"/>
      <c r="K577" s="221"/>
      <c r="L577" s="221"/>
      <c r="M577" s="221"/>
    </row>
    <row r="578" spans="1:13" ht="12.75">
      <c r="A578" s="221"/>
      <c r="B578" s="221"/>
      <c r="C578" s="377"/>
      <c r="D578" s="221"/>
      <c r="E578" s="221"/>
      <c r="F578" s="221"/>
      <c r="G578" s="221"/>
      <c r="H578" s="221"/>
      <c r="I578" s="221"/>
      <c r="J578" s="221"/>
      <c r="K578" s="221"/>
      <c r="L578" s="221"/>
      <c r="M578" s="221"/>
    </row>
    <row r="579" spans="1:13" ht="12.75">
      <c r="A579" s="221"/>
      <c r="B579" s="221"/>
      <c r="C579" s="377"/>
      <c r="D579" s="221"/>
      <c r="E579" s="221"/>
      <c r="F579" s="221"/>
      <c r="G579" s="221"/>
      <c r="H579" s="221"/>
      <c r="I579" s="221"/>
      <c r="J579" s="221"/>
      <c r="K579" s="221"/>
      <c r="L579" s="221"/>
      <c r="M579" s="221"/>
    </row>
    <row r="580" spans="1:13" ht="12.75">
      <c r="A580" s="221"/>
      <c r="B580" s="221"/>
      <c r="C580" s="377"/>
      <c r="D580" s="221"/>
      <c r="E580" s="221"/>
      <c r="F580" s="221"/>
      <c r="G580" s="221"/>
      <c r="H580" s="221"/>
      <c r="I580" s="221"/>
      <c r="J580" s="221"/>
      <c r="K580" s="221"/>
      <c r="L580" s="221"/>
      <c r="M580" s="221"/>
    </row>
    <row r="581" spans="1:13" ht="12.75">
      <c r="A581" s="221"/>
      <c r="B581" s="221"/>
      <c r="C581" s="377"/>
      <c r="D581" s="221"/>
      <c r="E581" s="221"/>
      <c r="F581" s="221"/>
      <c r="G581" s="221"/>
      <c r="H581" s="221"/>
      <c r="I581" s="221"/>
      <c r="J581" s="221"/>
      <c r="K581" s="221"/>
      <c r="L581" s="221"/>
      <c r="M581" s="221"/>
    </row>
    <row r="582" spans="1:13" ht="12.75">
      <c r="A582" s="221"/>
      <c r="B582" s="221"/>
      <c r="C582" s="377"/>
      <c r="D582" s="221"/>
      <c r="E582" s="221"/>
      <c r="F582" s="221"/>
      <c r="G582" s="221"/>
      <c r="H582" s="221"/>
      <c r="I582" s="221"/>
      <c r="J582" s="221"/>
      <c r="K582" s="221"/>
      <c r="L582" s="221"/>
      <c r="M582" s="221"/>
    </row>
    <row r="583" spans="1:13" ht="12.75">
      <c r="A583" s="221"/>
      <c r="B583" s="221"/>
      <c r="C583" s="377"/>
      <c r="D583" s="221"/>
      <c r="E583" s="221"/>
      <c r="F583" s="221"/>
      <c r="G583" s="221"/>
      <c r="H583" s="221"/>
      <c r="I583" s="221"/>
      <c r="J583" s="221"/>
      <c r="K583" s="221"/>
      <c r="L583" s="221"/>
      <c r="M583" s="221"/>
    </row>
    <row r="584" spans="1:13" ht="12.75">
      <c r="A584" s="221"/>
      <c r="B584" s="221"/>
      <c r="C584" s="377"/>
      <c r="D584" s="221"/>
      <c r="E584" s="221"/>
      <c r="F584" s="221"/>
      <c r="G584" s="221"/>
      <c r="H584" s="221"/>
      <c r="I584" s="221"/>
      <c r="J584" s="221"/>
      <c r="K584" s="221"/>
      <c r="L584" s="221"/>
      <c r="M584" s="221"/>
    </row>
    <row r="585" spans="1:13" ht="12.75">
      <c r="A585" s="221"/>
      <c r="B585" s="221"/>
      <c r="C585" s="377"/>
      <c r="D585" s="221"/>
      <c r="E585" s="221"/>
      <c r="F585" s="221"/>
      <c r="G585" s="221"/>
      <c r="H585" s="221"/>
      <c r="I585" s="221"/>
      <c r="J585" s="221"/>
      <c r="K585" s="221"/>
      <c r="L585" s="221"/>
      <c r="M585" s="221"/>
    </row>
    <row r="586" spans="1:13" ht="12.75">
      <c r="A586" s="221"/>
      <c r="B586" s="221"/>
      <c r="C586" s="377"/>
      <c r="D586" s="221"/>
      <c r="E586" s="221"/>
      <c r="F586" s="221"/>
      <c r="G586" s="221"/>
      <c r="H586" s="221"/>
      <c r="I586" s="221"/>
      <c r="J586" s="221"/>
      <c r="K586" s="221"/>
      <c r="L586" s="221"/>
      <c r="M586" s="221"/>
    </row>
    <row r="587" spans="1:13" ht="12.75">
      <c r="A587" s="221"/>
      <c r="B587" s="221"/>
      <c r="C587" s="377"/>
      <c r="D587" s="221"/>
      <c r="E587" s="221"/>
      <c r="F587" s="221"/>
      <c r="G587" s="221"/>
      <c r="H587" s="221"/>
      <c r="I587" s="221"/>
      <c r="J587" s="221"/>
      <c r="K587" s="221"/>
      <c r="L587" s="221"/>
      <c r="M587" s="221"/>
    </row>
    <row r="588" spans="1:13" ht="12.75">
      <c r="A588" s="221"/>
      <c r="B588" s="221"/>
      <c r="C588" s="377"/>
      <c r="D588" s="221"/>
      <c r="E588" s="221"/>
      <c r="F588" s="221"/>
      <c r="G588" s="221"/>
      <c r="H588" s="221"/>
      <c r="I588" s="221"/>
      <c r="J588" s="221"/>
      <c r="K588" s="221"/>
      <c r="L588" s="221"/>
      <c r="M588" s="221"/>
    </row>
    <row r="589" spans="1:13" ht="12.75">
      <c r="A589" s="221"/>
      <c r="B589" s="221"/>
      <c r="C589" s="377"/>
      <c r="D589" s="221"/>
      <c r="E589" s="221"/>
      <c r="F589" s="221"/>
      <c r="G589" s="221"/>
      <c r="H589" s="221"/>
      <c r="I589" s="221"/>
      <c r="J589" s="221"/>
      <c r="K589" s="221"/>
      <c r="L589" s="221"/>
      <c r="M589" s="221"/>
    </row>
    <row r="590" spans="1:13" ht="12.75">
      <c r="A590" s="221"/>
      <c r="B590" s="221"/>
      <c r="C590" s="377"/>
      <c r="D590" s="221"/>
      <c r="E590" s="221"/>
      <c r="F590" s="221"/>
      <c r="G590" s="221"/>
      <c r="H590" s="221"/>
      <c r="I590" s="221"/>
      <c r="J590" s="221"/>
      <c r="K590" s="221"/>
      <c r="L590" s="221"/>
      <c r="M590" s="221"/>
    </row>
    <row r="591" spans="1:13" ht="12.75">
      <c r="A591" s="221"/>
      <c r="B591" s="221"/>
      <c r="C591" s="377"/>
      <c r="D591" s="221"/>
      <c r="E591" s="221"/>
      <c r="F591" s="221"/>
      <c r="G591" s="221"/>
      <c r="H591" s="221"/>
      <c r="I591" s="221"/>
      <c r="J591" s="221"/>
      <c r="K591" s="221"/>
      <c r="L591" s="221"/>
      <c r="M591" s="221"/>
    </row>
    <row r="592" spans="1:13" ht="12.75">
      <c r="A592" s="221"/>
      <c r="B592" s="221"/>
      <c r="C592" s="377"/>
      <c r="D592" s="221"/>
      <c r="E592" s="221"/>
      <c r="F592" s="221"/>
      <c r="G592" s="221"/>
      <c r="H592" s="221"/>
      <c r="I592" s="221"/>
      <c r="J592" s="221"/>
      <c r="K592" s="221"/>
      <c r="L592" s="221"/>
      <c r="M592" s="221"/>
    </row>
    <row r="593" spans="1:13" ht="12.75">
      <c r="A593" s="221"/>
      <c r="B593" s="221"/>
      <c r="C593" s="377"/>
      <c r="D593" s="221"/>
      <c r="E593" s="221"/>
      <c r="F593" s="221"/>
      <c r="G593" s="221"/>
      <c r="H593" s="221"/>
      <c r="I593" s="221"/>
      <c r="J593" s="221"/>
      <c r="K593" s="221"/>
      <c r="L593" s="221"/>
      <c r="M593" s="221"/>
    </row>
    <row r="594" spans="1:13" ht="12.75">
      <c r="A594" s="221"/>
      <c r="B594" s="221"/>
      <c r="C594" s="377"/>
      <c r="D594" s="221"/>
      <c r="E594" s="221"/>
      <c r="F594" s="221"/>
      <c r="G594" s="221"/>
      <c r="H594" s="221"/>
      <c r="I594" s="221"/>
      <c r="J594" s="221"/>
      <c r="K594" s="221"/>
      <c r="L594" s="221"/>
      <c r="M594" s="221"/>
    </row>
    <row r="595" spans="1:13" ht="12.75">
      <c r="A595" s="221"/>
      <c r="B595" s="221"/>
      <c r="C595" s="377"/>
      <c r="D595" s="221"/>
      <c r="E595" s="221"/>
      <c r="F595" s="221"/>
      <c r="G595" s="221"/>
      <c r="H595" s="221"/>
      <c r="I595" s="221"/>
      <c r="J595" s="221"/>
      <c r="K595" s="221"/>
      <c r="L595" s="221"/>
      <c r="M595" s="221"/>
    </row>
    <row r="596" spans="1:13" ht="12.75">
      <c r="A596" s="221"/>
      <c r="B596" s="221"/>
      <c r="C596" s="377"/>
      <c r="D596" s="221"/>
      <c r="E596" s="221"/>
      <c r="F596" s="221"/>
      <c r="G596" s="221"/>
      <c r="H596" s="221"/>
      <c r="I596" s="221"/>
      <c r="J596" s="221"/>
      <c r="K596" s="221"/>
      <c r="L596" s="221"/>
      <c r="M596" s="221"/>
    </row>
    <row r="597" spans="1:13" ht="12.75">
      <c r="A597" s="221"/>
      <c r="B597" s="221"/>
      <c r="C597" s="377"/>
      <c r="D597" s="221"/>
      <c r="E597" s="221"/>
      <c r="F597" s="221"/>
      <c r="G597" s="221"/>
      <c r="H597" s="221"/>
      <c r="I597" s="221"/>
      <c r="J597" s="221"/>
      <c r="K597" s="221"/>
      <c r="L597" s="221"/>
      <c r="M597" s="221"/>
    </row>
    <row r="598" spans="1:13" ht="12.75">
      <c r="A598" s="221"/>
      <c r="B598" s="221"/>
      <c r="C598" s="377"/>
      <c r="D598" s="221"/>
      <c r="E598" s="221"/>
      <c r="F598" s="221"/>
      <c r="G598" s="221"/>
      <c r="H598" s="221"/>
      <c r="I598" s="221"/>
      <c r="J598" s="221"/>
      <c r="K598" s="221"/>
      <c r="L598" s="221"/>
      <c r="M598" s="221"/>
    </row>
    <row r="599" spans="1:13" ht="12.75">
      <c r="A599" s="221"/>
      <c r="B599" s="221"/>
      <c r="C599" s="377"/>
      <c r="D599" s="221"/>
      <c r="E599" s="221"/>
      <c r="F599" s="221"/>
      <c r="G599" s="221"/>
      <c r="H599" s="221"/>
      <c r="I599" s="221"/>
      <c r="J599" s="221"/>
      <c r="K599" s="221"/>
      <c r="L599" s="221"/>
      <c r="M599" s="221"/>
    </row>
    <row r="600" spans="1:13" ht="12.75">
      <c r="A600" s="221"/>
      <c r="B600" s="221"/>
      <c r="C600" s="377"/>
      <c r="D600" s="221"/>
      <c r="E600" s="221"/>
      <c r="F600" s="221"/>
      <c r="G600" s="221"/>
      <c r="H600" s="221"/>
      <c r="I600" s="221"/>
      <c r="J600" s="221"/>
      <c r="K600" s="221"/>
      <c r="L600" s="221"/>
      <c r="M600" s="221"/>
    </row>
    <row r="601" spans="1:13" ht="12.75">
      <c r="A601" s="221"/>
      <c r="B601" s="221"/>
      <c r="C601" s="377"/>
      <c r="D601" s="221"/>
      <c r="E601" s="221"/>
      <c r="F601" s="221"/>
      <c r="G601" s="221"/>
      <c r="H601" s="221"/>
      <c r="I601" s="221"/>
      <c r="J601" s="221"/>
      <c r="K601" s="221"/>
      <c r="L601" s="221"/>
      <c r="M601" s="221"/>
    </row>
    <row r="602" spans="1:13" ht="12.75">
      <c r="A602" s="221"/>
      <c r="B602" s="221"/>
      <c r="C602" s="377"/>
      <c r="D602" s="221"/>
      <c r="E602" s="221"/>
      <c r="F602" s="221"/>
      <c r="G602" s="221"/>
      <c r="H602" s="221"/>
      <c r="I602" s="221"/>
      <c r="J602" s="221"/>
      <c r="K602" s="221"/>
      <c r="L602" s="221"/>
      <c r="M602" s="221"/>
    </row>
    <row r="603" spans="1:13" ht="12.75">
      <c r="A603" s="221"/>
      <c r="B603" s="221"/>
      <c r="C603" s="377"/>
      <c r="D603" s="221"/>
      <c r="E603" s="221"/>
      <c r="F603" s="221"/>
      <c r="G603" s="221"/>
      <c r="H603" s="221"/>
      <c r="I603" s="221"/>
      <c r="J603" s="221"/>
      <c r="K603" s="221"/>
      <c r="L603" s="221"/>
      <c r="M603" s="221"/>
    </row>
    <row r="604" spans="1:13" ht="12.75">
      <c r="A604" s="221"/>
      <c r="B604" s="221"/>
      <c r="C604" s="377"/>
      <c r="D604" s="221"/>
      <c r="E604" s="221"/>
      <c r="F604" s="221"/>
      <c r="G604" s="221"/>
      <c r="H604" s="221"/>
      <c r="I604" s="221"/>
      <c r="J604" s="221"/>
      <c r="K604" s="221"/>
      <c r="L604" s="221"/>
      <c r="M604" s="221"/>
    </row>
    <row r="605" spans="1:13" ht="12.75">
      <c r="A605" s="221"/>
      <c r="B605" s="221"/>
      <c r="C605" s="377"/>
      <c r="D605" s="221"/>
      <c r="E605" s="221"/>
      <c r="F605" s="221"/>
      <c r="G605" s="221"/>
      <c r="H605" s="221"/>
      <c r="I605" s="221"/>
      <c r="J605" s="221"/>
      <c r="K605" s="221"/>
      <c r="L605" s="221"/>
      <c r="M605" s="221"/>
    </row>
    <row r="606" spans="1:13" ht="12.75">
      <c r="A606" s="221"/>
      <c r="B606" s="221"/>
      <c r="C606" s="377"/>
      <c r="D606" s="221"/>
      <c r="E606" s="221"/>
      <c r="F606" s="221"/>
      <c r="G606" s="221"/>
      <c r="H606" s="221"/>
      <c r="I606" s="221"/>
      <c r="J606" s="221"/>
      <c r="K606" s="221"/>
      <c r="L606" s="221"/>
      <c r="M606" s="221"/>
    </row>
    <row r="607" spans="1:13" ht="12.75">
      <c r="A607" s="221"/>
      <c r="B607" s="221"/>
      <c r="C607" s="377"/>
      <c r="D607" s="221"/>
      <c r="E607" s="221"/>
      <c r="F607" s="221"/>
      <c r="G607" s="221"/>
      <c r="H607" s="221"/>
      <c r="I607" s="221"/>
      <c r="J607" s="221"/>
      <c r="K607" s="221"/>
      <c r="L607" s="221"/>
      <c r="M607" s="221"/>
    </row>
    <row r="608" spans="1:13" ht="12.75">
      <c r="A608" s="221"/>
      <c r="B608" s="221"/>
      <c r="C608" s="377"/>
      <c r="D608" s="221"/>
      <c r="E608" s="221"/>
      <c r="F608" s="221"/>
      <c r="G608" s="221"/>
      <c r="H608" s="221"/>
      <c r="I608" s="221"/>
      <c r="J608" s="221"/>
      <c r="K608" s="221"/>
      <c r="L608" s="221"/>
      <c r="M608" s="221"/>
    </row>
    <row r="609" spans="1:13" ht="12.75">
      <c r="A609" s="221"/>
      <c r="B609" s="221"/>
      <c r="C609" s="377"/>
      <c r="D609" s="221"/>
      <c r="E609" s="221"/>
      <c r="F609" s="221"/>
      <c r="G609" s="221"/>
      <c r="H609" s="221"/>
      <c r="I609" s="221"/>
      <c r="J609" s="221"/>
      <c r="K609" s="221"/>
      <c r="L609" s="221"/>
      <c r="M609" s="221"/>
    </row>
    <row r="610" spans="1:13" ht="12.75">
      <c r="A610" s="221"/>
      <c r="B610" s="221"/>
      <c r="C610" s="377"/>
      <c r="D610" s="221"/>
      <c r="E610" s="221"/>
      <c r="F610" s="221"/>
      <c r="G610" s="221"/>
      <c r="H610" s="221"/>
      <c r="I610" s="221"/>
      <c r="J610" s="221"/>
      <c r="K610" s="221"/>
      <c r="L610" s="221"/>
      <c r="M610" s="221"/>
    </row>
    <row r="611" spans="1:13" ht="12.75">
      <c r="A611" s="221"/>
      <c r="B611" s="221"/>
      <c r="C611" s="377"/>
      <c r="D611" s="221"/>
      <c r="E611" s="221"/>
      <c r="F611" s="221"/>
      <c r="G611" s="221"/>
      <c r="H611" s="221"/>
      <c r="I611" s="221"/>
      <c r="J611" s="221"/>
      <c r="K611" s="221"/>
      <c r="L611" s="221"/>
      <c r="M611" s="221"/>
    </row>
    <row r="612" spans="1:13" ht="12.75">
      <c r="A612" s="221"/>
      <c r="B612" s="221"/>
      <c r="C612" s="377"/>
      <c r="D612" s="221"/>
      <c r="E612" s="221"/>
      <c r="F612" s="221"/>
      <c r="G612" s="221"/>
      <c r="H612" s="221"/>
      <c r="I612" s="221"/>
      <c r="J612" s="221"/>
      <c r="K612" s="221"/>
      <c r="L612" s="221"/>
      <c r="M612" s="221"/>
    </row>
    <row r="613" spans="1:13" ht="12.75">
      <c r="A613" s="221"/>
      <c r="B613" s="221"/>
      <c r="C613" s="377"/>
      <c r="D613" s="221"/>
      <c r="E613" s="221"/>
      <c r="F613" s="221"/>
      <c r="G613" s="221"/>
      <c r="H613" s="221"/>
      <c r="I613" s="221"/>
      <c r="J613" s="221"/>
      <c r="K613" s="221"/>
      <c r="L613" s="221"/>
      <c r="M613" s="221"/>
    </row>
    <row r="614" spans="1:13" ht="12.75">
      <c r="A614" s="221"/>
      <c r="B614" s="221"/>
      <c r="C614" s="377"/>
      <c r="D614" s="221"/>
      <c r="E614" s="221"/>
      <c r="F614" s="221"/>
      <c r="G614" s="221"/>
      <c r="H614" s="221"/>
      <c r="I614" s="221"/>
      <c r="J614" s="221"/>
      <c r="K614" s="221"/>
      <c r="L614" s="221"/>
      <c r="M614" s="221"/>
    </row>
    <row r="615" spans="1:13" ht="12.75">
      <c r="A615" s="221"/>
      <c r="B615" s="221"/>
      <c r="C615" s="377"/>
      <c r="D615" s="221"/>
      <c r="E615" s="221"/>
      <c r="F615" s="221"/>
      <c r="G615" s="221"/>
      <c r="H615" s="221"/>
      <c r="I615" s="221"/>
      <c r="J615" s="221"/>
      <c r="K615" s="221"/>
      <c r="L615" s="221"/>
      <c r="M615" s="221"/>
    </row>
    <row r="616" spans="1:13" ht="12.75">
      <c r="A616" s="221"/>
      <c r="B616" s="221"/>
      <c r="C616" s="377"/>
      <c r="D616" s="221"/>
      <c r="E616" s="221"/>
      <c r="F616" s="221"/>
      <c r="G616" s="221"/>
      <c r="H616" s="221"/>
      <c r="I616" s="221"/>
      <c r="J616" s="221"/>
      <c r="K616" s="221"/>
      <c r="L616" s="221"/>
      <c r="M616" s="221"/>
    </row>
    <row r="617" spans="1:13" ht="12.75">
      <c r="A617" s="221"/>
      <c r="B617" s="221"/>
      <c r="C617" s="377"/>
      <c r="D617" s="221"/>
      <c r="E617" s="221"/>
      <c r="F617" s="221"/>
      <c r="G617" s="221"/>
      <c r="H617" s="221"/>
      <c r="I617" s="221"/>
      <c r="J617" s="221"/>
      <c r="K617" s="221"/>
      <c r="L617" s="221"/>
      <c r="M617" s="221"/>
    </row>
    <row r="618" spans="1:13" ht="12.75">
      <c r="A618" s="221"/>
      <c r="B618" s="221"/>
      <c r="C618" s="377"/>
      <c r="D618" s="221"/>
      <c r="E618" s="221"/>
      <c r="F618" s="221"/>
      <c r="G618" s="221"/>
      <c r="H618" s="221"/>
      <c r="I618" s="221"/>
      <c r="J618" s="221"/>
      <c r="K618" s="221"/>
      <c r="L618" s="221"/>
      <c r="M618" s="221"/>
    </row>
    <row r="619" spans="1:13" ht="12.75">
      <c r="A619" s="221"/>
      <c r="B619" s="221"/>
      <c r="C619" s="377"/>
      <c r="D619" s="221"/>
      <c r="E619" s="221"/>
      <c r="F619" s="221"/>
      <c r="G619" s="221"/>
      <c r="H619" s="221"/>
      <c r="I619" s="221"/>
      <c r="J619" s="221"/>
      <c r="K619" s="221"/>
      <c r="L619" s="221"/>
      <c r="M619" s="221"/>
    </row>
    <row r="620" spans="1:13" ht="12.75">
      <c r="A620" s="221"/>
      <c r="B620" s="221"/>
      <c r="C620" s="377"/>
      <c r="D620" s="221"/>
      <c r="E620" s="221"/>
      <c r="F620" s="221"/>
      <c r="G620" s="221"/>
      <c r="H620" s="221"/>
      <c r="I620" s="221"/>
      <c r="J620" s="221"/>
      <c r="K620" s="221"/>
      <c r="L620" s="221"/>
      <c r="M620" s="221"/>
    </row>
    <row r="621" spans="1:13" ht="12.75">
      <c r="A621" s="221"/>
      <c r="B621" s="221"/>
      <c r="C621" s="377"/>
      <c r="D621" s="221"/>
      <c r="E621" s="221"/>
      <c r="F621" s="221"/>
      <c r="G621" s="221"/>
      <c r="H621" s="221"/>
      <c r="I621" s="221"/>
      <c r="J621" s="221"/>
      <c r="K621" s="221"/>
      <c r="L621" s="221"/>
      <c r="M621" s="221"/>
    </row>
    <row r="622" spans="1:13" ht="12.75">
      <c r="A622" s="221"/>
      <c r="B622" s="221"/>
      <c r="C622" s="377"/>
      <c r="D622" s="221"/>
      <c r="E622" s="221"/>
      <c r="F622" s="221"/>
      <c r="G622" s="221"/>
      <c r="H622" s="221"/>
      <c r="I622" s="221"/>
      <c r="J622" s="221"/>
      <c r="K622" s="221"/>
      <c r="L622" s="221"/>
      <c r="M622" s="221"/>
    </row>
    <row r="623" spans="1:13" ht="12.75">
      <c r="A623" s="221"/>
      <c r="B623" s="221"/>
      <c r="C623" s="377"/>
      <c r="D623" s="221"/>
      <c r="E623" s="221"/>
      <c r="F623" s="221"/>
      <c r="G623" s="221"/>
      <c r="H623" s="221"/>
      <c r="I623" s="221"/>
      <c r="J623" s="221"/>
      <c r="K623" s="221"/>
      <c r="L623" s="221"/>
      <c r="M623" s="221"/>
    </row>
    <row r="624" spans="1:13" ht="12.75">
      <c r="A624" s="221"/>
      <c r="B624" s="221"/>
      <c r="C624" s="377"/>
      <c r="D624" s="221"/>
      <c r="E624" s="221"/>
      <c r="F624" s="221"/>
      <c r="G624" s="221"/>
      <c r="H624" s="221"/>
      <c r="I624" s="221"/>
      <c r="J624" s="221"/>
      <c r="K624" s="221"/>
      <c r="L624" s="221"/>
      <c r="M624" s="221"/>
    </row>
    <row r="625" spans="1:13" ht="12.75">
      <c r="A625" s="221"/>
      <c r="B625" s="221"/>
      <c r="C625" s="377"/>
      <c r="D625" s="221"/>
      <c r="E625" s="221"/>
      <c r="F625" s="221"/>
      <c r="G625" s="221"/>
      <c r="H625" s="221"/>
      <c r="I625" s="221"/>
      <c r="J625" s="221"/>
      <c r="K625" s="221"/>
      <c r="L625" s="221"/>
      <c r="M625" s="221"/>
    </row>
    <row r="626" spans="1:13" ht="12.75">
      <c r="A626" s="221"/>
      <c r="B626" s="221"/>
      <c r="C626" s="377"/>
      <c r="D626" s="221"/>
      <c r="E626" s="221"/>
      <c r="F626" s="221"/>
      <c r="G626" s="221"/>
      <c r="H626" s="221"/>
      <c r="I626" s="221"/>
      <c r="J626" s="221"/>
      <c r="K626" s="221"/>
      <c r="L626" s="221"/>
      <c r="M626" s="221"/>
    </row>
    <row r="627" spans="1:13" ht="12.75">
      <c r="A627" s="221"/>
      <c r="B627" s="221"/>
      <c r="C627" s="377"/>
      <c r="D627" s="221"/>
      <c r="E627" s="221"/>
      <c r="F627" s="221"/>
      <c r="G627" s="221"/>
      <c r="H627" s="221"/>
      <c r="I627" s="221"/>
      <c r="J627" s="221"/>
      <c r="K627" s="221"/>
      <c r="L627" s="221"/>
      <c r="M627" s="221"/>
    </row>
    <row r="628" spans="1:13" ht="12.75">
      <c r="A628" s="221"/>
      <c r="B628" s="221"/>
      <c r="C628" s="377"/>
      <c r="D628" s="221"/>
      <c r="E628" s="221"/>
      <c r="F628" s="221"/>
      <c r="G628" s="221"/>
      <c r="H628" s="221"/>
      <c r="I628" s="221"/>
      <c r="J628" s="221"/>
      <c r="K628" s="221"/>
      <c r="L628" s="221"/>
      <c r="M628" s="221"/>
    </row>
    <row r="629" spans="1:13" ht="12.75">
      <c r="A629" s="221"/>
      <c r="B629" s="221"/>
      <c r="C629" s="377"/>
      <c r="D629" s="221"/>
      <c r="E629" s="221"/>
      <c r="F629" s="221"/>
      <c r="G629" s="221"/>
      <c r="H629" s="221"/>
      <c r="I629" s="221"/>
      <c r="J629" s="221"/>
      <c r="K629" s="221"/>
      <c r="L629" s="221"/>
      <c r="M629" s="221"/>
    </row>
    <row r="630" spans="1:13" ht="12.75">
      <c r="A630" s="221"/>
      <c r="B630" s="221"/>
      <c r="C630" s="377"/>
      <c r="D630" s="221"/>
      <c r="E630" s="221"/>
      <c r="F630" s="221"/>
      <c r="G630" s="221"/>
      <c r="H630" s="221"/>
      <c r="I630" s="221"/>
      <c r="J630" s="221"/>
      <c r="K630" s="221"/>
      <c r="L630" s="221"/>
      <c r="M630" s="221"/>
    </row>
    <row r="631" spans="1:13" ht="12.75">
      <c r="A631" s="221"/>
      <c r="B631" s="221"/>
      <c r="C631" s="377"/>
      <c r="D631" s="221"/>
      <c r="E631" s="221"/>
      <c r="F631" s="221"/>
      <c r="G631" s="221"/>
      <c r="H631" s="221"/>
      <c r="I631" s="221"/>
      <c r="J631" s="221"/>
      <c r="K631" s="221"/>
      <c r="L631" s="221"/>
      <c r="M631" s="221"/>
    </row>
    <row r="632" spans="1:13" ht="12.75">
      <c r="A632" s="221"/>
      <c r="B632" s="221"/>
      <c r="C632" s="377"/>
      <c r="D632" s="221"/>
      <c r="E632" s="221"/>
      <c r="F632" s="221"/>
      <c r="G632" s="221"/>
      <c r="H632" s="221"/>
      <c r="I632" s="221"/>
      <c r="J632" s="221"/>
      <c r="K632" s="221"/>
      <c r="L632" s="221"/>
      <c r="M632" s="221"/>
    </row>
    <row r="633" spans="1:13" ht="12.75">
      <c r="A633" s="221"/>
      <c r="B633" s="221"/>
      <c r="C633" s="377"/>
      <c r="D633" s="221"/>
      <c r="E633" s="221"/>
      <c r="F633" s="221"/>
      <c r="G633" s="221"/>
      <c r="H633" s="221"/>
      <c r="I633" s="221"/>
      <c r="J633" s="221"/>
      <c r="K633" s="221"/>
      <c r="L633" s="221"/>
      <c r="M633" s="221"/>
    </row>
    <row r="634" spans="1:13" ht="12.75">
      <c r="A634" s="221"/>
      <c r="B634" s="221"/>
      <c r="C634" s="377"/>
      <c r="D634" s="221"/>
      <c r="E634" s="221"/>
      <c r="F634" s="221"/>
      <c r="G634" s="221"/>
      <c r="H634" s="221"/>
      <c r="I634" s="221"/>
      <c r="J634" s="221"/>
      <c r="K634" s="221"/>
      <c r="L634" s="221"/>
      <c r="M634" s="221"/>
    </row>
    <row r="635" spans="1:13" ht="12.75">
      <c r="A635" s="221"/>
      <c r="B635" s="221"/>
      <c r="C635" s="377"/>
      <c r="D635" s="221"/>
      <c r="E635" s="221"/>
      <c r="F635" s="221"/>
      <c r="G635" s="221"/>
      <c r="H635" s="221"/>
      <c r="I635" s="221"/>
      <c r="J635" s="221"/>
      <c r="K635" s="221"/>
      <c r="L635" s="221"/>
      <c r="M635" s="221"/>
    </row>
    <row r="636" spans="1:13" ht="12.75">
      <c r="A636" s="221"/>
      <c r="B636" s="221"/>
      <c r="C636" s="377"/>
      <c r="D636" s="221"/>
      <c r="E636" s="221"/>
      <c r="F636" s="221"/>
      <c r="G636" s="221"/>
      <c r="H636" s="221"/>
      <c r="I636" s="221"/>
      <c r="J636" s="221"/>
      <c r="K636" s="221"/>
      <c r="L636" s="221"/>
      <c r="M636" s="221"/>
    </row>
    <row r="637" spans="1:13" ht="12.75">
      <c r="A637" s="221"/>
      <c r="B637" s="221"/>
      <c r="C637" s="377"/>
      <c r="D637" s="221"/>
      <c r="E637" s="221"/>
      <c r="F637" s="221"/>
      <c r="G637" s="221"/>
      <c r="H637" s="221"/>
      <c r="I637" s="221"/>
      <c r="J637" s="221"/>
      <c r="K637" s="221"/>
      <c r="L637" s="221"/>
      <c r="M637" s="221"/>
    </row>
    <row r="638" spans="1:13" ht="12.75">
      <c r="A638" s="221"/>
      <c r="B638" s="221"/>
      <c r="C638" s="377"/>
      <c r="D638" s="221"/>
      <c r="E638" s="221"/>
      <c r="F638" s="221"/>
      <c r="G638" s="221"/>
      <c r="H638" s="221"/>
      <c r="I638" s="221"/>
      <c r="J638" s="221"/>
      <c r="K638" s="221"/>
      <c r="L638" s="221"/>
      <c r="M638" s="221"/>
    </row>
    <row r="639" spans="1:13" ht="12.75">
      <c r="A639" s="221"/>
      <c r="B639" s="221"/>
      <c r="C639" s="377"/>
      <c r="D639" s="221"/>
      <c r="E639" s="221"/>
      <c r="F639" s="221"/>
      <c r="G639" s="221"/>
      <c r="H639" s="221"/>
      <c r="I639" s="221"/>
      <c r="J639" s="221"/>
      <c r="K639" s="221"/>
      <c r="L639" s="221"/>
      <c r="M639" s="221"/>
    </row>
    <row r="640" spans="1:13" ht="12.75">
      <c r="A640" s="221"/>
      <c r="B640" s="221"/>
      <c r="C640" s="377"/>
      <c r="D640" s="221"/>
      <c r="E640" s="221"/>
      <c r="F640" s="221"/>
      <c r="G640" s="221"/>
      <c r="H640" s="221"/>
      <c r="I640" s="221"/>
      <c r="J640" s="221"/>
      <c r="K640" s="221"/>
      <c r="L640" s="221"/>
      <c r="M640" s="221"/>
    </row>
    <row r="641" spans="1:13" ht="12.75">
      <c r="A641" s="221"/>
      <c r="B641" s="221"/>
      <c r="C641" s="377"/>
      <c r="D641" s="221"/>
      <c r="E641" s="221"/>
      <c r="F641" s="221"/>
      <c r="G641" s="221"/>
      <c r="H641" s="221"/>
      <c r="I641" s="221"/>
      <c r="J641" s="221"/>
      <c r="K641" s="221"/>
      <c r="L641" s="221"/>
      <c r="M641" s="221"/>
    </row>
    <row r="642" spans="1:13" ht="12.75">
      <c r="A642" s="221"/>
      <c r="B642" s="221"/>
      <c r="C642" s="377"/>
      <c r="D642" s="221"/>
      <c r="E642" s="221"/>
      <c r="F642" s="221"/>
      <c r="G642" s="221"/>
      <c r="H642" s="221"/>
      <c r="I642" s="221"/>
      <c r="J642" s="221"/>
      <c r="K642" s="221"/>
      <c r="L642" s="221"/>
      <c r="M642" s="221"/>
    </row>
    <row r="643" spans="1:13" ht="12.75">
      <c r="A643" s="221"/>
      <c r="B643" s="221"/>
      <c r="C643" s="377"/>
      <c r="D643" s="221"/>
      <c r="E643" s="221"/>
      <c r="F643" s="221"/>
      <c r="G643" s="221"/>
      <c r="H643" s="221"/>
      <c r="I643" s="221"/>
      <c r="J643" s="221"/>
      <c r="K643" s="221"/>
      <c r="L643" s="221"/>
      <c r="M643" s="221"/>
    </row>
    <row r="644" spans="1:13" ht="12.75">
      <c r="A644" s="221"/>
      <c r="B644" s="221"/>
      <c r="C644" s="377"/>
      <c r="D644" s="221"/>
      <c r="E644" s="221"/>
      <c r="F644" s="221"/>
      <c r="G644" s="221"/>
      <c r="H644" s="221"/>
      <c r="I644" s="221"/>
      <c r="J644" s="221"/>
      <c r="K644" s="221"/>
      <c r="L644" s="221"/>
      <c r="M644" s="221"/>
    </row>
    <row r="645" spans="1:13" ht="12.75">
      <c r="A645" s="221"/>
      <c r="B645" s="221"/>
      <c r="C645" s="377"/>
      <c r="D645" s="221"/>
      <c r="E645" s="221"/>
      <c r="F645" s="221"/>
      <c r="G645" s="221"/>
      <c r="H645" s="221"/>
      <c r="I645" s="221"/>
      <c r="J645" s="221"/>
      <c r="K645" s="221"/>
      <c r="L645" s="221"/>
      <c r="M645" s="221"/>
    </row>
    <row r="646" spans="1:13" ht="12.75">
      <c r="A646" s="221"/>
      <c r="B646" s="221"/>
      <c r="C646" s="377"/>
      <c r="D646" s="221"/>
      <c r="E646" s="221"/>
      <c r="F646" s="221"/>
      <c r="G646" s="221"/>
      <c r="H646" s="221"/>
      <c r="I646" s="221"/>
      <c r="J646" s="221"/>
      <c r="K646" s="221"/>
      <c r="L646" s="221"/>
      <c r="M646" s="221"/>
    </row>
    <row r="647" spans="1:13" ht="12.75">
      <c r="A647" s="221"/>
      <c r="B647" s="221"/>
      <c r="C647" s="377"/>
      <c r="D647" s="221"/>
      <c r="E647" s="221"/>
      <c r="F647" s="221"/>
      <c r="G647" s="221"/>
      <c r="H647" s="221"/>
      <c r="I647" s="221"/>
      <c r="J647" s="221"/>
      <c r="K647" s="221"/>
      <c r="L647" s="221"/>
      <c r="M647" s="221"/>
    </row>
    <row r="648" spans="1:13" ht="12.75">
      <c r="A648" s="221"/>
      <c r="B648" s="221"/>
      <c r="C648" s="377"/>
      <c r="D648" s="221"/>
      <c r="E648" s="221"/>
      <c r="F648" s="221"/>
      <c r="G648" s="221"/>
      <c r="H648" s="221"/>
      <c r="I648" s="221"/>
      <c r="J648" s="221"/>
      <c r="K648" s="221"/>
      <c r="L648" s="221"/>
      <c r="M648" s="221"/>
    </row>
    <row r="649" spans="1:13" ht="12.75">
      <c r="A649" s="221"/>
      <c r="B649" s="221"/>
      <c r="C649" s="377"/>
      <c r="D649" s="221"/>
      <c r="E649" s="221"/>
      <c r="F649" s="221"/>
      <c r="G649" s="221"/>
      <c r="H649" s="221"/>
      <c r="I649" s="221"/>
      <c r="J649" s="221"/>
      <c r="K649" s="221"/>
      <c r="L649" s="221"/>
      <c r="M649" s="221"/>
    </row>
    <row r="650" spans="1:13" ht="12.75">
      <c r="A650" s="221"/>
      <c r="B650" s="221"/>
      <c r="C650" s="377"/>
      <c r="D650" s="221"/>
      <c r="E650" s="221"/>
      <c r="F650" s="221"/>
      <c r="G650" s="221"/>
      <c r="H650" s="221"/>
      <c r="I650" s="221"/>
      <c r="J650" s="221"/>
      <c r="K650" s="221"/>
      <c r="L650" s="221"/>
      <c r="M650" s="221"/>
    </row>
    <row r="651" spans="1:13" ht="12.75">
      <c r="A651" s="221"/>
      <c r="B651" s="221"/>
      <c r="C651" s="377"/>
      <c r="D651" s="221"/>
      <c r="E651" s="221"/>
      <c r="F651" s="221"/>
      <c r="G651" s="221"/>
      <c r="H651" s="221"/>
      <c r="I651" s="221"/>
      <c r="J651" s="221"/>
      <c r="K651" s="221"/>
      <c r="L651" s="221"/>
      <c r="M651" s="221"/>
    </row>
    <row r="652" spans="1:13" ht="12.75">
      <c r="A652" s="221"/>
      <c r="B652" s="221"/>
      <c r="C652" s="377"/>
      <c r="D652" s="221"/>
      <c r="E652" s="221"/>
      <c r="F652" s="221"/>
      <c r="G652" s="221"/>
      <c r="H652" s="221"/>
      <c r="I652" s="221"/>
      <c r="J652" s="221"/>
      <c r="K652" s="221"/>
      <c r="L652" s="221"/>
      <c r="M652" s="221"/>
    </row>
    <row r="653" spans="1:13" ht="12.75">
      <c r="A653" s="221"/>
      <c r="B653" s="221"/>
      <c r="C653" s="377"/>
      <c r="D653" s="221"/>
      <c r="E653" s="221"/>
      <c r="F653" s="221"/>
      <c r="G653" s="221"/>
      <c r="H653" s="221"/>
      <c r="I653" s="221"/>
      <c r="J653" s="221"/>
      <c r="K653" s="221"/>
      <c r="L653" s="221"/>
      <c r="M653" s="221"/>
    </row>
    <row r="654" spans="1:13" ht="12.75">
      <c r="A654" s="221"/>
      <c r="B654" s="221"/>
      <c r="C654" s="377"/>
      <c r="D654" s="221"/>
      <c r="E654" s="221"/>
      <c r="F654" s="221"/>
      <c r="G654" s="221"/>
      <c r="H654" s="221"/>
      <c r="I654" s="221"/>
      <c r="J654" s="221"/>
      <c r="K654" s="221"/>
      <c r="L654" s="221"/>
      <c r="M654" s="221"/>
    </row>
    <row r="655" spans="1:13" ht="12.75">
      <c r="A655" s="221"/>
      <c r="B655" s="221"/>
      <c r="C655" s="377"/>
      <c r="D655" s="221"/>
      <c r="E655" s="221"/>
      <c r="F655" s="221"/>
      <c r="G655" s="221"/>
      <c r="H655" s="221"/>
      <c r="I655" s="221"/>
      <c r="J655" s="221"/>
      <c r="K655" s="221"/>
      <c r="L655" s="221"/>
      <c r="M655" s="221"/>
    </row>
    <row r="656" spans="1:13" ht="12.75">
      <c r="A656" s="221"/>
      <c r="B656" s="221"/>
      <c r="C656" s="377"/>
      <c r="D656" s="221"/>
      <c r="E656" s="221"/>
      <c r="F656" s="221"/>
      <c r="G656" s="221"/>
      <c r="H656" s="221"/>
      <c r="I656" s="221"/>
      <c r="J656" s="221"/>
      <c r="K656" s="221"/>
      <c r="L656" s="221"/>
      <c r="M656" s="221"/>
    </row>
    <row r="657" spans="1:13" ht="12.75">
      <c r="A657" s="221"/>
      <c r="B657" s="221"/>
      <c r="C657" s="377"/>
      <c r="D657" s="221"/>
      <c r="E657" s="221"/>
      <c r="F657" s="221"/>
      <c r="G657" s="221"/>
      <c r="H657" s="221"/>
      <c r="I657" s="221"/>
      <c r="J657" s="221"/>
      <c r="K657" s="221"/>
      <c r="L657" s="221"/>
      <c r="M657" s="221"/>
    </row>
    <row r="658" spans="1:13" ht="12.75">
      <c r="A658" s="221"/>
      <c r="B658" s="221"/>
      <c r="C658" s="377"/>
      <c r="D658" s="221"/>
      <c r="E658" s="221"/>
      <c r="F658" s="221"/>
      <c r="G658" s="221"/>
      <c r="H658" s="221"/>
      <c r="I658" s="221"/>
      <c r="J658" s="221"/>
      <c r="K658" s="221"/>
      <c r="L658" s="221"/>
      <c r="M658" s="221"/>
    </row>
    <row r="659" spans="1:13" ht="12.75">
      <c r="A659" s="221"/>
      <c r="B659" s="221"/>
      <c r="C659" s="377"/>
      <c r="D659" s="221"/>
      <c r="E659" s="221"/>
      <c r="F659" s="221"/>
      <c r="G659" s="221"/>
      <c r="H659" s="221"/>
      <c r="I659" s="221"/>
      <c r="J659" s="221"/>
      <c r="K659" s="221"/>
      <c r="L659" s="221"/>
      <c r="M659" s="221"/>
    </row>
    <row r="660" spans="1:13" ht="12.75">
      <c r="A660" s="221"/>
      <c r="B660" s="221"/>
      <c r="C660" s="377"/>
      <c r="D660" s="221"/>
      <c r="E660" s="221"/>
      <c r="F660" s="221"/>
      <c r="G660" s="221"/>
      <c r="H660" s="221"/>
      <c r="I660" s="221"/>
      <c r="J660" s="221"/>
      <c r="K660" s="221"/>
      <c r="L660" s="221"/>
      <c r="M660" s="221"/>
    </row>
    <row r="661" spans="1:13" ht="12.75">
      <c r="A661" s="221"/>
      <c r="B661" s="221"/>
      <c r="C661" s="377"/>
      <c r="D661" s="221"/>
      <c r="E661" s="221"/>
      <c r="F661" s="221"/>
      <c r="G661" s="221"/>
      <c r="H661" s="221"/>
      <c r="I661" s="221"/>
      <c r="J661" s="221"/>
      <c r="K661" s="221"/>
      <c r="L661" s="221"/>
      <c r="M661" s="221"/>
    </row>
    <row r="662" spans="1:13" ht="12.75">
      <c r="A662" s="221"/>
      <c r="B662" s="221"/>
      <c r="C662" s="377"/>
      <c r="D662" s="221"/>
      <c r="E662" s="221"/>
      <c r="F662" s="221"/>
      <c r="G662" s="221"/>
      <c r="H662" s="221"/>
      <c r="I662" s="221"/>
      <c r="J662" s="221"/>
      <c r="K662" s="221"/>
      <c r="L662" s="221"/>
      <c r="M662" s="221"/>
    </row>
    <row r="663" spans="1:13" ht="12.75">
      <c r="A663" s="221"/>
      <c r="B663" s="221"/>
      <c r="C663" s="377"/>
      <c r="D663" s="221"/>
      <c r="E663" s="221"/>
      <c r="F663" s="221"/>
      <c r="G663" s="221"/>
      <c r="H663" s="221"/>
      <c r="I663" s="221"/>
      <c r="J663" s="221"/>
      <c r="K663" s="221"/>
      <c r="L663" s="221"/>
      <c r="M663" s="221"/>
    </row>
    <row r="664" spans="1:13" ht="12.75">
      <c r="A664" s="221"/>
      <c r="B664" s="221"/>
      <c r="C664" s="377"/>
      <c r="D664" s="221"/>
      <c r="E664" s="221"/>
      <c r="F664" s="221"/>
      <c r="G664" s="221"/>
      <c r="H664" s="221"/>
      <c r="I664" s="221"/>
      <c r="J664" s="221"/>
      <c r="K664" s="221"/>
      <c r="L664" s="221"/>
      <c r="M664" s="221"/>
    </row>
    <row r="665" spans="1:13" ht="12.75">
      <c r="A665" s="221"/>
      <c r="B665" s="221"/>
      <c r="C665" s="377"/>
      <c r="D665" s="221"/>
      <c r="E665" s="221"/>
      <c r="F665" s="221"/>
      <c r="G665" s="221"/>
      <c r="H665" s="221"/>
      <c r="I665" s="221"/>
      <c r="J665" s="221"/>
      <c r="K665" s="221"/>
      <c r="L665" s="221"/>
      <c r="M665" s="221"/>
    </row>
    <row r="666" spans="1:13" ht="12.75">
      <c r="A666" s="221"/>
      <c r="B666" s="221"/>
      <c r="C666" s="377"/>
      <c r="D666" s="221"/>
      <c r="E666" s="221"/>
      <c r="F666" s="221"/>
      <c r="G666" s="221"/>
      <c r="H666" s="221"/>
      <c r="I666" s="221"/>
      <c r="J666" s="221"/>
      <c r="K666" s="221"/>
      <c r="L666" s="221"/>
      <c r="M666" s="221"/>
    </row>
    <row r="667" spans="1:13" ht="12.75">
      <c r="A667" s="221"/>
      <c r="B667" s="221"/>
      <c r="C667" s="377"/>
      <c r="D667" s="221"/>
      <c r="E667" s="221"/>
      <c r="F667" s="221"/>
      <c r="G667" s="221"/>
      <c r="H667" s="221"/>
      <c r="I667" s="221"/>
      <c r="J667" s="221"/>
      <c r="K667" s="221"/>
      <c r="L667" s="221"/>
      <c r="M667" s="221"/>
    </row>
    <row r="668" spans="1:13" ht="12.75">
      <c r="A668" s="221"/>
      <c r="B668" s="221"/>
      <c r="C668" s="377"/>
      <c r="D668" s="221"/>
      <c r="E668" s="221"/>
      <c r="F668" s="221"/>
      <c r="G668" s="221"/>
      <c r="H668" s="221"/>
      <c r="I668" s="221"/>
      <c r="J668" s="221"/>
      <c r="K668" s="221"/>
      <c r="L668" s="221"/>
      <c r="M668" s="221"/>
    </row>
    <row r="669" spans="1:13" ht="12.75">
      <c r="A669" s="221"/>
      <c r="B669" s="221"/>
      <c r="C669" s="377"/>
      <c r="D669" s="221"/>
      <c r="E669" s="221"/>
      <c r="F669" s="221"/>
      <c r="G669" s="221"/>
      <c r="H669" s="221"/>
      <c r="I669" s="221"/>
      <c r="J669" s="221"/>
      <c r="K669" s="221"/>
      <c r="L669" s="221"/>
      <c r="M669" s="221"/>
    </row>
    <row r="670" spans="1:13" ht="12.75">
      <c r="A670" s="221"/>
      <c r="B670" s="221"/>
      <c r="C670" s="377"/>
      <c r="D670" s="221"/>
      <c r="E670" s="221"/>
      <c r="F670" s="221"/>
      <c r="G670" s="221"/>
      <c r="H670" s="221"/>
      <c r="I670" s="221"/>
      <c r="J670" s="221"/>
      <c r="K670" s="221"/>
      <c r="L670" s="221"/>
      <c r="M670" s="221"/>
    </row>
    <row r="671" spans="1:13" ht="12.75">
      <c r="A671" s="221"/>
      <c r="B671" s="221"/>
      <c r="C671" s="377"/>
      <c r="D671" s="221"/>
      <c r="E671" s="221"/>
      <c r="F671" s="221"/>
      <c r="G671" s="221"/>
      <c r="H671" s="221"/>
      <c r="I671" s="221"/>
      <c r="J671" s="221"/>
      <c r="K671" s="221"/>
      <c r="L671" s="221"/>
      <c r="M671" s="221"/>
    </row>
    <row r="672" spans="1:13" ht="12.75">
      <c r="A672" s="221"/>
      <c r="B672" s="221"/>
      <c r="C672" s="377"/>
      <c r="D672" s="221"/>
      <c r="E672" s="221"/>
      <c r="F672" s="221"/>
      <c r="G672" s="221"/>
      <c r="H672" s="221"/>
      <c r="I672" s="221"/>
      <c r="J672" s="221"/>
      <c r="K672" s="221"/>
      <c r="L672" s="221"/>
      <c r="M672" s="221"/>
    </row>
    <row r="673" spans="1:13" ht="12.75">
      <c r="A673" s="221"/>
      <c r="B673" s="221"/>
      <c r="C673" s="377"/>
      <c r="D673" s="221"/>
      <c r="E673" s="221"/>
      <c r="F673" s="221"/>
      <c r="G673" s="221"/>
      <c r="H673" s="221"/>
      <c r="I673" s="221"/>
      <c r="J673" s="221"/>
      <c r="K673" s="221"/>
      <c r="L673" s="221"/>
      <c r="M673" s="221"/>
    </row>
    <row r="674" spans="1:13" ht="12.75">
      <c r="A674" s="221"/>
      <c r="B674" s="221"/>
      <c r="C674" s="377"/>
      <c r="D674" s="221"/>
      <c r="E674" s="221"/>
      <c r="F674" s="221"/>
      <c r="G674" s="221"/>
      <c r="H674" s="221"/>
      <c r="I674" s="221"/>
      <c r="J674" s="221"/>
      <c r="K674" s="221"/>
      <c r="L674" s="221"/>
      <c r="M674" s="221"/>
    </row>
    <row r="675" spans="1:13" ht="12.75">
      <c r="A675" s="221"/>
      <c r="B675" s="221"/>
      <c r="C675" s="377"/>
      <c r="D675" s="221"/>
      <c r="E675" s="221"/>
      <c r="F675" s="221"/>
      <c r="G675" s="221"/>
      <c r="H675" s="221"/>
      <c r="I675" s="221"/>
      <c r="J675" s="221"/>
      <c r="K675" s="221"/>
      <c r="L675" s="221"/>
      <c r="M675" s="221"/>
    </row>
    <row r="676" spans="1:13" ht="12.75">
      <c r="A676" s="221"/>
      <c r="B676" s="221"/>
      <c r="C676" s="377"/>
      <c r="D676" s="221"/>
      <c r="E676" s="221"/>
      <c r="F676" s="221"/>
      <c r="G676" s="221"/>
      <c r="H676" s="221"/>
      <c r="I676" s="221"/>
      <c r="J676" s="221"/>
      <c r="K676" s="221"/>
      <c r="L676" s="221"/>
      <c r="M676" s="221"/>
    </row>
    <row r="677" spans="1:13" ht="12.75">
      <c r="A677" s="221"/>
      <c r="B677" s="221"/>
      <c r="C677" s="377"/>
      <c r="D677" s="221"/>
      <c r="E677" s="221"/>
      <c r="F677" s="221"/>
      <c r="G677" s="221"/>
      <c r="H677" s="221"/>
      <c r="I677" s="221"/>
      <c r="J677" s="221"/>
      <c r="K677" s="221"/>
      <c r="L677" s="221"/>
      <c r="M677" s="221"/>
    </row>
    <row r="678" spans="1:13" ht="12.75">
      <c r="A678" s="221"/>
      <c r="B678" s="221"/>
      <c r="C678" s="377"/>
      <c r="D678" s="221"/>
      <c r="E678" s="221"/>
      <c r="F678" s="221"/>
      <c r="G678" s="221"/>
      <c r="H678" s="221"/>
      <c r="I678" s="221"/>
      <c r="J678" s="221"/>
      <c r="K678" s="221"/>
      <c r="L678" s="221"/>
      <c r="M678" s="221"/>
    </row>
    <row r="679" spans="1:13" ht="12.75">
      <c r="A679" s="221"/>
      <c r="B679" s="221"/>
      <c r="C679" s="377"/>
      <c r="D679" s="221"/>
      <c r="E679" s="221"/>
      <c r="F679" s="221"/>
      <c r="G679" s="221"/>
      <c r="H679" s="221"/>
      <c r="I679" s="221"/>
      <c r="J679" s="221"/>
      <c r="K679" s="221"/>
      <c r="L679" s="221"/>
      <c r="M679" s="221"/>
    </row>
    <row r="680" spans="1:13" ht="12.75">
      <c r="A680" s="221"/>
      <c r="B680" s="221"/>
      <c r="C680" s="377"/>
      <c r="D680" s="221"/>
      <c r="E680" s="221"/>
      <c r="F680" s="221"/>
      <c r="G680" s="221"/>
      <c r="H680" s="221"/>
      <c r="I680" s="221"/>
      <c r="J680" s="221"/>
      <c r="K680" s="221"/>
      <c r="L680" s="221"/>
      <c r="M680" s="221"/>
    </row>
    <row r="681" spans="1:13" ht="12.75">
      <c r="A681" s="221"/>
      <c r="B681" s="221"/>
      <c r="C681" s="377"/>
      <c r="D681" s="221"/>
      <c r="E681" s="221"/>
      <c r="F681" s="221"/>
      <c r="G681" s="221"/>
      <c r="H681" s="221"/>
      <c r="I681" s="221"/>
      <c r="J681" s="221"/>
      <c r="K681" s="221"/>
      <c r="L681" s="221"/>
      <c r="M681" s="221"/>
    </row>
    <row r="682" spans="1:13" ht="12.75">
      <c r="A682" s="221"/>
      <c r="B682" s="221"/>
      <c r="C682" s="377"/>
      <c r="D682" s="221"/>
      <c r="E682" s="221"/>
      <c r="F682" s="221"/>
      <c r="G682" s="221"/>
      <c r="H682" s="221"/>
      <c r="I682" s="221"/>
      <c r="J682" s="221"/>
      <c r="K682" s="221"/>
      <c r="L682" s="221"/>
      <c r="M682" s="221"/>
    </row>
    <row r="683" spans="1:13" ht="12.75">
      <c r="A683" s="221"/>
      <c r="B683" s="221"/>
      <c r="C683" s="377"/>
      <c r="D683" s="221"/>
      <c r="E683" s="221"/>
      <c r="F683" s="221"/>
      <c r="G683" s="221"/>
      <c r="H683" s="221"/>
      <c r="I683" s="221"/>
      <c r="J683" s="221"/>
      <c r="K683" s="221"/>
      <c r="L683" s="221"/>
      <c r="M683" s="221"/>
    </row>
    <row r="684" spans="1:13" ht="12.75">
      <c r="A684" s="221"/>
      <c r="B684" s="221"/>
      <c r="C684" s="377"/>
      <c r="D684" s="221"/>
      <c r="E684" s="221"/>
      <c r="F684" s="221"/>
      <c r="G684" s="221"/>
      <c r="H684" s="221"/>
      <c r="I684" s="221"/>
      <c r="J684" s="221"/>
      <c r="K684" s="221"/>
      <c r="L684" s="221"/>
      <c r="M684" s="221"/>
    </row>
    <row r="685" spans="1:13" ht="12.75">
      <c r="A685" s="221"/>
      <c r="B685" s="221"/>
      <c r="C685" s="377"/>
      <c r="D685" s="221"/>
      <c r="E685" s="221"/>
      <c r="F685" s="221"/>
      <c r="G685" s="221"/>
      <c r="H685" s="221"/>
      <c r="I685" s="221"/>
      <c r="J685" s="221"/>
      <c r="K685" s="221"/>
      <c r="L685" s="221"/>
      <c r="M685" s="221"/>
    </row>
    <row r="686" spans="1:13" ht="12.75">
      <c r="A686" s="221"/>
      <c r="B686" s="221"/>
      <c r="C686" s="377"/>
      <c r="D686" s="221"/>
      <c r="E686" s="221"/>
      <c r="F686" s="221"/>
      <c r="G686" s="221"/>
      <c r="H686" s="221"/>
      <c r="I686" s="221"/>
      <c r="J686" s="221"/>
      <c r="K686" s="221"/>
      <c r="L686" s="221"/>
      <c r="M686" s="221"/>
    </row>
    <row r="687" spans="1:13" ht="12.75">
      <c r="A687" s="221"/>
      <c r="B687" s="221"/>
      <c r="C687" s="377"/>
      <c r="D687" s="221"/>
      <c r="E687" s="221"/>
      <c r="F687" s="221"/>
      <c r="G687" s="221"/>
      <c r="H687" s="221"/>
      <c r="I687" s="221"/>
      <c r="J687" s="221"/>
      <c r="K687" s="221"/>
      <c r="L687" s="221"/>
      <c r="M687" s="221"/>
    </row>
    <row r="688" spans="1:13" ht="12.75">
      <c r="A688" s="221"/>
      <c r="B688" s="221"/>
      <c r="C688" s="377"/>
      <c r="D688" s="221"/>
      <c r="E688" s="221"/>
      <c r="F688" s="221"/>
      <c r="G688" s="221"/>
      <c r="H688" s="221"/>
      <c r="I688" s="221"/>
      <c r="J688" s="221"/>
      <c r="K688" s="221"/>
      <c r="L688" s="221"/>
      <c r="M688" s="221"/>
    </row>
    <row r="689" spans="1:13" ht="12.75">
      <c r="A689" s="221"/>
      <c r="B689" s="221"/>
      <c r="C689" s="377"/>
      <c r="D689" s="221"/>
      <c r="E689" s="221"/>
      <c r="F689" s="221"/>
      <c r="G689" s="221"/>
      <c r="H689" s="221"/>
      <c r="I689" s="221"/>
      <c r="J689" s="221"/>
      <c r="K689" s="221"/>
      <c r="L689" s="221"/>
      <c r="M689" s="221"/>
    </row>
    <row r="690" spans="1:13" ht="12.75">
      <c r="A690" s="221"/>
      <c r="B690" s="221"/>
      <c r="C690" s="377"/>
      <c r="D690" s="221"/>
      <c r="E690" s="221"/>
      <c r="F690" s="221"/>
      <c r="G690" s="221"/>
      <c r="H690" s="221"/>
      <c r="I690" s="221"/>
      <c r="J690" s="221"/>
      <c r="K690" s="221"/>
      <c r="L690" s="221"/>
      <c r="M690" s="221"/>
    </row>
    <row r="691" spans="1:13" ht="12.75">
      <c r="A691" s="221"/>
      <c r="B691" s="221"/>
      <c r="C691" s="377"/>
      <c r="D691" s="221"/>
      <c r="E691" s="221"/>
      <c r="F691" s="221"/>
      <c r="G691" s="221"/>
      <c r="H691" s="221"/>
      <c r="I691" s="221"/>
      <c r="J691" s="221"/>
      <c r="K691" s="221"/>
      <c r="L691" s="221"/>
      <c r="M691" s="221"/>
    </row>
    <row r="692" spans="1:13" ht="12.75">
      <c r="A692" s="221"/>
      <c r="B692" s="221"/>
      <c r="C692" s="377"/>
      <c r="D692" s="221"/>
      <c r="E692" s="221"/>
      <c r="F692" s="221"/>
      <c r="G692" s="221"/>
      <c r="H692" s="221"/>
      <c r="I692" s="221"/>
      <c r="J692" s="221"/>
      <c r="K692" s="221"/>
      <c r="L692" s="221"/>
      <c r="M692" s="221"/>
    </row>
    <row r="693" spans="1:13" ht="12.75">
      <c r="A693" s="221"/>
      <c r="B693" s="221"/>
      <c r="C693" s="377"/>
      <c r="D693" s="221"/>
      <c r="E693" s="221"/>
      <c r="F693" s="221"/>
      <c r="G693" s="221"/>
      <c r="H693" s="221"/>
      <c r="I693" s="221"/>
      <c r="J693" s="221"/>
      <c r="K693" s="221"/>
      <c r="L693" s="221"/>
      <c r="M693" s="221"/>
    </row>
    <row r="694" spans="1:13" ht="12.75">
      <c r="A694" s="221"/>
      <c r="B694" s="221"/>
      <c r="C694" s="377"/>
      <c r="D694" s="221"/>
      <c r="E694" s="221"/>
      <c r="F694" s="221"/>
      <c r="G694" s="221"/>
      <c r="H694" s="221"/>
      <c r="I694" s="221"/>
      <c r="J694" s="221"/>
      <c r="K694" s="221"/>
      <c r="L694" s="221"/>
      <c r="M694" s="221"/>
    </row>
    <row r="695" spans="1:13" ht="12.75">
      <c r="A695" s="221"/>
      <c r="B695" s="221"/>
      <c r="C695" s="377"/>
      <c r="D695" s="221"/>
      <c r="E695" s="221"/>
      <c r="F695" s="221"/>
      <c r="G695" s="221"/>
      <c r="H695" s="221"/>
      <c r="I695" s="221"/>
      <c r="J695" s="221"/>
      <c r="K695" s="221"/>
      <c r="L695" s="221"/>
      <c r="M695" s="221"/>
    </row>
    <row r="696" spans="1:13" ht="12.75">
      <c r="A696" s="221"/>
      <c r="B696" s="221"/>
      <c r="C696" s="377"/>
      <c r="D696" s="221"/>
      <c r="E696" s="221"/>
      <c r="F696" s="221"/>
      <c r="G696" s="221"/>
      <c r="H696" s="221"/>
      <c r="I696" s="221"/>
      <c r="J696" s="221"/>
      <c r="K696" s="221"/>
      <c r="L696" s="221"/>
      <c r="M696" s="221"/>
    </row>
    <row r="697" spans="1:13" ht="12.75">
      <c r="A697" s="221"/>
      <c r="B697" s="221"/>
      <c r="C697" s="377"/>
      <c r="D697" s="221"/>
      <c r="E697" s="221"/>
      <c r="F697" s="221"/>
      <c r="G697" s="221"/>
      <c r="H697" s="221"/>
      <c r="I697" s="221"/>
      <c r="J697" s="221"/>
      <c r="K697" s="221"/>
      <c r="L697" s="221"/>
      <c r="M697" s="221"/>
    </row>
    <row r="698" spans="1:13" ht="12.75">
      <c r="A698" s="221"/>
      <c r="B698" s="221"/>
      <c r="C698" s="377"/>
      <c r="D698" s="221"/>
      <c r="E698" s="221"/>
      <c r="F698" s="221"/>
      <c r="G698" s="221"/>
      <c r="H698" s="221"/>
      <c r="I698" s="221"/>
      <c r="J698" s="221"/>
      <c r="K698" s="221"/>
      <c r="L698" s="221"/>
      <c r="M698" s="221"/>
    </row>
    <row r="699" spans="1:13" ht="12.75">
      <c r="A699" s="221"/>
      <c r="B699" s="221"/>
      <c r="C699" s="377"/>
      <c r="D699" s="221"/>
      <c r="E699" s="221"/>
      <c r="F699" s="221"/>
      <c r="G699" s="221"/>
      <c r="H699" s="221"/>
      <c r="I699" s="221"/>
      <c r="J699" s="221"/>
      <c r="K699" s="221"/>
      <c r="L699" s="221"/>
      <c r="M699" s="221"/>
    </row>
    <row r="700" spans="1:13" ht="12.75">
      <c r="A700" s="221"/>
      <c r="B700" s="221"/>
      <c r="C700" s="377"/>
      <c r="D700" s="221"/>
      <c r="E700" s="221"/>
      <c r="F700" s="221"/>
      <c r="G700" s="221"/>
      <c r="H700" s="221"/>
      <c r="I700" s="221"/>
      <c r="J700" s="221"/>
      <c r="K700" s="221"/>
      <c r="L700" s="221"/>
      <c r="M700" s="221"/>
    </row>
    <row r="701" spans="1:13" ht="12.75">
      <c r="A701" s="221"/>
      <c r="B701" s="221"/>
      <c r="C701" s="377"/>
      <c r="D701" s="221"/>
      <c r="E701" s="221"/>
      <c r="F701" s="221"/>
      <c r="G701" s="221"/>
      <c r="H701" s="221"/>
      <c r="I701" s="221"/>
      <c r="J701" s="221"/>
      <c r="K701" s="221"/>
      <c r="L701" s="221"/>
      <c r="M701" s="221"/>
    </row>
    <row r="702" spans="1:13" ht="12.75">
      <c r="A702" s="221"/>
      <c r="B702" s="221"/>
      <c r="C702" s="377"/>
      <c r="D702" s="221"/>
      <c r="E702" s="221"/>
      <c r="F702" s="221"/>
      <c r="G702" s="221"/>
      <c r="H702" s="221"/>
      <c r="I702" s="221"/>
      <c r="J702" s="221"/>
      <c r="K702" s="221"/>
      <c r="L702" s="221"/>
      <c r="M702" s="221"/>
    </row>
    <row r="703" spans="1:13" ht="12.75">
      <c r="A703" s="221"/>
      <c r="B703" s="221"/>
      <c r="C703" s="377"/>
      <c r="D703" s="221"/>
      <c r="E703" s="221"/>
      <c r="F703" s="221"/>
      <c r="G703" s="221"/>
      <c r="H703" s="221"/>
      <c r="I703" s="221"/>
      <c r="J703" s="221"/>
      <c r="K703" s="221"/>
      <c r="L703" s="221"/>
      <c r="M703" s="221"/>
    </row>
    <row r="704" spans="1:13" ht="12.75">
      <c r="A704" s="221"/>
      <c r="B704" s="221"/>
      <c r="C704" s="377"/>
      <c r="D704" s="221"/>
      <c r="E704" s="221"/>
      <c r="F704" s="221"/>
      <c r="G704" s="221"/>
      <c r="H704" s="221"/>
      <c r="I704" s="221"/>
      <c r="J704" s="221"/>
      <c r="K704" s="221"/>
      <c r="L704" s="221"/>
      <c r="M704" s="221"/>
    </row>
    <row r="705" spans="1:13" ht="12.75">
      <c r="A705" s="221"/>
      <c r="B705" s="221"/>
      <c r="C705" s="377"/>
      <c r="D705" s="221"/>
      <c r="E705" s="221"/>
      <c r="F705" s="221"/>
      <c r="G705" s="221"/>
      <c r="H705" s="221"/>
      <c r="I705" s="221"/>
      <c r="J705" s="221"/>
      <c r="K705" s="221"/>
      <c r="L705" s="221"/>
      <c r="M705" s="221"/>
    </row>
    <row r="706" spans="1:13" ht="12.75">
      <c r="A706" s="221"/>
      <c r="B706" s="221"/>
      <c r="C706" s="377"/>
      <c r="D706" s="221"/>
      <c r="E706" s="221"/>
      <c r="F706" s="221"/>
      <c r="G706" s="221"/>
      <c r="H706" s="221"/>
      <c r="I706" s="221"/>
      <c r="J706" s="221"/>
      <c r="K706" s="221"/>
      <c r="L706" s="221"/>
      <c r="M706" s="221"/>
    </row>
    <row r="707" spans="1:13" ht="12.75">
      <c r="A707" s="221"/>
      <c r="B707" s="221"/>
      <c r="C707" s="377"/>
      <c r="D707" s="221"/>
      <c r="E707" s="221"/>
      <c r="F707" s="221"/>
      <c r="G707" s="221"/>
      <c r="H707" s="221"/>
      <c r="I707" s="221"/>
      <c r="J707" s="221"/>
      <c r="K707" s="221"/>
      <c r="L707" s="221"/>
      <c r="M707" s="221"/>
    </row>
    <row r="708" spans="1:13" ht="12.75">
      <c r="A708" s="221"/>
      <c r="B708" s="221"/>
      <c r="C708" s="377"/>
      <c r="D708" s="221"/>
      <c r="E708" s="221"/>
      <c r="F708" s="221"/>
      <c r="G708" s="221"/>
      <c r="H708" s="221"/>
      <c r="I708" s="221"/>
      <c r="J708" s="221"/>
      <c r="K708" s="221"/>
      <c r="L708" s="221"/>
      <c r="M708" s="221"/>
    </row>
    <row r="709" spans="1:13" ht="12.75">
      <c r="A709" s="221"/>
      <c r="B709" s="221"/>
      <c r="C709" s="377"/>
      <c r="D709" s="221"/>
      <c r="E709" s="221"/>
      <c r="F709" s="221"/>
      <c r="G709" s="221"/>
      <c r="H709" s="221"/>
      <c r="I709" s="221"/>
      <c r="J709" s="221"/>
      <c r="K709" s="221"/>
      <c r="L709" s="221"/>
      <c r="M709" s="221"/>
    </row>
    <row r="710" spans="1:13" ht="12.75">
      <c r="A710" s="221"/>
      <c r="B710" s="221"/>
      <c r="C710" s="377"/>
      <c r="D710" s="221"/>
      <c r="E710" s="221"/>
      <c r="F710" s="221"/>
      <c r="G710" s="221"/>
      <c r="H710" s="221"/>
      <c r="I710" s="221"/>
      <c r="J710" s="221"/>
      <c r="K710" s="221"/>
      <c r="L710" s="221"/>
      <c r="M710" s="221"/>
    </row>
    <row r="711" spans="1:13" ht="12.75">
      <c r="A711" s="221"/>
      <c r="B711" s="221"/>
      <c r="C711" s="377"/>
      <c r="D711" s="221"/>
      <c r="E711" s="221"/>
      <c r="F711" s="221"/>
      <c r="G711" s="221"/>
      <c r="H711" s="221"/>
      <c r="I711" s="221"/>
      <c r="J711" s="221"/>
      <c r="K711" s="221"/>
      <c r="L711" s="221"/>
      <c r="M711" s="221"/>
    </row>
    <row r="712" spans="1:13" ht="12.75">
      <c r="A712" s="221"/>
      <c r="B712" s="221"/>
      <c r="C712" s="377"/>
      <c r="D712" s="221"/>
      <c r="E712" s="221"/>
      <c r="F712" s="221"/>
      <c r="G712" s="221"/>
      <c r="H712" s="221"/>
      <c r="I712" s="221"/>
      <c r="J712" s="221"/>
      <c r="K712" s="221"/>
      <c r="L712" s="221"/>
      <c r="M712" s="221"/>
    </row>
    <row r="713" spans="1:13" ht="12.75">
      <c r="A713" s="221"/>
      <c r="B713" s="221"/>
      <c r="C713" s="377"/>
      <c r="D713" s="221"/>
      <c r="E713" s="221"/>
      <c r="F713" s="221"/>
      <c r="G713" s="221"/>
      <c r="H713" s="221"/>
      <c r="I713" s="221"/>
      <c r="J713" s="221"/>
      <c r="K713" s="221"/>
      <c r="L713" s="221"/>
      <c r="M713" s="221"/>
    </row>
    <row r="714" spans="1:13" ht="12.75">
      <c r="A714" s="221"/>
      <c r="B714" s="221"/>
      <c r="C714" s="377"/>
      <c r="D714" s="221"/>
      <c r="E714" s="221"/>
      <c r="F714" s="221"/>
      <c r="G714" s="221"/>
      <c r="H714" s="221"/>
      <c r="I714" s="221"/>
      <c r="J714" s="221"/>
      <c r="K714" s="221"/>
      <c r="L714" s="221"/>
      <c r="M714" s="221"/>
    </row>
    <row r="715" spans="1:13" ht="12.75">
      <c r="A715" s="221"/>
      <c r="B715" s="221"/>
      <c r="C715" s="377"/>
      <c r="D715" s="221"/>
      <c r="E715" s="221"/>
      <c r="F715" s="221"/>
      <c r="G715" s="221"/>
      <c r="H715" s="221"/>
      <c r="I715" s="221"/>
      <c r="J715" s="221"/>
      <c r="K715" s="221"/>
      <c r="L715" s="221"/>
      <c r="M715" s="221"/>
    </row>
    <row r="716" spans="1:13" ht="12.75">
      <c r="A716" s="221"/>
      <c r="B716" s="221"/>
      <c r="C716" s="377"/>
      <c r="D716" s="221"/>
      <c r="E716" s="221"/>
      <c r="F716" s="221"/>
      <c r="G716" s="221"/>
      <c r="H716" s="221"/>
      <c r="I716" s="221"/>
      <c r="J716" s="221"/>
      <c r="K716" s="221"/>
      <c r="L716" s="221"/>
      <c r="M716" s="221"/>
    </row>
    <row r="717" spans="1:13" ht="12.75">
      <c r="A717" s="221"/>
      <c r="B717" s="221"/>
      <c r="C717" s="377"/>
      <c r="D717" s="221"/>
      <c r="E717" s="221"/>
      <c r="F717" s="221"/>
      <c r="G717" s="221"/>
      <c r="H717" s="221"/>
      <c r="I717" s="221"/>
      <c r="J717" s="221"/>
      <c r="K717" s="221"/>
      <c r="L717" s="221"/>
      <c r="M717" s="221"/>
    </row>
    <row r="718" spans="1:13" ht="12.75">
      <c r="A718" s="221"/>
      <c r="B718" s="221"/>
      <c r="C718" s="377"/>
      <c r="D718" s="221"/>
      <c r="E718" s="221"/>
      <c r="F718" s="221"/>
      <c r="G718" s="221"/>
      <c r="H718" s="221"/>
      <c r="I718" s="221"/>
      <c r="J718" s="221"/>
      <c r="K718" s="221"/>
      <c r="L718" s="221"/>
      <c r="M718" s="221"/>
    </row>
    <row r="719" spans="1:13" ht="12.75">
      <c r="A719" s="221"/>
      <c r="B719" s="221"/>
      <c r="C719" s="377"/>
      <c r="D719" s="221"/>
      <c r="E719" s="221"/>
      <c r="F719" s="221"/>
      <c r="G719" s="221"/>
      <c r="H719" s="221"/>
      <c r="I719" s="221"/>
      <c r="J719" s="221"/>
      <c r="K719" s="221"/>
      <c r="L719" s="221"/>
      <c r="M719" s="221"/>
    </row>
    <row r="720" spans="1:13" ht="12.75">
      <c r="A720" s="221"/>
      <c r="B720" s="221"/>
      <c r="C720" s="377"/>
      <c r="D720" s="221"/>
      <c r="E720" s="221"/>
      <c r="F720" s="221"/>
      <c r="G720" s="221"/>
      <c r="H720" s="221"/>
      <c r="I720" s="221"/>
      <c r="J720" s="221"/>
      <c r="K720" s="221"/>
      <c r="L720" s="221"/>
      <c r="M720" s="221"/>
    </row>
    <row r="721" spans="1:13" ht="12.75">
      <c r="A721" s="221"/>
      <c r="B721" s="221"/>
      <c r="C721" s="377"/>
      <c r="D721" s="221"/>
      <c r="E721" s="221"/>
      <c r="F721" s="221"/>
      <c r="G721" s="221"/>
      <c r="H721" s="221"/>
      <c r="I721" s="221"/>
      <c r="J721" s="221"/>
      <c r="K721" s="221"/>
      <c r="L721" s="221"/>
      <c r="M721" s="221"/>
    </row>
    <row r="722" spans="1:13" ht="12.75">
      <c r="A722" s="221"/>
      <c r="B722" s="221"/>
      <c r="C722" s="377"/>
      <c r="D722" s="221"/>
      <c r="E722" s="221"/>
      <c r="F722" s="221"/>
      <c r="G722" s="221"/>
      <c r="H722" s="221"/>
      <c r="I722" s="221"/>
      <c r="J722" s="221"/>
      <c r="K722" s="221"/>
      <c r="L722" s="221"/>
      <c r="M722" s="221"/>
    </row>
    <row r="723" spans="1:13" ht="12.75">
      <c r="A723" s="221"/>
      <c r="B723" s="221"/>
      <c r="C723" s="377"/>
      <c r="D723" s="221"/>
      <c r="E723" s="221"/>
      <c r="F723" s="221"/>
      <c r="G723" s="221"/>
      <c r="H723" s="221"/>
      <c r="I723" s="221"/>
      <c r="J723" s="221"/>
      <c r="K723" s="221"/>
      <c r="L723" s="221"/>
      <c r="M723" s="221"/>
    </row>
    <row r="724" spans="1:13" ht="12.75">
      <c r="A724" s="221"/>
      <c r="B724" s="221"/>
      <c r="C724" s="377"/>
      <c r="D724" s="221"/>
      <c r="E724" s="221"/>
      <c r="F724" s="221"/>
      <c r="G724" s="221"/>
      <c r="H724" s="221"/>
      <c r="I724" s="221"/>
      <c r="J724" s="221"/>
      <c r="K724" s="221"/>
      <c r="L724" s="221"/>
      <c r="M724" s="221"/>
    </row>
    <row r="725" spans="1:13" ht="12.75">
      <c r="A725" s="221"/>
      <c r="B725" s="221"/>
      <c r="C725" s="377"/>
      <c r="D725" s="221"/>
      <c r="E725" s="221"/>
      <c r="F725" s="221"/>
      <c r="G725" s="221"/>
      <c r="H725" s="221"/>
      <c r="I725" s="221"/>
      <c r="J725" s="221"/>
      <c r="K725" s="221"/>
      <c r="L725" s="221"/>
      <c r="M725" s="221"/>
    </row>
    <row r="726" spans="1:13" ht="12.75">
      <c r="A726" s="221"/>
      <c r="B726" s="221"/>
      <c r="C726" s="377"/>
      <c r="D726" s="221"/>
      <c r="E726" s="221"/>
      <c r="F726" s="221"/>
      <c r="G726" s="221"/>
      <c r="H726" s="221"/>
      <c r="I726" s="221"/>
      <c r="J726" s="221"/>
      <c r="K726" s="221"/>
      <c r="L726" s="221"/>
      <c r="M726" s="221"/>
    </row>
    <row r="727" spans="1:13" ht="12.75">
      <c r="A727" s="221"/>
      <c r="B727" s="221"/>
      <c r="C727" s="377"/>
      <c r="D727" s="221"/>
      <c r="E727" s="221"/>
      <c r="F727" s="221"/>
      <c r="G727" s="221"/>
      <c r="H727" s="221"/>
      <c r="I727" s="221"/>
      <c r="J727" s="221"/>
      <c r="K727" s="221"/>
      <c r="L727" s="221"/>
      <c r="M727" s="221"/>
    </row>
    <row r="728" spans="1:13" ht="12.75">
      <c r="A728" s="221"/>
      <c r="B728" s="221"/>
      <c r="C728" s="377"/>
      <c r="D728" s="221"/>
      <c r="E728" s="221"/>
      <c r="F728" s="221"/>
      <c r="G728" s="221"/>
      <c r="H728" s="221"/>
      <c r="I728" s="221"/>
      <c r="J728" s="221"/>
      <c r="K728" s="221"/>
      <c r="L728" s="221"/>
      <c r="M728" s="221"/>
    </row>
    <row r="729" spans="1:13" ht="12.75">
      <c r="A729" s="221"/>
      <c r="B729" s="221"/>
      <c r="C729" s="377"/>
      <c r="D729" s="221"/>
      <c r="E729" s="221"/>
      <c r="F729" s="221"/>
      <c r="G729" s="221"/>
      <c r="H729" s="221"/>
      <c r="I729" s="221"/>
      <c r="J729" s="221"/>
      <c r="K729" s="221"/>
      <c r="L729" s="221"/>
      <c r="M729" s="221"/>
    </row>
    <row r="730" spans="1:13" ht="12.75">
      <c r="A730" s="221"/>
      <c r="B730" s="221"/>
      <c r="C730" s="377"/>
      <c r="D730" s="221"/>
      <c r="E730" s="221"/>
      <c r="F730" s="221"/>
      <c r="G730" s="221"/>
      <c r="H730" s="221"/>
      <c r="I730" s="221"/>
      <c r="J730" s="221"/>
      <c r="K730" s="221"/>
      <c r="L730" s="221"/>
      <c r="M730" s="221"/>
    </row>
    <row r="731" spans="1:13" ht="12.75">
      <c r="A731" s="221"/>
      <c r="B731" s="221"/>
      <c r="C731" s="377"/>
      <c r="D731" s="221"/>
      <c r="E731" s="221"/>
      <c r="F731" s="221"/>
      <c r="G731" s="221"/>
      <c r="H731" s="221"/>
      <c r="I731" s="221"/>
      <c r="J731" s="221"/>
      <c r="K731" s="221"/>
      <c r="L731" s="221"/>
      <c r="M731" s="221"/>
    </row>
    <row r="732" spans="1:13" ht="12.75">
      <c r="A732" s="221"/>
      <c r="B732" s="221"/>
      <c r="C732" s="377"/>
      <c r="D732" s="221"/>
      <c r="E732" s="221"/>
      <c r="F732" s="221"/>
      <c r="G732" s="221"/>
      <c r="H732" s="221"/>
      <c r="I732" s="221"/>
      <c r="J732" s="221"/>
      <c r="K732" s="221"/>
      <c r="L732" s="221"/>
      <c r="M732" s="221"/>
    </row>
    <row r="733" spans="1:13" ht="12.75">
      <c r="A733" s="221"/>
      <c r="B733" s="221"/>
      <c r="C733" s="377"/>
      <c r="D733" s="221"/>
      <c r="E733" s="221"/>
      <c r="F733" s="221"/>
      <c r="G733" s="221"/>
      <c r="H733" s="221"/>
      <c r="I733" s="221"/>
      <c r="J733" s="221"/>
      <c r="K733" s="221"/>
      <c r="L733" s="221"/>
      <c r="M733" s="221"/>
    </row>
    <row r="734" spans="1:13" ht="12.75">
      <c r="A734" s="221"/>
      <c r="B734" s="221"/>
      <c r="C734" s="377"/>
      <c r="D734" s="221"/>
      <c r="E734" s="221"/>
      <c r="F734" s="221"/>
      <c r="G734" s="221"/>
      <c r="H734" s="221"/>
      <c r="I734" s="221"/>
      <c r="J734" s="221"/>
      <c r="K734" s="221"/>
      <c r="L734" s="221"/>
      <c r="M734" s="221"/>
    </row>
    <row r="735" spans="1:13" ht="12.75">
      <c r="A735" s="221"/>
      <c r="B735" s="221"/>
      <c r="C735" s="377"/>
      <c r="D735" s="221"/>
      <c r="E735" s="221"/>
      <c r="F735" s="221"/>
      <c r="G735" s="221"/>
      <c r="H735" s="221"/>
      <c r="I735" s="221"/>
      <c r="J735" s="221"/>
      <c r="K735" s="221"/>
      <c r="L735" s="221"/>
      <c r="M735" s="221"/>
    </row>
    <row r="736" spans="1:13" ht="12.75">
      <c r="A736" s="221"/>
      <c r="B736" s="221"/>
      <c r="C736" s="377"/>
      <c r="D736" s="221"/>
      <c r="E736" s="221"/>
      <c r="F736" s="221"/>
      <c r="G736" s="221"/>
      <c r="H736" s="221"/>
      <c r="I736" s="221"/>
      <c r="J736" s="221"/>
      <c r="K736" s="221"/>
      <c r="L736" s="221"/>
      <c r="M736" s="221"/>
    </row>
  </sheetData>
  <sheetProtection/>
  <mergeCells count="55">
    <mergeCell ref="A5:K5"/>
    <mergeCell ref="A6:K6"/>
    <mergeCell ref="A7:K7"/>
    <mergeCell ref="A8:K8"/>
    <mergeCell ref="B9:E9"/>
    <mergeCell ref="L9:M10"/>
    <mergeCell ref="B10:E10"/>
    <mergeCell ref="F10:G10"/>
    <mergeCell ref="H10:K10"/>
    <mergeCell ref="B11:E11"/>
    <mergeCell ref="F11:G11"/>
    <mergeCell ref="H11:K11"/>
    <mergeCell ref="H19:M19"/>
    <mergeCell ref="B12:E12"/>
    <mergeCell ref="B13:E13"/>
    <mergeCell ref="F13:G13"/>
    <mergeCell ref="H13:K13"/>
    <mergeCell ref="L11:M11"/>
    <mergeCell ref="H17:K17"/>
    <mergeCell ref="H22:M22"/>
    <mergeCell ref="B34:B35"/>
    <mergeCell ref="D34:D35"/>
    <mergeCell ref="B14:E14"/>
    <mergeCell ref="F14:G14"/>
    <mergeCell ref="B17:E17"/>
    <mergeCell ref="B18:G18"/>
    <mergeCell ref="B25:M25"/>
    <mergeCell ref="C32:C35"/>
    <mergeCell ref="D32:D33"/>
    <mergeCell ref="J53:M53"/>
    <mergeCell ref="E34:E35"/>
    <mergeCell ref="F34:F35"/>
    <mergeCell ref="G34:G35"/>
    <mergeCell ref="H34:H35"/>
    <mergeCell ref="H18:M18"/>
    <mergeCell ref="B19:E19"/>
    <mergeCell ref="F19:G19"/>
    <mergeCell ref="B20:E20"/>
    <mergeCell ref="F20:G20"/>
    <mergeCell ref="B24:M24"/>
    <mergeCell ref="E33:G33"/>
    <mergeCell ref="H33:I33"/>
    <mergeCell ref="J33:K33"/>
    <mergeCell ref="L32:M33"/>
    <mergeCell ref="E32:K32"/>
    <mergeCell ref="C54:C55"/>
    <mergeCell ref="J34:J35"/>
    <mergeCell ref="K34:K35"/>
    <mergeCell ref="L34:M35"/>
    <mergeCell ref="E36:G36"/>
    <mergeCell ref="L36:M36"/>
    <mergeCell ref="L37:M37"/>
    <mergeCell ref="I34:I35"/>
    <mergeCell ref="L38:M38"/>
    <mergeCell ref="C42:C43"/>
  </mergeCells>
  <printOptions/>
  <pageMargins left="0.7" right="0.7" top="0.75" bottom="0.75" header="0.3" footer="0.3"/>
  <pageSetup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13" sqref="F13"/>
    </sheetView>
  </sheetViews>
  <sheetFormatPr defaultColWidth="9.140625" defaultRowHeight="15"/>
  <cols>
    <col min="1" max="1" width="4.140625" style="584" customWidth="1"/>
    <col min="2" max="2" width="26.28125" style="584" customWidth="1"/>
    <col min="3" max="4" width="12.140625" style="584" customWidth="1"/>
    <col min="5" max="5" width="11.28125" style="584" customWidth="1"/>
    <col min="6" max="6" width="11.8515625" style="584" customWidth="1"/>
    <col min="7" max="7" width="13.57421875" style="584" customWidth="1"/>
    <col min="8" max="8" width="12.140625" style="584" customWidth="1"/>
    <col min="9" max="9" width="20.421875" style="584" customWidth="1"/>
    <col min="10" max="10" width="15.140625" style="584" bestFit="1" customWidth="1"/>
    <col min="11" max="16384" width="9.140625" style="584" customWidth="1"/>
  </cols>
  <sheetData>
    <row r="1" spans="1:10" ht="12">
      <c r="A1" s="115"/>
      <c r="B1" s="1291" t="s">
        <v>118</v>
      </c>
      <c r="C1" s="1291"/>
      <c r="D1" s="1291"/>
      <c r="E1" s="1291"/>
      <c r="F1" s="115"/>
      <c r="G1" s="115"/>
      <c r="H1" s="115"/>
      <c r="I1" s="115"/>
      <c r="J1" s="117"/>
    </row>
    <row r="2" spans="1:10" ht="12">
      <c r="A2" s="115"/>
      <c r="B2" s="118"/>
      <c r="C2" s="118"/>
      <c r="D2" s="118"/>
      <c r="E2" s="118"/>
      <c r="F2" s="115"/>
      <c r="G2" s="115"/>
      <c r="H2" s="115"/>
      <c r="I2" s="115"/>
      <c r="J2" s="115"/>
    </row>
    <row r="3" spans="1:10" ht="12">
      <c r="A3" s="115"/>
      <c r="B3" s="116" t="s">
        <v>117</v>
      </c>
      <c r="C3" s="115"/>
      <c r="D3" s="115"/>
      <c r="E3" s="115"/>
      <c r="F3" s="115"/>
      <c r="G3" s="115"/>
      <c r="H3" s="115"/>
      <c r="I3" s="115"/>
      <c r="J3" s="115"/>
    </row>
    <row r="4" spans="1:10" ht="12.75">
      <c r="A4" s="115"/>
      <c r="B4" s="115"/>
      <c r="C4" s="115"/>
      <c r="D4" s="115"/>
      <c r="E4" s="115"/>
      <c r="F4" s="115"/>
      <c r="G4" s="115"/>
      <c r="H4" s="115"/>
      <c r="I4" s="115"/>
      <c r="J4" s="985" t="s">
        <v>972</v>
      </c>
    </row>
    <row r="5" spans="1:10" s="585" customFormat="1" ht="36.75" customHeight="1">
      <c r="A5" s="1292" t="s">
        <v>708</v>
      </c>
      <c r="B5" s="1292" t="s">
        <v>249</v>
      </c>
      <c r="C5" s="1287" t="s">
        <v>116</v>
      </c>
      <c r="D5" s="1287" t="s">
        <v>250</v>
      </c>
      <c r="E5" s="1294" t="s">
        <v>251</v>
      </c>
      <c r="F5" s="1295"/>
      <c r="G5" s="1287" t="s">
        <v>115</v>
      </c>
      <c r="H5" s="1287" t="s">
        <v>254</v>
      </c>
      <c r="I5" s="1287" t="s">
        <v>255</v>
      </c>
      <c r="J5" s="1287" t="s">
        <v>114</v>
      </c>
    </row>
    <row r="6" spans="1:10" s="585" customFormat="1" ht="34.5" customHeight="1">
      <c r="A6" s="1293"/>
      <c r="B6" s="1293"/>
      <c r="C6" s="1288"/>
      <c r="D6" s="1296"/>
      <c r="E6" s="586" t="s">
        <v>252</v>
      </c>
      <c r="F6" s="586" t="s">
        <v>253</v>
      </c>
      <c r="G6" s="1288"/>
      <c r="H6" s="1288"/>
      <c r="I6" s="1288"/>
      <c r="J6" s="1288"/>
    </row>
    <row r="7" spans="1:10" ht="12.75">
      <c r="A7" s="120"/>
      <c r="B7" s="194">
        <v>1</v>
      </c>
      <c r="C7" s="194">
        <v>2</v>
      </c>
      <c r="D7" s="194">
        <v>3</v>
      </c>
      <c r="E7" s="194">
        <v>4</v>
      </c>
      <c r="F7" s="194">
        <v>5</v>
      </c>
      <c r="G7" s="194">
        <v>6</v>
      </c>
      <c r="H7" s="194">
        <v>7</v>
      </c>
      <c r="I7" s="194">
        <v>8</v>
      </c>
      <c r="J7" s="194">
        <v>9</v>
      </c>
    </row>
    <row r="8" spans="1:10" ht="15.75" customHeight="1">
      <c r="A8" s="122">
        <v>1</v>
      </c>
      <c r="B8" s="117" t="s">
        <v>138</v>
      </c>
      <c r="C8" s="644">
        <f>C9+C10+C11</f>
        <v>0</v>
      </c>
      <c r="D8" s="644">
        <f>D9+D10+D11</f>
        <v>0</v>
      </c>
      <c r="E8" s="112"/>
      <c r="F8" s="112"/>
      <c r="G8" s="111"/>
      <c r="H8" s="111"/>
      <c r="I8" s="113"/>
      <c r="J8" s="113"/>
    </row>
    <row r="9" spans="1:10" ht="15.75" customHeight="1">
      <c r="A9" s="123" t="s">
        <v>724</v>
      </c>
      <c r="B9" s="124" t="s">
        <v>875</v>
      </c>
      <c r="C9" s="111"/>
      <c r="D9" s="111"/>
      <c r="E9" s="112"/>
      <c r="F9" s="112"/>
      <c r="G9" s="111"/>
      <c r="H9" s="111"/>
      <c r="I9" s="113"/>
      <c r="J9" s="113"/>
    </row>
    <row r="10" spans="1:10" ht="22.5">
      <c r="A10" s="123" t="s">
        <v>725</v>
      </c>
      <c r="B10" s="124" t="s">
        <v>113</v>
      </c>
      <c r="C10" s="111"/>
      <c r="D10" s="111"/>
      <c r="E10" s="112"/>
      <c r="F10" s="112"/>
      <c r="G10" s="111"/>
      <c r="H10" s="111"/>
      <c r="I10" s="114"/>
      <c r="J10" s="114"/>
    </row>
    <row r="11" spans="1:10" ht="22.5">
      <c r="A11" s="123" t="s">
        <v>731</v>
      </c>
      <c r="B11" s="125" t="s">
        <v>112</v>
      </c>
      <c r="C11" s="111"/>
      <c r="D11" s="111"/>
      <c r="E11" s="112"/>
      <c r="F11" s="112"/>
      <c r="G11" s="111"/>
      <c r="H11" s="111"/>
      <c r="I11" s="114"/>
      <c r="J11" s="114"/>
    </row>
    <row r="12" spans="1:10" ht="23.25">
      <c r="A12" s="122">
        <v>2</v>
      </c>
      <c r="B12" s="126" t="s">
        <v>111</v>
      </c>
      <c r="C12" s="111"/>
      <c r="D12" s="111"/>
      <c r="E12" s="112"/>
      <c r="F12" s="112"/>
      <c r="G12" s="111"/>
      <c r="H12" s="111"/>
      <c r="I12" s="114"/>
      <c r="J12" s="114"/>
    </row>
    <row r="13" spans="1:10" ht="37.5" customHeight="1">
      <c r="A13" s="587" t="s">
        <v>256</v>
      </c>
      <c r="B13" s="127" t="s">
        <v>161</v>
      </c>
      <c r="C13" s="111"/>
      <c r="D13" s="111"/>
      <c r="E13" s="112"/>
      <c r="F13" s="112"/>
      <c r="G13" s="111"/>
      <c r="H13" s="111"/>
      <c r="I13" s="114"/>
      <c r="J13" s="114"/>
    </row>
    <row r="14" spans="1:10" ht="36.75" customHeight="1">
      <c r="A14" s="587" t="s">
        <v>257</v>
      </c>
      <c r="B14" s="127" t="s">
        <v>162</v>
      </c>
      <c r="C14" s="111"/>
      <c r="D14" s="111"/>
      <c r="E14" s="112"/>
      <c r="F14" s="112"/>
      <c r="G14" s="111"/>
      <c r="H14" s="111"/>
      <c r="I14" s="114"/>
      <c r="J14" s="114"/>
    </row>
    <row r="15" spans="1:10" ht="36.75" customHeight="1">
      <c r="A15" s="587" t="s">
        <v>276</v>
      </c>
      <c r="B15" s="127" t="s">
        <v>277</v>
      </c>
      <c r="C15" s="111"/>
      <c r="D15" s="111"/>
      <c r="E15" s="112"/>
      <c r="F15" s="112"/>
      <c r="G15" s="111"/>
      <c r="H15" s="111"/>
      <c r="I15" s="114"/>
      <c r="J15" s="114"/>
    </row>
    <row r="16" spans="1:10" ht="12">
      <c r="A16" s="122">
        <v>3</v>
      </c>
      <c r="B16" s="127" t="s">
        <v>110</v>
      </c>
      <c r="C16" s="111"/>
      <c r="D16" s="111"/>
      <c r="E16" s="112"/>
      <c r="F16" s="112"/>
      <c r="G16" s="111"/>
      <c r="H16" s="111"/>
      <c r="I16" s="114"/>
      <c r="J16" s="114"/>
    </row>
    <row r="17" spans="1:10" ht="12">
      <c r="A17" s="1289" t="s">
        <v>96</v>
      </c>
      <c r="B17" s="1290"/>
      <c r="C17" s="128">
        <f>C8+C12+C13+C14+C16</f>
        <v>0</v>
      </c>
      <c r="D17" s="128">
        <f>D8+D12+D13+D14+D16</f>
        <v>0</v>
      </c>
      <c r="E17" s="129"/>
      <c r="F17" s="129"/>
      <c r="G17" s="128"/>
      <c r="H17" s="128"/>
      <c r="I17" s="130"/>
      <c r="J17" s="130"/>
    </row>
    <row r="20" spans="2:7" ht="12.75">
      <c r="B20" s="548" t="s">
        <v>140</v>
      </c>
      <c r="C20" s="548"/>
      <c r="D20" s="548"/>
      <c r="E20" s="548"/>
      <c r="F20" s="548"/>
      <c r="G20" s="548"/>
    </row>
    <row r="21" spans="2:7" ht="12.75">
      <c r="B21" s="548"/>
      <c r="C21" s="548"/>
      <c r="D21" s="548"/>
      <c r="E21" s="548" t="s">
        <v>133</v>
      </c>
      <c r="F21" s="548" t="s">
        <v>134</v>
      </c>
      <c r="G21" s="548"/>
    </row>
    <row r="22" spans="2:7" ht="12.75">
      <c r="B22" s="548"/>
      <c r="C22" s="548"/>
      <c r="D22" s="548"/>
      <c r="E22" s="548" t="s">
        <v>135</v>
      </c>
      <c r="F22" s="548" t="s">
        <v>136</v>
      </c>
      <c r="G22" s="548"/>
    </row>
    <row r="23" spans="2:7" ht="12.75">
      <c r="B23" s="548" t="s">
        <v>141</v>
      </c>
      <c r="C23" s="548"/>
      <c r="D23" s="548"/>
      <c r="E23" s="548"/>
      <c r="F23" s="548"/>
      <c r="G23" s="548"/>
    </row>
    <row r="24" spans="2:7" ht="12.75">
      <c r="B24" s="548"/>
      <c r="C24" s="548"/>
      <c r="D24" s="548"/>
      <c r="E24" s="548" t="s">
        <v>133</v>
      </c>
      <c r="F24" s="548" t="s">
        <v>134</v>
      </c>
      <c r="G24" s="548"/>
    </row>
    <row r="25" spans="2:7" ht="12.75">
      <c r="B25" s="548"/>
      <c r="C25" s="548" t="s">
        <v>137</v>
      </c>
      <c r="D25" s="548"/>
      <c r="E25" s="548" t="s">
        <v>135</v>
      </c>
      <c r="F25" s="548" t="s">
        <v>136</v>
      </c>
      <c r="G25" s="548"/>
    </row>
  </sheetData>
  <sheetProtection password="C7AC" sheet="1"/>
  <mergeCells count="11">
    <mergeCell ref="D5:D6"/>
    <mergeCell ref="J5:J6"/>
    <mergeCell ref="A17:B17"/>
    <mergeCell ref="G5:G6"/>
    <mergeCell ref="H5:H6"/>
    <mergeCell ref="I5:I6"/>
    <mergeCell ref="B1:E1"/>
    <mergeCell ref="A5:A6"/>
    <mergeCell ref="B5:B6"/>
    <mergeCell ref="C5:C6"/>
    <mergeCell ref="E5:F5"/>
  </mergeCells>
  <printOptions/>
  <pageMargins left="0.7" right="0.7" top="0.75" bottom="0.75" header="0.3" footer="0.3"/>
  <pageSetup horizontalDpi="600" verticalDpi="600" orientation="landscape" paperSize="9" scale="94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3" sqref="I3"/>
    </sheetView>
  </sheetViews>
  <sheetFormatPr defaultColWidth="9.140625" defaultRowHeight="15"/>
  <cols>
    <col min="1" max="1" width="28.140625" style="774" customWidth="1"/>
    <col min="2" max="3" width="9.140625" style="775" customWidth="1"/>
    <col min="4" max="4" width="15.28125" style="775" customWidth="1"/>
    <col min="5" max="5" width="9.140625" style="775" customWidth="1"/>
    <col min="6" max="6" width="8.140625" style="775" bestFit="1" customWidth="1"/>
    <col min="7" max="16384" width="9.140625" style="775" customWidth="1"/>
  </cols>
  <sheetData>
    <row r="1" s="773" customFormat="1" ht="28.5" customHeight="1">
      <c r="A1" s="772" t="s">
        <v>684</v>
      </c>
    </row>
    <row r="2" s="773" customFormat="1" ht="28.5" customHeight="1">
      <c r="A2" s="772" t="s">
        <v>685</v>
      </c>
    </row>
    <row r="3" ht="12.75">
      <c r="I3" s="985" t="s">
        <v>972</v>
      </c>
    </row>
    <row r="4" spans="1:9" s="780" customFormat="1" ht="42" customHeight="1">
      <c r="A4" s="1297" t="s">
        <v>249</v>
      </c>
      <c r="B4" s="1297" t="s">
        <v>116</v>
      </c>
      <c r="C4" s="1297" t="s">
        <v>250</v>
      </c>
      <c r="D4" s="1299" t="s">
        <v>686</v>
      </c>
      <c r="E4" s="1299"/>
      <c r="F4" s="1297" t="s">
        <v>115</v>
      </c>
      <c r="G4" s="1297" t="s">
        <v>687</v>
      </c>
      <c r="H4" s="1297" t="s">
        <v>255</v>
      </c>
      <c r="I4" s="1297" t="s">
        <v>114</v>
      </c>
    </row>
    <row r="5" spans="1:9" s="777" customFormat="1" ht="28.5" customHeight="1">
      <c r="A5" s="1298"/>
      <c r="B5" s="1298"/>
      <c r="C5" s="1298"/>
      <c r="D5" s="747" t="s">
        <v>103</v>
      </c>
      <c r="E5" s="747" t="s">
        <v>688</v>
      </c>
      <c r="F5" s="1298"/>
      <c r="G5" s="1298"/>
      <c r="H5" s="1298"/>
      <c r="I5" s="1298"/>
    </row>
    <row r="6" spans="1:9" s="782" customFormat="1" ht="9.75">
      <c r="A6" s="781">
        <v>1</v>
      </c>
      <c r="B6" s="781">
        <v>2</v>
      </c>
      <c r="C6" s="781">
        <v>3</v>
      </c>
      <c r="D6" s="781">
        <v>4</v>
      </c>
      <c r="E6" s="781">
        <v>5</v>
      </c>
      <c r="F6" s="781">
        <v>6</v>
      </c>
      <c r="G6" s="781">
        <v>7</v>
      </c>
      <c r="H6" s="781">
        <v>8</v>
      </c>
      <c r="I6" s="781">
        <v>9</v>
      </c>
    </row>
    <row r="7" spans="1:9" s="777" customFormat="1" ht="9.75">
      <c r="A7" s="776" t="s">
        <v>689</v>
      </c>
      <c r="B7" s="970">
        <f>B8+B9+B10+B11+B12</f>
        <v>0</v>
      </c>
      <c r="C7" s="970">
        <f>C8+C9+C10+C11+C12</f>
        <v>0</v>
      </c>
      <c r="D7" s="509"/>
      <c r="E7" s="509"/>
      <c r="F7" s="509"/>
      <c r="G7" s="509"/>
      <c r="H7" s="509"/>
      <c r="I7" s="509"/>
    </row>
    <row r="8" spans="1:9" s="777" customFormat="1" ht="9.75">
      <c r="A8" s="776" t="s">
        <v>690</v>
      </c>
      <c r="B8" s="509"/>
      <c r="C8" s="509"/>
      <c r="D8" s="509"/>
      <c r="E8" s="509"/>
      <c r="F8" s="509"/>
      <c r="G8" s="509"/>
      <c r="H8" s="509"/>
      <c r="I8" s="509"/>
    </row>
    <row r="9" spans="1:9" s="777" customFormat="1" ht="9.75">
      <c r="A9" s="776" t="s">
        <v>876</v>
      </c>
      <c r="B9" s="509"/>
      <c r="C9" s="509"/>
      <c r="D9" s="509"/>
      <c r="E9" s="509"/>
      <c r="F9" s="509"/>
      <c r="G9" s="509"/>
      <c r="H9" s="509"/>
      <c r="I9" s="509"/>
    </row>
    <row r="10" spans="1:9" s="777" customFormat="1" ht="20.25">
      <c r="A10" s="776" t="s">
        <v>691</v>
      </c>
      <c r="B10" s="509"/>
      <c r="C10" s="509"/>
      <c r="D10" s="509"/>
      <c r="E10" s="509"/>
      <c r="F10" s="509"/>
      <c r="G10" s="509"/>
      <c r="H10" s="509"/>
      <c r="I10" s="509"/>
    </row>
    <row r="11" spans="1:9" s="777" customFormat="1" ht="9.75">
      <c r="A11" s="776" t="s">
        <v>877</v>
      </c>
      <c r="B11" s="509"/>
      <c r="C11" s="509"/>
      <c r="D11" s="509"/>
      <c r="E11" s="509"/>
      <c r="F11" s="509"/>
      <c r="G11" s="509"/>
      <c r="H11" s="509"/>
      <c r="I11" s="509"/>
    </row>
    <row r="12" spans="1:9" s="777" customFormat="1" ht="9.75">
      <c r="A12" s="776" t="s">
        <v>692</v>
      </c>
      <c r="B12" s="509"/>
      <c r="C12" s="509"/>
      <c r="D12" s="509"/>
      <c r="E12" s="509"/>
      <c r="F12" s="509"/>
      <c r="G12" s="509"/>
      <c r="H12" s="509"/>
      <c r="I12" s="509"/>
    </row>
    <row r="13" spans="1:9" s="777" customFormat="1" ht="9.75">
      <c r="A13" s="776" t="s">
        <v>693</v>
      </c>
      <c r="B13" s="509"/>
      <c r="C13" s="509"/>
      <c r="D13" s="509"/>
      <c r="E13" s="509"/>
      <c r="F13" s="509"/>
      <c r="G13" s="509"/>
      <c r="H13" s="509"/>
      <c r="I13" s="509"/>
    </row>
    <row r="14" spans="1:9" s="777" customFormat="1" ht="9.75">
      <c r="A14" s="776" t="s">
        <v>694</v>
      </c>
      <c r="B14" s="509"/>
      <c r="C14" s="509"/>
      <c r="D14" s="509"/>
      <c r="E14" s="509"/>
      <c r="F14" s="509"/>
      <c r="G14" s="509"/>
      <c r="H14" s="509"/>
      <c r="I14" s="509"/>
    </row>
    <row r="15" spans="1:9" s="777" customFormat="1" ht="30">
      <c r="A15" s="776" t="s">
        <v>695</v>
      </c>
      <c r="B15" s="509"/>
      <c r="C15" s="509"/>
      <c r="D15" s="509"/>
      <c r="E15" s="509"/>
      <c r="F15" s="509"/>
      <c r="G15" s="509"/>
      <c r="H15" s="509"/>
      <c r="I15" s="509"/>
    </row>
    <row r="16" spans="1:9" s="777" customFormat="1" ht="30">
      <c r="A16" s="776" t="s">
        <v>696</v>
      </c>
      <c r="B16" s="509"/>
      <c r="C16" s="509"/>
      <c r="D16" s="509"/>
      <c r="E16" s="509"/>
      <c r="F16" s="509"/>
      <c r="G16" s="509"/>
      <c r="H16" s="509"/>
      <c r="I16" s="509"/>
    </row>
    <row r="17" spans="1:9" s="777" customFormat="1" ht="30">
      <c r="A17" s="776" t="s">
        <v>697</v>
      </c>
      <c r="B17" s="509"/>
      <c r="C17" s="509"/>
      <c r="D17" s="509"/>
      <c r="E17" s="509"/>
      <c r="F17" s="509"/>
      <c r="G17" s="509"/>
      <c r="H17" s="509"/>
      <c r="I17" s="509"/>
    </row>
    <row r="18" spans="1:9" s="777" customFormat="1" ht="9.75">
      <c r="A18" s="783" t="s">
        <v>96</v>
      </c>
      <c r="B18" s="971">
        <f>B7+B13+B14+B16+B17</f>
        <v>0</v>
      </c>
      <c r="C18" s="971">
        <f>C7+C13+C14+C16+C17</f>
        <v>0</v>
      </c>
      <c r="D18" s="784"/>
      <c r="E18" s="784"/>
      <c r="F18" s="784"/>
      <c r="G18" s="784"/>
      <c r="H18" s="784"/>
      <c r="I18" s="784"/>
    </row>
    <row r="21" spans="1:5" s="777" customFormat="1" ht="28.5" customHeight="1">
      <c r="A21" s="778" t="s">
        <v>610</v>
      </c>
      <c r="C21" s="779" t="s">
        <v>611</v>
      </c>
      <c r="D21" s="775"/>
      <c r="E21" s="779" t="s">
        <v>612</v>
      </c>
    </row>
    <row r="22" spans="1:5" s="777" customFormat="1" ht="28.5" customHeight="1">
      <c r="A22" s="778"/>
      <c r="C22" s="779" t="s">
        <v>135</v>
      </c>
      <c r="D22" s="775"/>
      <c r="E22" s="779" t="s">
        <v>136</v>
      </c>
    </row>
    <row r="23" spans="1:5" s="777" customFormat="1" ht="28.5" customHeight="1">
      <c r="A23" s="778" t="s">
        <v>614</v>
      </c>
      <c r="C23" s="779" t="s">
        <v>611</v>
      </c>
      <c r="D23" s="775"/>
      <c r="E23" s="779" t="s">
        <v>612</v>
      </c>
    </row>
    <row r="24" spans="3:5" ht="9.75">
      <c r="C24" s="779" t="s">
        <v>135</v>
      </c>
      <c r="E24" s="779" t="s">
        <v>136</v>
      </c>
    </row>
  </sheetData>
  <sheetProtection password="C7AC" sheet="1"/>
  <mergeCells count="8">
    <mergeCell ref="I4:I5"/>
    <mergeCell ref="H4:H5"/>
    <mergeCell ref="G4:G5"/>
    <mergeCell ref="F4:F5"/>
    <mergeCell ref="D4:E4"/>
    <mergeCell ref="A4:A5"/>
    <mergeCell ref="B4:B5"/>
    <mergeCell ref="C4:C5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4" sqref="J4"/>
    </sheetView>
  </sheetViews>
  <sheetFormatPr defaultColWidth="9.140625" defaultRowHeight="15"/>
  <cols>
    <col min="1" max="1" width="3.00390625" style="115" bestFit="1" customWidth="1"/>
    <col min="2" max="2" width="25.140625" style="115" customWidth="1"/>
    <col min="3" max="3" width="12.140625" style="115" customWidth="1"/>
    <col min="4" max="4" width="8.00390625" style="115" customWidth="1"/>
    <col min="5" max="5" width="8.8515625" style="115" customWidth="1"/>
    <col min="6" max="6" width="13.57421875" style="115" customWidth="1"/>
    <col min="7" max="7" width="12.140625" style="115" customWidth="1"/>
    <col min="8" max="8" width="20.421875" style="115" customWidth="1"/>
    <col min="9" max="9" width="21.57421875" style="115" customWidth="1"/>
    <col min="10" max="10" width="22.8515625" style="115" customWidth="1"/>
    <col min="11" max="16384" width="9.140625" style="115" customWidth="1"/>
  </cols>
  <sheetData>
    <row r="1" spans="2:9" ht="12">
      <c r="B1" s="1291" t="s">
        <v>118</v>
      </c>
      <c r="C1" s="1291"/>
      <c r="D1" s="1291"/>
      <c r="I1" s="117"/>
    </row>
    <row r="2" spans="2:4" ht="12">
      <c r="B2" s="118"/>
      <c r="C2" s="118"/>
      <c r="D2" s="118"/>
    </row>
    <row r="3" ht="12">
      <c r="B3" s="116" t="s">
        <v>109</v>
      </c>
    </row>
    <row r="4" ht="12.75">
      <c r="J4" s="985" t="s">
        <v>972</v>
      </c>
    </row>
    <row r="5" spans="1:10" ht="12">
      <c r="A5" s="1301" t="s">
        <v>708</v>
      </c>
      <c r="B5" s="1304" t="s">
        <v>108</v>
      </c>
      <c r="C5" s="1300" t="s">
        <v>107</v>
      </c>
      <c r="D5" s="1300"/>
      <c r="E5" s="1300" t="s">
        <v>106</v>
      </c>
      <c r="F5" s="1300"/>
      <c r="G5" s="1300" t="s">
        <v>105</v>
      </c>
      <c r="H5" s="1300"/>
      <c r="I5" s="1300" t="s">
        <v>104</v>
      </c>
      <c r="J5" s="1300"/>
    </row>
    <row r="6" spans="1:10" ht="12">
      <c r="A6" s="1302"/>
      <c r="B6" s="1305"/>
      <c r="C6" s="1300"/>
      <c r="D6" s="1300"/>
      <c r="E6" s="1300"/>
      <c r="F6" s="1300"/>
      <c r="G6" s="1300"/>
      <c r="H6" s="1300"/>
      <c r="I6" s="1300"/>
      <c r="J6" s="1300"/>
    </row>
    <row r="7" spans="1:10" ht="36" customHeight="1">
      <c r="A7" s="1303"/>
      <c r="B7" s="1306"/>
      <c r="C7" s="131" t="s">
        <v>103</v>
      </c>
      <c r="D7" s="131" t="s">
        <v>102</v>
      </c>
      <c r="E7" s="131" t="s">
        <v>103</v>
      </c>
      <c r="F7" s="131" t="s">
        <v>102</v>
      </c>
      <c r="G7" s="131" t="s">
        <v>103</v>
      </c>
      <c r="H7" s="131" t="s">
        <v>102</v>
      </c>
      <c r="I7" s="131" t="s">
        <v>101</v>
      </c>
      <c r="J7" s="119" t="s">
        <v>100</v>
      </c>
    </row>
    <row r="8" spans="1:10" s="133" customFormat="1" ht="12">
      <c r="A8" s="120"/>
      <c r="B8" s="121">
        <v>1</v>
      </c>
      <c r="C8" s="132">
        <v>1</v>
      </c>
      <c r="D8" s="132">
        <v>2</v>
      </c>
      <c r="E8" s="132">
        <v>3</v>
      </c>
      <c r="F8" s="132">
        <v>4</v>
      </c>
      <c r="G8" s="132">
        <v>5</v>
      </c>
      <c r="H8" s="132">
        <v>6</v>
      </c>
      <c r="I8" s="132">
        <v>7</v>
      </c>
      <c r="J8" s="132">
        <v>8</v>
      </c>
    </row>
    <row r="9" spans="1:10" ht="23.25">
      <c r="A9" s="122">
        <v>1</v>
      </c>
      <c r="B9" s="127" t="s">
        <v>790</v>
      </c>
      <c r="C9" s="140"/>
      <c r="D9" s="140"/>
      <c r="E9" s="140"/>
      <c r="F9" s="140"/>
      <c r="G9" s="140"/>
      <c r="H9" s="140"/>
      <c r="I9" s="140"/>
      <c r="J9" s="140"/>
    </row>
    <row r="10" spans="1:10" ht="23.25">
      <c r="A10" s="123">
        <v>2</v>
      </c>
      <c r="B10" s="127" t="s">
        <v>99</v>
      </c>
      <c r="C10" s="140"/>
      <c r="D10" s="140"/>
      <c r="E10" s="140"/>
      <c r="F10" s="140"/>
      <c r="G10" s="140"/>
      <c r="H10" s="140"/>
      <c r="I10" s="140"/>
      <c r="J10" s="140"/>
    </row>
    <row r="11" spans="1:10" ht="23.25">
      <c r="A11" s="123">
        <v>3</v>
      </c>
      <c r="B11" s="127" t="s">
        <v>98</v>
      </c>
      <c r="C11" s="140"/>
      <c r="D11" s="140"/>
      <c r="E11" s="140"/>
      <c r="F11" s="140"/>
      <c r="G11" s="140"/>
      <c r="H11" s="140"/>
      <c r="I11" s="140"/>
      <c r="J11" s="140"/>
    </row>
    <row r="12" spans="1:10" ht="23.25">
      <c r="A12" s="123">
        <v>4</v>
      </c>
      <c r="B12" s="127" t="s">
        <v>97</v>
      </c>
      <c r="C12" s="140"/>
      <c r="D12" s="140"/>
      <c r="E12" s="140"/>
      <c r="F12" s="140"/>
      <c r="G12" s="140"/>
      <c r="H12" s="140"/>
      <c r="I12" s="140"/>
      <c r="J12" s="140"/>
    </row>
    <row r="13" spans="1:10" ht="12">
      <c r="A13" s="122">
        <v>5</v>
      </c>
      <c r="B13" s="127" t="s">
        <v>794</v>
      </c>
      <c r="C13" s="140"/>
      <c r="D13" s="140"/>
      <c r="E13" s="140"/>
      <c r="F13" s="140"/>
      <c r="G13" s="140"/>
      <c r="H13" s="140"/>
      <c r="I13" s="140"/>
      <c r="J13" s="140"/>
    </row>
    <row r="14" spans="1:10" ht="12">
      <c r="A14" s="1289" t="s">
        <v>96</v>
      </c>
      <c r="B14" s="1290"/>
      <c r="C14" s="134"/>
      <c r="D14" s="134"/>
      <c r="E14" s="135"/>
      <c r="F14" s="136"/>
      <c r="G14" s="137"/>
      <c r="H14" s="138"/>
      <c r="I14" s="134">
        <f>SUM(I9:I13)</f>
        <v>0</v>
      </c>
      <c r="J14" s="134">
        <f>SUM(J9:J13)</f>
        <v>0</v>
      </c>
    </row>
    <row r="15" spans="3:10" ht="12">
      <c r="C15" s="139"/>
      <c r="D15" s="139"/>
      <c r="E15" s="139"/>
      <c r="F15" s="139"/>
      <c r="G15" s="139"/>
      <c r="H15" s="139"/>
      <c r="I15" s="139"/>
      <c r="J15" s="139"/>
    </row>
    <row r="17" spans="2:5" ht="14.25">
      <c r="B17" s="31" t="s">
        <v>140</v>
      </c>
      <c r="C17" s="31"/>
      <c r="D17" s="31"/>
      <c r="E17" s="31"/>
    </row>
    <row r="18" spans="2:5" ht="14.25">
      <c r="B18" s="31"/>
      <c r="C18" s="31"/>
      <c r="D18" s="31" t="s">
        <v>133</v>
      </c>
      <c r="E18" s="31" t="s">
        <v>134</v>
      </c>
    </row>
    <row r="19" spans="2:5" ht="14.25">
      <c r="B19" s="31"/>
      <c r="C19" s="31"/>
      <c r="D19" s="31" t="s">
        <v>135</v>
      </c>
      <c r="E19" s="31" t="s">
        <v>136</v>
      </c>
    </row>
    <row r="20" spans="2:5" ht="14.25">
      <c r="B20" s="31" t="s">
        <v>141</v>
      </c>
      <c r="C20" s="31"/>
      <c r="D20" s="31"/>
      <c r="E20" s="31"/>
    </row>
    <row r="21" spans="2:5" ht="14.25">
      <c r="B21" s="31"/>
      <c r="C21" s="31"/>
      <c r="D21" s="31" t="s">
        <v>133</v>
      </c>
      <c r="E21" s="31" t="s">
        <v>134</v>
      </c>
    </row>
    <row r="22" spans="2:5" ht="14.25">
      <c r="B22" s="31"/>
      <c r="C22" s="31" t="s">
        <v>137</v>
      </c>
      <c r="D22" s="31" t="s">
        <v>135</v>
      </c>
      <c r="E22" s="31" t="s">
        <v>136</v>
      </c>
    </row>
  </sheetData>
  <sheetProtection password="C7AC" sheet="1"/>
  <mergeCells count="8">
    <mergeCell ref="I5:J6"/>
    <mergeCell ref="A14:B14"/>
    <mergeCell ref="B1:D1"/>
    <mergeCell ref="A5:A7"/>
    <mergeCell ref="B5:B7"/>
    <mergeCell ref="C5:D6"/>
    <mergeCell ref="E5:F6"/>
    <mergeCell ref="G5:H6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18"/>
  <sheetViews>
    <sheetView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4" sqref="I4"/>
    </sheetView>
  </sheetViews>
  <sheetFormatPr defaultColWidth="9.140625" defaultRowHeight="15"/>
  <cols>
    <col min="1" max="1" width="27.140625" style="771" customWidth="1"/>
    <col min="2" max="3" width="10.140625" style="697" customWidth="1"/>
    <col min="4" max="5" width="9.8515625" style="697" customWidth="1"/>
    <col min="6" max="7" width="11.421875" style="697" customWidth="1"/>
    <col min="8" max="9" width="14.28125" style="697" customWidth="1"/>
    <col min="10" max="16384" width="9.140625" style="697" customWidth="1"/>
  </cols>
  <sheetData>
    <row r="1" spans="1:7" s="786" customFormat="1" ht="23.25" customHeight="1">
      <c r="A1" s="785"/>
      <c r="B1" s="1311" t="s">
        <v>118</v>
      </c>
      <c r="C1" s="1311"/>
      <c r="D1" s="1311"/>
      <c r="G1" s="109"/>
    </row>
    <row r="2" s="701" customFormat="1" ht="13.5">
      <c r="A2" s="736"/>
    </row>
    <row r="3" s="788" customFormat="1" ht="18" customHeight="1">
      <c r="A3" s="787" t="s">
        <v>698</v>
      </c>
    </row>
    <row r="4" spans="1:9" s="701" customFormat="1" ht="13.5">
      <c r="A4" s="736"/>
      <c r="I4" s="985" t="s">
        <v>972</v>
      </c>
    </row>
    <row r="5" spans="1:9" s="716" customFormat="1" ht="13.5">
      <c r="A5" s="1309" t="s">
        <v>108</v>
      </c>
      <c r="B5" s="1307" t="s">
        <v>699</v>
      </c>
      <c r="C5" s="1308"/>
      <c r="D5" s="1307" t="s">
        <v>106</v>
      </c>
      <c r="E5" s="1308"/>
      <c r="F5" s="1307" t="s">
        <v>700</v>
      </c>
      <c r="G5" s="1308"/>
      <c r="H5" s="1307" t="s">
        <v>701</v>
      </c>
      <c r="I5" s="1308"/>
    </row>
    <row r="6" spans="1:9" s="736" customFormat="1" ht="27.75" customHeight="1">
      <c r="A6" s="1310"/>
      <c r="B6" s="746" t="s">
        <v>103</v>
      </c>
      <c r="C6" s="746" t="s">
        <v>102</v>
      </c>
      <c r="D6" s="746" t="s">
        <v>103</v>
      </c>
      <c r="E6" s="746" t="s">
        <v>102</v>
      </c>
      <c r="F6" s="746" t="s">
        <v>103</v>
      </c>
      <c r="G6" s="746" t="s">
        <v>102</v>
      </c>
      <c r="H6" s="746" t="s">
        <v>101</v>
      </c>
      <c r="I6" s="746" t="s">
        <v>702</v>
      </c>
    </row>
    <row r="7" spans="1:9" s="709" customFormat="1" ht="13.5">
      <c r="A7" s="789">
        <v>1</v>
      </c>
      <c r="B7" s="789">
        <v>2</v>
      </c>
      <c r="C7" s="789">
        <v>3</v>
      </c>
      <c r="D7" s="789">
        <v>4</v>
      </c>
      <c r="E7" s="789">
        <v>5</v>
      </c>
      <c r="F7" s="789">
        <v>6</v>
      </c>
      <c r="G7" s="789">
        <v>7</v>
      </c>
      <c r="H7" s="789">
        <v>8</v>
      </c>
      <c r="I7" s="789">
        <v>9</v>
      </c>
    </row>
    <row r="8" spans="1:9" s="701" customFormat="1" ht="28.5" customHeight="1">
      <c r="A8" s="723" t="s">
        <v>703</v>
      </c>
      <c r="B8" s="818"/>
      <c r="C8" s="818"/>
      <c r="D8" s="818"/>
      <c r="E8" s="818"/>
      <c r="F8" s="818"/>
      <c r="G8" s="818"/>
      <c r="H8" s="818"/>
      <c r="I8" s="818"/>
    </row>
    <row r="9" spans="1:9" s="701" customFormat="1" ht="28.5" customHeight="1">
      <c r="A9" s="723" t="s">
        <v>704</v>
      </c>
      <c r="B9" s="818"/>
      <c r="C9" s="818"/>
      <c r="D9" s="818"/>
      <c r="E9" s="818"/>
      <c r="F9" s="818"/>
      <c r="G9" s="818"/>
      <c r="H9" s="818"/>
      <c r="I9" s="818"/>
    </row>
    <row r="10" spans="1:9" s="701" customFormat="1" ht="28.5" customHeight="1">
      <c r="A10" s="723" t="s">
        <v>705</v>
      </c>
      <c r="B10" s="818"/>
      <c r="C10" s="818"/>
      <c r="D10" s="818"/>
      <c r="E10" s="818"/>
      <c r="F10" s="818"/>
      <c r="G10" s="818"/>
      <c r="H10" s="818"/>
      <c r="I10" s="818"/>
    </row>
    <row r="11" spans="1:9" s="701" customFormat="1" ht="28.5" customHeight="1">
      <c r="A11" s="723" t="s">
        <v>706</v>
      </c>
      <c r="B11" s="818"/>
      <c r="C11" s="818"/>
      <c r="D11" s="818"/>
      <c r="E11" s="818"/>
      <c r="F11" s="818"/>
      <c r="G11" s="818"/>
      <c r="H11" s="818"/>
      <c r="I11" s="818"/>
    </row>
    <row r="12" spans="1:9" s="701" customFormat="1" ht="28.5" customHeight="1">
      <c r="A12" s="723" t="s">
        <v>707</v>
      </c>
      <c r="B12" s="818"/>
      <c r="C12" s="818"/>
      <c r="D12" s="818"/>
      <c r="E12" s="818"/>
      <c r="F12" s="818"/>
      <c r="G12" s="818"/>
      <c r="H12" s="818"/>
      <c r="I12" s="818"/>
    </row>
    <row r="13" spans="1:9" s="790" customFormat="1" ht="13.5">
      <c r="A13" s="728" t="s">
        <v>96</v>
      </c>
      <c r="B13" s="729"/>
      <c r="C13" s="729"/>
      <c r="D13" s="729"/>
      <c r="E13" s="729"/>
      <c r="F13" s="729"/>
      <c r="G13" s="729"/>
      <c r="H13" s="899">
        <f>SUM(H8:H12)</f>
        <v>0</v>
      </c>
      <c r="I13" s="899">
        <f>SUM(I8:I12)</f>
        <v>0</v>
      </c>
    </row>
    <row r="14" spans="1:9" s="701" customFormat="1" ht="13.5">
      <c r="A14" s="733"/>
      <c r="B14" s="731"/>
      <c r="C14" s="731"/>
      <c r="D14" s="731"/>
      <c r="E14" s="731"/>
      <c r="F14" s="731"/>
      <c r="G14" s="731"/>
      <c r="H14" s="731"/>
      <c r="I14" s="731"/>
    </row>
    <row r="15" spans="1:11" s="552" customFormat="1" ht="26.25">
      <c r="A15" s="727" t="s">
        <v>610</v>
      </c>
      <c r="B15" s="700"/>
      <c r="C15" s="720" t="s">
        <v>611</v>
      </c>
      <c r="D15" s="700"/>
      <c r="E15" s="700"/>
      <c r="F15" s="720" t="s">
        <v>679</v>
      </c>
      <c r="G15" s="700"/>
      <c r="H15" s="700"/>
      <c r="I15" s="700"/>
      <c r="J15" s="700"/>
      <c r="K15" s="700"/>
    </row>
    <row r="16" spans="1:11" s="552" customFormat="1" ht="12.75">
      <c r="A16" s="727"/>
      <c r="B16" s="700"/>
      <c r="C16" s="700" t="s">
        <v>135</v>
      </c>
      <c r="D16" s="700"/>
      <c r="E16" s="700"/>
      <c r="F16" s="700" t="s">
        <v>136</v>
      </c>
      <c r="G16" s="700"/>
      <c r="H16" s="700"/>
      <c r="I16" s="700"/>
      <c r="J16" s="700"/>
      <c r="K16" s="700"/>
    </row>
    <row r="17" spans="1:11" s="552" customFormat="1" ht="12.75">
      <c r="A17" s="727" t="s">
        <v>614</v>
      </c>
      <c r="B17" s="700"/>
      <c r="C17" s="720" t="s">
        <v>611</v>
      </c>
      <c r="D17" s="700"/>
      <c r="E17" s="700"/>
      <c r="F17" s="720" t="s">
        <v>679</v>
      </c>
      <c r="G17" s="700"/>
      <c r="H17" s="700"/>
      <c r="I17" s="700"/>
      <c r="J17" s="700"/>
      <c r="K17" s="700"/>
    </row>
    <row r="18" spans="1:11" s="552" customFormat="1" ht="12.75">
      <c r="A18" s="727"/>
      <c r="B18" s="700"/>
      <c r="C18" s="700" t="s">
        <v>135</v>
      </c>
      <c r="D18" s="700"/>
      <c r="E18" s="700"/>
      <c r="F18" s="700" t="s">
        <v>136</v>
      </c>
      <c r="G18" s="700"/>
      <c r="H18" s="700"/>
      <c r="I18" s="700"/>
      <c r="J18" s="700"/>
      <c r="K18" s="700"/>
    </row>
  </sheetData>
  <sheetProtection password="C7AC" sheet="1"/>
  <mergeCells count="6">
    <mergeCell ref="H5:I5"/>
    <mergeCell ref="A5:A6"/>
    <mergeCell ref="B1:D1"/>
    <mergeCell ref="B5:C5"/>
    <mergeCell ref="D5:E5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1:I15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4" sqref="D4"/>
    </sheetView>
  </sheetViews>
  <sheetFormatPr defaultColWidth="9.140625" defaultRowHeight="15"/>
  <cols>
    <col min="1" max="1" width="3.00390625" style="588" bestFit="1" customWidth="1"/>
    <col min="2" max="2" width="25.140625" style="588" customWidth="1"/>
    <col min="3" max="4" width="17.140625" style="588" customWidth="1"/>
    <col min="5" max="5" width="8.8515625" style="588" customWidth="1"/>
    <col min="6" max="6" width="13.57421875" style="588" customWidth="1"/>
    <col min="7" max="7" width="12.140625" style="588" customWidth="1"/>
    <col min="8" max="8" width="20.421875" style="588" customWidth="1"/>
    <col min="9" max="9" width="15.140625" style="588" bestFit="1" customWidth="1"/>
    <col min="10" max="10" width="7.57421875" style="588" customWidth="1"/>
    <col min="11" max="16384" width="9.140625" style="588" customWidth="1"/>
  </cols>
  <sheetData>
    <row r="1" spans="2:9" ht="12.75">
      <c r="B1" s="1311" t="s">
        <v>118</v>
      </c>
      <c r="C1" s="1311"/>
      <c r="D1" s="1311"/>
      <c r="I1" s="109"/>
    </row>
    <row r="3" spans="2:6" ht="12.75">
      <c r="B3" s="108" t="s">
        <v>258</v>
      </c>
      <c r="C3" s="141"/>
      <c r="D3" s="142"/>
      <c r="E3" s="142"/>
      <c r="F3" s="143"/>
    </row>
    <row r="4" spans="2:4" ht="57" customHeight="1">
      <c r="B4" s="144"/>
      <c r="C4" s="173" t="s">
        <v>95</v>
      </c>
      <c r="D4" s="173" t="s">
        <v>94</v>
      </c>
    </row>
    <row r="5" spans="2:4" ht="12.75">
      <c r="B5" s="145" t="s">
        <v>93</v>
      </c>
      <c r="C5" s="589"/>
      <c r="D5" s="589"/>
    </row>
    <row r="6" spans="2:4" ht="12.75">
      <c r="B6" s="145" t="s">
        <v>92</v>
      </c>
      <c r="C6" s="589"/>
      <c r="D6" s="589"/>
    </row>
    <row r="7" spans="2:8" ht="12.75">
      <c r="B7" s="146" t="s">
        <v>91</v>
      </c>
      <c r="C7" s="590"/>
      <c r="D7" s="590"/>
      <c r="G7" s="591"/>
      <c r="H7" s="591"/>
    </row>
    <row r="8" spans="2:8" ht="12.75">
      <c r="B8" s="146" t="s">
        <v>729</v>
      </c>
      <c r="C8" s="972">
        <f>C5+C6+C7</f>
        <v>0</v>
      </c>
      <c r="D8" s="972">
        <f>D5+D6+D7</f>
        <v>0</v>
      </c>
      <c r="E8" s="151"/>
      <c r="F8" s="151"/>
      <c r="G8" s="591"/>
      <c r="H8" s="591"/>
    </row>
    <row r="9" spans="2:8" ht="12.75">
      <c r="B9" s="148"/>
      <c r="C9" s="151"/>
      <c r="D9" s="151"/>
      <c r="E9" s="151"/>
      <c r="F9" s="151"/>
      <c r="G9" s="591"/>
      <c r="H9" s="591"/>
    </row>
    <row r="10" spans="2:5" ht="14.25">
      <c r="B10" s="197" t="s">
        <v>140</v>
      </c>
      <c r="C10" s="197"/>
      <c r="D10" s="197"/>
      <c r="E10" s="197"/>
    </row>
    <row r="11" spans="2:5" ht="14.25">
      <c r="B11" s="197"/>
      <c r="C11" s="197"/>
      <c r="D11" s="197" t="s">
        <v>133</v>
      </c>
      <c r="E11" s="197" t="s">
        <v>134</v>
      </c>
    </row>
    <row r="12" spans="2:5" ht="14.25">
      <c r="B12" s="197"/>
      <c r="C12" s="197"/>
      <c r="D12" s="197" t="s">
        <v>135</v>
      </c>
      <c r="E12" s="197" t="s">
        <v>136</v>
      </c>
    </row>
    <row r="13" spans="2:5" ht="14.25">
      <c r="B13" s="197" t="s">
        <v>141</v>
      </c>
      <c r="C13" s="197"/>
      <c r="D13" s="197"/>
      <c r="E13" s="197"/>
    </row>
    <row r="14" spans="2:5" ht="14.25">
      <c r="B14" s="197"/>
      <c r="C14" s="197"/>
      <c r="D14" s="197" t="s">
        <v>133</v>
      </c>
      <c r="E14" s="197" t="s">
        <v>134</v>
      </c>
    </row>
    <row r="15" spans="2:5" ht="14.25">
      <c r="B15" s="197"/>
      <c r="C15" s="197" t="s">
        <v>137</v>
      </c>
      <c r="D15" s="197" t="s">
        <v>135</v>
      </c>
      <c r="E15" s="197" t="s">
        <v>136</v>
      </c>
    </row>
  </sheetData>
  <sheetProtection password="C7AC" sheet="1"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1:H15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7" sqref="D17"/>
    </sheetView>
  </sheetViews>
  <sheetFormatPr defaultColWidth="9.140625" defaultRowHeight="15"/>
  <cols>
    <col min="1" max="1" width="3.00390625" style="107" bestFit="1" customWidth="1"/>
    <col min="2" max="2" width="31.28125" style="107" customWidth="1"/>
    <col min="3" max="3" width="20.57421875" style="107" customWidth="1"/>
    <col min="4" max="4" width="8.8515625" style="107" customWidth="1"/>
    <col min="5" max="5" width="13.57421875" style="107" customWidth="1"/>
    <col min="6" max="6" width="12.140625" style="107" customWidth="1"/>
    <col min="7" max="7" width="20.421875" style="107" customWidth="1"/>
    <col min="8" max="8" width="15.140625" style="107" bestFit="1" customWidth="1"/>
    <col min="9" max="9" width="7.57421875" style="107" customWidth="1"/>
    <col min="10" max="16384" width="9.140625" style="107" customWidth="1"/>
  </cols>
  <sheetData>
    <row r="1" spans="2:8" ht="12.75">
      <c r="B1" s="1311" t="s">
        <v>118</v>
      </c>
      <c r="C1" s="1311"/>
      <c r="H1" s="109"/>
    </row>
    <row r="2" spans="2:3" ht="12.75">
      <c r="B2" s="110"/>
      <c r="C2" s="110"/>
    </row>
    <row r="3" spans="2:7" ht="12.75">
      <c r="B3" s="108" t="s">
        <v>90</v>
      </c>
      <c r="C3" s="150"/>
      <c r="D3" s="151"/>
      <c r="E3" s="152"/>
      <c r="F3" s="147"/>
      <c r="G3" s="147"/>
    </row>
    <row r="4" spans="2:7" ht="21.75" customHeight="1">
      <c r="B4" s="153" t="s">
        <v>89</v>
      </c>
      <c r="C4" s="172" t="s">
        <v>88</v>
      </c>
      <c r="D4" s="149"/>
      <c r="E4" s="149"/>
      <c r="F4" s="147"/>
      <c r="G4" s="147"/>
    </row>
    <row r="5" spans="2:7" ht="39">
      <c r="B5" s="146" t="s">
        <v>87</v>
      </c>
      <c r="C5" s="174"/>
      <c r="D5" s="149"/>
      <c r="E5" s="149"/>
      <c r="F5" s="147"/>
      <c r="G5" s="147"/>
    </row>
    <row r="6" spans="2:7" ht="52.5">
      <c r="B6" s="146" t="s">
        <v>86</v>
      </c>
      <c r="C6" s="174"/>
      <c r="D6" s="154"/>
      <c r="E6" s="154"/>
      <c r="F6" s="155"/>
      <c r="G6" s="147"/>
    </row>
    <row r="7" spans="2:7" ht="39">
      <c r="B7" s="146" t="s">
        <v>85</v>
      </c>
      <c r="C7" s="174"/>
      <c r="D7" s="154"/>
      <c r="E7" s="154"/>
      <c r="F7" s="155"/>
      <c r="G7" s="147"/>
    </row>
    <row r="8" spans="2:7" ht="12.75">
      <c r="B8" s="148"/>
      <c r="C8" s="149"/>
      <c r="D8" s="149"/>
      <c r="E8" s="149"/>
      <c r="F8" s="147"/>
      <c r="G8" s="147"/>
    </row>
    <row r="10" spans="2:5" ht="14.25">
      <c r="B10" s="31" t="s">
        <v>140</v>
      </c>
      <c r="C10" s="31"/>
      <c r="D10" s="31"/>
      <c r="E10" s="31"/>
    </row>
    <row r="11" spans="2:5" ht="14.25">
      <c r="B11" s="31"/>
      <c r="C11" s="31"/>
      <c r="D11" s="31" t="s">
        <v>133</v>
      </c>
      <c r="E11" s="31" t="s">
        <v>134</v>
      </c>
    </row>
    <row r="12" spans="2:5" ht="14.25">
      <c r="B12" s="31"/>
      <c r="C12" s="31"/>
      <c r="D12" s="31" t="s">
        <v>135</v>
      </c>
      <c r="E12" s="31" t="s">
        <v>136</v>
      </c>
    </row>
    <row r="13" spans="2:5" ht="14.25">
      <c r="B13" s="31" t="s">
        <v>141</v>
      </c>
      <c r="C13" s="31"/>
      <c r="D13" s="31"/>
      <c r="E13" s="31"/>
    </row>
    <row r="14" spans="2:5" ht="14.25">
      <c r="B14" s="31"/>
      <c r="C14" s="31"/>
      <c r="D14" s="31" t="s">
        <v>133</v>
      </c>
      <c r="E14" s="31" t="s">
        <v>134</v>
      </c>
    </row>
    <row r="15" spans="2:5" ht="14.25">
      <c r="B15" s="31"/>
      <c r="C15" s="31" t="s">
        <v>137</v>
      </c>
      <c r="D15" s="31" t="s">
        <v>135</v>
      </c>
      <c r="E15" s="31" t="s">
        <v>136</v>
      </c>
    </row>
  </sheetData>
  <sheetProtection password="C7AC" sheet="1"/>
  <mergeCells count="1">
    <mergeCell ref="B1:C1"/>
  </mergeCells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B1:G4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2" sqref="G2"/>
    </sheetView>
  </sheetViews>
  <sheetFormatPr defaultColWidth="9.140625" defaultRowHeight="15"/>
  <cols>
    <col min="1" max="1" width="9.140625" style="31" customWidth="1"/>
    <col min="2" max="2" width="3.00390625" style="31" bestFit="1" customWidth="1"/>
    <col min="3" max="3" width="25.140625" style="31" customWidth="1"/>
    <col min="4" max="4" width="12.140625" style="31" customWidth="1"/>
    <col min="5" max="7" width="18.421875" style="31" customWidth="1"/>
    <col min="8" max="16384" width="9.140625" style="31" customWidth="1"/>
  </cols>
  <sheetData>
    <row r="1" spans="3:5" ht="14.25">
      <c r="C1" s="1311" t="s">
        <v>118</v>
      </c>
      <c r="D1" s="1311"/>
      <c r="E1" s="1311"/>
    </row>
    <row r="2" ht="14.25">
      <c r="G2" s="985" t="s">
        <v>971</v>
      </c>
    </row>
    <row r="3" spans="2:7" ht="14.25">
      <c r="B3" s="107"/>
      <c r="C3" s="156" t="s">
        <v>84</v>
      </c>
      <c r="D3" s="156"/>
      <c r="E3" s="156"/>
      <c r="F3" s="156"/>
      <c r="G3" s="157"/>
    </row>
    <row r="4" spans="2:7" s="974" customFormat="1" ht="14.25">
      <c r="B4" s="973" t="s">
        <v>708</v>
      </c>
      <c r="C4" s="1312" t="s">
        <v>83</v>
      </c>
      <c r="D4" s="1314" t="s">
        <v>82</v>
      </c>
      <c r="E4" s="1312" t="s">
        <v>81</v>
      </c>
      <c r="F4" s="1316" t="s">
        <v>80</v>
      </c>
      <c r="G4" s="1312" t="s">
        <v>79</v>
      </c>
    </row>
    <row r="5" spans="2:7" s="974" customFormat="1" ht="34.5" customHeight="1">
      <c r="B5" s="975"/>
      <c r="C5" s="1313"/>
      <c r="D5" s="1315"/>
      <c r="E5" s="1313"/>
      <c r="F5" s="1317"/>
      <c r="G5" s="1313"/>
    </row>
    <row r="6" spans="2:7" ht="14.25">
      <c r="B6" s="158">
        <v>1</v>
      </c>
      <c r="C6" s="159">
        <v>2</v>
      </c>
      <c r="D6" s="158">
        <v>3</v>
      </c>
      <c r="E6" s="159">
        <v>4</v>
      </c>
      <c r="F6" s="160">
        <v>5</v>
      </c>
      <c r="G6" s="161">
        <v>6</v>
      </c>
    </row>
    <row r="7" spans="2:7" ht="14.25">
      <c r="B7" s="162">
        <v>1</v>
      </c>
      <c r="C7" s="164"/>
      <c r="D7" s="165"/>
      <c r="E7" s="165"/>
      <c r="F7" s="165"/>
      <c r="G7" s="165"/>
    </row>
    <row r="8" spans="2:7" ht="14.25">
      <c r="B8" s="163">
        <f>B7+1</f>
        <v>2</v>
      </c>
      <c r="C8" s="166"/>
      <c r="D8" s="167"/>
      <c r="E8" s="167"/>
      <c r="F8" s="167"/>
      <c r="G8" s="167"/>
    </row>
    <row r="9" spans="2:7" ht="14.25">
      <c r="B9" s="163">
        <f aca="true" t="shared" si="0" ref="B9:B36">B8+1</f>
        <v>3</v>
      </c>
      <c r="C9" s="166"/>
      <c r="D9" s="167"/>
      <c r="E9" s="167"/>
      <c r="F9" s="167"/>
      <c r="G9" s="167"/>
    </row>
    <row r="10" spans="2:7" ht="14.25">
      <c r="B10" s="163">
        <f t="shared" si="0"/>
        <v>4</v>
      </c>
      <c r="C10" s="166"/>
      <c r="D10" s="167"/>
      <c r="E10" s="167"/>
      <c r="F10" s="167"/>
      <c r="G10" s="167"/>
    </row>
    <row r="11" spans="2:7" ht="14.25">
      <c r="B11" s="163">
        <f t="shared" si="0"/>
        <v>5</v>
      </c>
      <c r="C11" s="166"/>
      <c r="D11" s="167"/>
      <c r="E11" s="167"/>
      <c r="F11" s="167"/>
      <c r="G11" s="167"/>
    </row>
    <row r="12" spans="2:7" ht="14.25">
      <c r="B12" s="163">
        <f t="shared" si="0"/>
        <v>6</v>
      </c>
      <c r="C12" s="166"/>
      <c r="D12" s="167"/>
      <c r="E12" s="167"/>
      <c r="F12" s="167"/>
      <c r="G12" s="167"/>
    </row>
    <row r="13" spans="2:7" ht="14.25">
      <c r="B13" s="163">
        <f t="shared" si="0"/>
        <v>7</v>
      </c>
      <c r="C13" s="166"/>
      <c r="D13" s="167"/>
      <c r="E13" s="167"/>
      <c r="F13" s="167"/>
      <c r="G13" s="167"/>
    </row>
    <row r="14" spans="2:7" ht="14.25">
      <c r="B14" s="163">
        <f t="shared" si="0"/>
        <v>8</v>
      </c>
      <c r="C14" s="166"/>
      <c r="D14" s="167"/>
      <c r="E14" s="167"/>
      <c r="F14" s="167"/>
      <c r="G14" s="167"/>
    </row>
    <row r="15" spans="2:7" ht="14.25">
      <c r="B15" s="163">
        <f t="shared" si="0"/>
        <v>9</v>
      </c>
      <c r="C15" s="166"/>
      <c r="D15" s="167"/>
      <c r="E15" s="167"/>
      <c r="F15" s="167"/>
      <c r="G15" s="167"/>
    </row>
    <row r="16" spans="2:7" ht="14.25">
      <c r="B16" s="163">
        <f t="shared" si="0"/>
        <v>10</v>
      </c>
      <c r="C16" s="166"/>
      <c r="D16" s="167"/>
      <c r="E16" s="167"/>
      <c r="F16" s="167"/>
      <c r="G16" s="167"/>
    </row>
    <row r="17" spans="2:7" ht="14.25">
      <c r="B17" s="163">
        <f t="shared" si="0"/>
        <v>11</v>
      </c>
      <c r="C17" s="166"/>
      <c r="D17" s="167"/>
      <c r="E17" s="167"/>
      <c r="F17" s="167"/>
      <c r="G17" s="167"/>
    </row>
    <row r="18" spans="2:7" ht="14.25">
      <c r="B18" s="163">
        <f t="shared" si="0"/>
        <v>12</v>
      </c>
      <c r="C18" s="166"/>
      <c r="D18" s="167"/>
      <c r="E18" s="167"/>
      <c r="F18" s="167"/>
      <c r="G18" s="167"/>
    </row>
    <row r="19" spans="2:7" ht="14.25">
      <c r="B19" s="163">
        <f t="shared" si="0"/>
        <v>13</v>
      </c>
      <c r="C19" s="166"/>
      <c r="D19" s="167"/>
      <c r="E19" s="167"/>
      <c r="F19" s="167"/>
      <c r="G19" s="167"/>
    </row>
    <row r="20" spans="2:7" ht="14.25">
      <c r="B20" s="163">
        <f t="shared" si="0"/>
        <v>14</v>
      </c>
      <c r="C20" s="166"/>
      <c r="D20" s="167"/>
      <c r="E20" s="167"/>
      <c r="F20" s="167"/>
      <c r="G20" s="167"/>
    </row>
    <row r="21" spans="2:7" ht="14.25">
      <c r="B21" s="163">
        <f t="shared" si="0"/>
        <v>15</v>
      </c>
      <c r="C21" s="166"/>
      <c r="D21" s="167"/>
      <c r="E21" s="167"/>
      <c r="F21" s="167"/>
      <c r="G21" s="167"/>
    </row>
    <row r="22" spans="2:7" ht="14.25">
      <c r="B22" s="163">
        <f t="shared" si="0"/>
        <v>16</v>
      </c>
      <c r="C22" s="166"/>
      <c r="D22" s="167"/>
      <c r="E22" s="167"/>
      <c r="F22" s="167"/>
      <c r="G22" s="167"/>
    </row>
    <row r="23" spans="2:7" ht="14.25">
      <c r="B23" s="163">
        <f t="shared" si="0"/>
        <v>17</v>
      </c>
      <c r="C23" s="166"/>
      <c r="D23" s="167"/>
      <c r="E23" s="167"/>
      <c r="F23" s="167"/>
      <c r="G23" s="167"/>
    </row>
    <row r="24" spans="2:7" ht="14.25">
      <c r="B24" s="163">
        <f t="shared" si="0"/>
        <v>18</v>
      </c>
      <c r="C24" s="166"/>
      <c r="D24" s="167"/>
      <c r="E24" s="167"/>
      <c r="F24" s="167"/>
      <c r="G24" s="167"/>
    </row>
    <row r="25" spans="2:7" ht="14.25">
      <c r="B25" s="163">
        <f t="shared" si="0"/>
        <v>19</v>
      </c>
      <c r="C25" s="166"/>
      <c r="D25" s="167"/>
      <c r="E25" s="167"/>
      <c r="F25" s="167"/>
      <c r="G25" s="167"/>
    </row>
    <row r="26" spans="2:7" ht="14.25">
      <c r="B26" s="163">
        <f t="shared" si="0"/>
        <v>20</v>
      </c>
      <c r="C26" s="166"/>
      <c r="D26" s="167"/>
      <c r="E26" s="167"/>
      <c r="F26" s="167"/>
      <c r="G26" s="167"/>
    </row>
    <row r="27" spans="2:7" ht="14.25">
      <c r="B27" s="163">
        <f t="shared" si="0"/>
        <v>21</v>
      </c>
      <c r="C27" s="166"/>
      <c r="D27" s="167"/>
      <c r="E27" s="167"/>
      <c r="F27" s="167"/>
      <c r="G27" s="167"/>
    </row>
    <row r="28" spans="2:7" ht="14.25">
      <c r="B28" s="163">
        <f t="shared" si="0"/>
        <v>22</v>
      </c>
      <c r="C28" s="166"/>
      <c r="D28" s="167"/>
      <c r="E28" s="167"/>
      <c r="F28" s="167"/>
      <c r="G28" s="167"/>
    </row>
    <row r="29" spans="2:7" ht="14.25">
      <c r="B29" s="163">
        <f t="shared" si="0"/>
        <v>23</v>
      </c>
      <c r="C29" s="166"/>
      <c r="D29" s="167"/>
      <c r="E29" s="167"/>
      <c r="F29" s="167"/>
      <c r="G29" s="167"/>
    </row>
    <row r="30" spans="2:7" ht="14.25">
      <c r="B30" s="163">
        <f t="shared" si="0"/>
        <v>24</v>
      </c>
      <c r="C30" s="166"/>
      <c r="D30" s="167"/>
      <c r="E30" s="167"/>
      <c r="F30" s="167"/>
      <c r="G30" s="167"/>
    </row>
    <row r="31" spans="2:7" ht="14.25">
      <c r="B31" s="163">
        <f t="shared" si="0"/>
        <v>25</v>
      </c>
      <c r="C31" s="166"/>
      <c r="D31" s="167"/>
      <c r="E31" s="167"/>
      <c r="F31" s="167"/>
      <c r="G31" s="167"/>
    </row>
    <row r="32" spans="2:7" ht="14.25">
      <c r="B32" s="163">
        <f t="shared" si="0"/>
        <v>26</v>
      </c>
      <c r="C32" s="166"/>
      <c r="D32" s="167"/>
      <c r="E32" s="167"/>
      <c r="F32" s="167"/>
      <c r="G32" s="167"/>
    </row>
    <row r="33" spans="2:7" ht="14.25">
      <c r="B33" s="163">
        <f t="shared" si="0"/>
        <v>27</v>
      </c>
      <c r="C33" s="166"/>
      <c r="D33" s="167"/>
      <c r="E33" s="167"/>
      <c r="F33" s="167"/>
      <c r="G33" s="167"/>
    </row>
    <row r="34" spans="2:7" ht="14.25">
      <c r="B34" s="163">
        <f t="shared" si="0"/>
        <v>28</v>
      </c>
      <c r="C34" s="166"/>
      <c r="D34" s="167"/>
      <c r="E34" s="167"/>
      <c r="F34" s="167"/>
      <c r="G34" s="167"/>
    </row>
    <row r="35" spans="2:7" ht="14.25">
      <c r="B35" s="163">
        <f t="shared" si="0"/>
        <v>29</v>
      </c>
      <c r="C35" s="166"/>
      <c r="D35" s="167"/>
      <c r="E35" s="167"/>
      <c r="F35" s="167"/>
      <c r="G35" s="167"/>
    </row>
    <row r="36" spans="2:7" ht="14.25">
      <c r="B36" s="163">
        <f t="shared" si="0"/>
        <v>30</v>
      </c>
      <c r="C36" s="166"/>
      <c r="D36" s="167"/>
      <c r="E36" s="167"/>
      <c r="F36" s="167"/>
      <c r="G36" s="167"/>
    </row>
    <row r="39" ht="14.25">
      <c r="C39" s="31" t="s">
        <v>140</v>
      </c>
    </row>
    <row r="40" spans="5:6" ht="14.25">
      <c r="E40" s="31" t="s">
        <v>133</v>
      </c>
      <c r="F40" s="31" t="s">
        <v>134</v>
      </c>
    </row>
    <row r="41" spans="5:6" ht="14.25">
      <c r="E41" s="31" t="s">
        <v>135</v>
      </c>
      <c r="F41" s="31" t="s">
        <v>136</v>
      </c>
    </row>
    <row r="42" ht="14.25">
      <c r="C42" s="31" t="s">
        <v>141</v>
      </c>
    </row>
    <row r="43" spans="5:6" ht="14.25">
      <c r="E43" s="31" t="s">
        <v>133</v>
      </c>
      <c r="F43" s="31" t="s">
        <v>134</v>
      </c>
    </row>
    <row r="44" spans="4:6" ht="14.25">
      <c r="D44" s="31" t="s">
        <v>137</v>
      </c>
      <c r="E44" s="31" t="s">
        <v>135</v>
      </c>
      <c r="F44" s="31" t="s">
        <v>136</v>
      </c>
    </row>
  </sheetData>
  <sheetProtection password="C7AC" sheet="1"/>
  <mergeCells count="6">
    <mergeCell ref="G4:G5"/>
    <mergeCell ref="C1:E1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80" zoomScaleSheetLayoutView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3" sqref="K3"/>
    </sheetView>
  </sheetViews>
  <sheetFormatPr defaultColWidth="9.140625" defaultRowHeight="15"/>
  <cols>
    <col min="1" max="1" width="3.00390625" style="197" bestFit="1" customWidth="1"/>
    <col min="2" max="2" width="25.140625" style="197" customWidth="1"/>
    <col min="3" max="3" width="21.28125" style="197" customWidth="1"/>
    <col min="4" max="4" width="15.140625" style="197" bestFit="1" customWidth="1"/>
    <col min="5" max="5" width="22.421875" style="197" bestFit="1" customWidth="1"/>
    <col min="6" max="6" width="22.8515625" style="197" bestFit="1" customWidth="1"/>
    <col min="7" max="7" width="15.140625" style="197" bestFit="1" customWidth="1"/>
    <col min="8" max="10" width="15.140625" style="197" customWidth="1"/>
    <col min="11" max="11" width="15.7109375" style="197" customWidth="1"/>
    <col min="12" max="16384" width="9.140625" style="197" customWidth="1"/>
  </cols>
  <sheetData>
    <row r="1" spans="1:4" ht="14.25">
      <c r="A1" s="588"/>
      <c r="B1" s="1311" t="s">
        <v>118</v>
      </c>
      <c r="C1" s="1311"/>
      <c r="D1" s="1311"/>
    </row>
    <row r="2" spans="1:6" ht="15" customHeight="1">
      <c r="A2" s="1318" t="s">
        <v>525</v>
      </c>
      <c r="B2" s="1318"/>
      <c r="C2" s="1318"/>
      <c r="D2" s="1318"/>
      <c r="E2" s="592"/>
      <c r="F2" s="592"/>
    </row>
    <row r="3" spans="6:11" ht="14.25">
      <c r="F3" s="168"/>
      <c r="G3" s="168"/>
      <c r="H3" s="168"/>
      <c r="I3" s="168"/>
      <c r="J3" s="168"/>
      <c r="K3" s="985" t="s">
        <v>971</v>
      </c>
    </row>
    <row r="4" spans="1:11" ht="59.25" customHeight="1">
      <c r="A4" s="982" t="s">
        <v>708</v>
      </c>
      <c r="B4" s="983" t="s">
        <v>78</v>
      </c>
      <c r="C4" s="983" t="s">
        <v>131</v>
      </c>
      <c r="D4" s="982" t="s">
        <v>77</v>
      </c>
      <c r="E4" s="982" t="s">
        <v>76</v>
      </c>
      <c r="F4" s="982" t="s">
        <v>75</v>
      </c>
      <c r="G4" s="984" t="s">
        <v>74</v>
      </c>
      <c r="H4" s="983" t="s">
        <v>247</v>
      </c>
      <c r="I4" s="983" t="s">
        <v>73</v>
      </c>
      <c r="J4" s="983" t="s">
        <v>255</v>
      </c>
      <c r="K4" s="983" t="s">
        <v>259</v>
      </c>
    </row>
    <row r="5" spans="1:11" ht="14.25">
      <c r="A5" s="169">
        <v>1</v>
      </c>
      <c r="B5" s="170">
        <v>2</v>
      </c>
      <c r="C5" s="169">
        <v>3</v>
      </c>
      <c r="D5" s="169">
        <v>4</v>
      </c>
      <c r="E5" s="169">
        <v>5</v>
      </c>
      <c r="F5" s="169">
        <v>6</v>
      </c>
      <c r="G5" s="171">
        <v>7</v>
      </c>
      <c r="H5" s="171">
        <v>8</v>
      </c>
      <c r="I5" s="171">
        <v>9</v>
      </c>
      <c r="J5" s="171">
        <v>10</v>
      </c>
      <c r="K5" s="171">
        <v>11</v>
      </c>
    </row>
    <row r="6" spans="1:11" ht="41.25">
      <c r="A6" s="980">
        <v>1</v>
      </c>
      <c r="B6" s="980" t="s">
        <v>72</v>
      </c>
      <c r="C6" s="980"/>
      <c r="D6" s="981"/>
      <c r="E6" s="981"/>
      <c r="F6" s="981"/>
      <c r="G6" s="981"/>
      <c r="H6" s="981"/>
      <c r="I6" s="981"/>
      <c r="J6" s="981"/>
      <c r="K6" s="981"/>
    </row>
    <row r="7" spans="1:11" ht="27">
      <c r="A7" s="980">
        <v>2</v>
      </c>
      <c r="B7" s="980" t="s">
        <v>71</v>
      </c>
      <c r="C7" s="980"/>
      <c r="D7" s="981"/>
      <c r="E7" s="981"/>
      <c r="F7" s="981"/>
      <c r="G7" s="981"/>
      <c r="H7" s="981"/>
      <c r="I7" s="981"/>
      <c r="J7" s="981"/>
      <c r="K7" s="981"/>
    </row>
    <row r="8" spans="1:11" ht="41.25">
      <c r="A8" s="980">
        <v>3</v>
      </c>
      <c r="B8" s="980" t="s">
        <v>260</v>
      </c>
      <c r="C8" s="980"/>
      <c r="D8" s="981"/>
      <c r="E8" s="981"/>
      <c r="F8" s="981"/>
      <c r="G8" s="981"/>
      <c r="H8" s="981"/>
      <c r="I8" s="981"/>
      <c r="J8" s="981"/>
      <c r="K8" s="981"/>
    </row>
    <row r="9" spans="1:11" ht="14.25">
      <c r="A9" s="588"/>
      <c r="B9" s="588"/>
      <c r="C9" s="588"/>
      <c r="D9" s="588"/>
      <c r="E9" s="588"/>
      <c r="F9" s="588"/>
      <c r="G9" s="588"/>
      <c r="H9" s="588"/>
      <c r="I9" s="588"/>
      <c r="J9" s="588"/>
      <c r="K9" s="588"/>
    </row>
    <row r="10" spans="1:11" ht="14.25">
      <c r="A10" s="588"/>
      <c r="B10" s="588"/>
      <c r="C10" s="588"/>
      <c r="D10" s="588"/>
      <c r="E10" s="588"/>
      <c r="F10" s="588"/>
      <c r="G10" s="588"/>
      <c r="H10" s="588"/>
      <c r="I10" s="588"/>
      <c r="J10" s="588"/>
      <c r="K10" s="588"/>
    </row>
    <row r="11" spans="2:5" ht="14.25">
      <c r="B11" s="478" t="s">
        <v>140</v>
      </c>
      <c r="C11" s="478"/>
      <c r="D11" s="478"/>
      <c r="E11" s="478"/>
    </row>
    <row r="12" spans="2:5" ht="14.25">
      <c r="B12" s="478"/>
      <c r="C12" s="478"/>
      <c r="D12" s="478" t="s">
        <v>133</v>
      </c>
      <c r="E12" s="478" t="s">
        <v>134</v>
      </c>
    </row>
    <row r="13" spans="2:5" ht="14.25">
      <c r="B13" s="478"/>
      <c r="C13" s="478"/>
      <c r="D13" s="478" t="s">
        <v>135</v>
      </c>
      <c r="E13" s="478" t="s">
        <v>136</v>
      </c>
    </row>
    <row r="14" spans="2:5" ht="14.25">
      <c r="B14" s="478" t="s">
        <v>141</v>
      </c>
      <c r="C14" s="478"/>
      <c r="D14" s="478"/>
      <c r="E14" s="478"/>
    </row>
    <row r="15" spans="2:5" ht="14.25">
      <c r="B15" s="478"/>
      <c r="C15" s="478"/>
      <c r="D15" s="478" t="s">
        <v>133</v>
      </c>
      <c r="E15" s="478" t="s">
        <v>134</v>
      </c>
    </row>
    <row r="16" spans="2:5" ht="14.25">
      <c r="B16" s="478"/>
      <c r="C16" s="478" t="s">
        <v>137</v>
      </c>
      <c r="D16" s="478" t="s">
        <v>135</v>
      </c>
      <c r="E16" s="478" t="s">
        <v>136</v>
      </c>
    </row>
  </sheetData>
  <sheetProtection password="C7AC" sheet="1"/>
  <mergeCells count="2">
    <mergeCell ref="B1:D1"/>
    <mergeCell ref="A2:D2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SheetLayoutView="100" zoomScalePageLayoutView="0" workbookViewId="0" topLeftCell="A1">
      <selection activeCell="D2" sqref="D2"/>
    </sheetView>
  </sheetViews>
  <sheetFormatPr defaultColWidth="9.140625" defaultRowHeight="15"/>
  <cols>
    <col min="1" max="1" width="3.8515625" style="0" customWidth="1"/>
    <col min="2" max="2" width="58.28125" style="0" customWidth="1"/>
    <col min="3" max="3" width="11.421875" style="0" customWidth="1"/>
    <col min="4" max="4" width="14.57421875" style="0" customWidth="1"/>
  </cols>
  <sheetData>
    <row r="1" spans="1:4" ht="15">
      <c r="A1" s="710"/>
      <c r="B1" s="438" t="s">
        <v>736</v>
      </c>
      <c r="C1" s="675"/>
      <c r="D1" s="675"/>
    </row>
    <row r="2" spans="1:4" ht="15.75" thickBot="1">
      <c r="A2" s="711"/>
      <c r="B2" s="703" t="s">
        <v>312</v>
      </c>
      <c r="C2" s="552"/>
      <c r="D2" s="985" t="s">
        <v>971</v>
      </c>
    </row>
    <row r="3" spans="1:4" ht="30.75">
      <c r="A3" s="706" t="s">
        <v>708</v>
      </c>
      <c r="B3" s="707" t="s">
        <v>738</v>
      </c>
      <c r="C3" s="707" t="s">
        <v>729</v>
      </c>
      <c r="D3" s="708" t="s">
        <v>719</v>
      </c>
    </row>
    <row r="4" spans="1:4" ht="15">
      <c r="A4" s="1063" t="s">
        <v>582</v>
      </c>
      <c r="B4" s="1064"/>
      <c r="C4" s="1064"/>
      <c r="D4" s="1065"/>
    </row>
    <row r="5" spans="1:4" ht="14.25">
      <c r="A5" s="713">
        <v>1</v>
      </c>
      <c r="B5" s="699" t="s">
        <v>583</v>
      </c>
      <c r="C5" s="796"/>
      <c r="D5" s="797"/>
    </row>
    <row r="6" spans="1:4" ht="14.25">
      <c r="A6" s="713">
        <v>2</v>
      </c>
      <c r="B6" s="699" t="s">
        <v>862</v>
      </c>
      <c r="C6" s="796"/>
      <c r="D6" s="797"/>
    </row>
    <row r="7" spans="1:4" ht="26.25">
      <c r="A7" s="713">
        <v>3</v>
      </c>
      <c r="B7" s="699" t="s">
        <v>584</v>
      </c>
      <c r="C7" s="796"/>
      <c r="D7" s="797"/>
    </row>
    <row r="8" spans="1:4" ht="14.25">
      <c r="A8" s="713">
        <v>4</v>
      </c>
      <c r="B8" s="699" t="s">
        <v>863</v>
      </c>
      <c r="C8" s="796"/>
      <c r="D8" s="797"/>
    </row>
    <row r="9" spans="1:4" ht="14.25">
      <c r="A9" s="713">
        <v>5</v>
      </c>
      <c r="B9" s="699" t="s">
        <v>585</v>
      </c>
      <c r="C9" s="796"/>
      <c r="D9" s="797"/>
    </row>
    <row r="10" spans="1:4" ht="26.25">
      <c r="A10" s="791">
        <v>6</v>
      </c>
      <c r="B10" s="792" t="s">
        <v>586</v>
      </c>
      <c r="C10" s="892">
        <f>SUM(C11:C12)</f>
        <v>0</v>
      </c>
      <c r="D10" s="892">
        <f>SUM(D11:D12)</f>
        <v>0</v>
      </c>
    </row>
    <row r="11" spans="1:4" ht="26.25">
      <c r="A11" s="713"/>
      <c r="B11" s="699" t="s">
        <v>587</v>
      </c>
      <c r="C11" s="796"/>
      <c r="D11" s="797"/>
    </row>
    <row r="12" spans="1:4" ht="26.25">
      <c r="A12" s="713"/>
      <c r="B12" s="699" t="s">
        <v>588</v>
      </c>
      <c r="C12" s="796"/>
      <c r="D12" s="797"/>
    </row>
    <row r="13" spans="1:4" ht="14.25">
      <c r="A13" s="713">
        <v>7</v>
      </c>
      <c r="B13" s="699" t="s">
        <v>538</v>
      </c>
      <c r="C13" s="796"/>
      <c r="D13" s="797"/>
    </row>
    <row r="14" spans="1:4" ht="15">
      <c r="A14" s="725">
        <v>8</v>
      </c>
      <c r="B14" s="726" t="s">
        <v>730</v>
      </c>
      <c r="C14" s="898">
        <f>C5+C6+C7+C8+C9+C10+C13</f>
        <v>0</v>
      </c>
      <c r="D14" s="898">
        <f>D5+D6+D7+D8+D9+D10+D13</f>
        <v>0</v>
      </c>
    </row>
    <row r="15" spans="1:5" ht="14.25">
      <c r="A15" s="715"/>
      <c r="B15" s="700"/>
      <c r="C15" s="700"/>
      <c r="D15" s="700"/>
      <c r="E15" s="700"/>
    </row>
    <row r="16" spans="1:5" ht="15">
      <c r="A16" s="1066"/>
      <c r="B16" s="1066"/>
      <c r="C16" s="1061" t="s">
        <v>611</v>
      </c>
      <c r="D16" s="1067"/>
      <c r="E16" s="1061" t="s">
        <v>612</v>
      </c>
    </row>
    <row r="17" spans="1:5" ht="14.25">
      <c r="A17" s="1062" t="s">
        <v>610</v>
      </c>
      <c r="B17" s="1062"/>
      <c r="C17" s="1061"/>
      <c r="D17" s="1067"/>
      <c r="E17" s="1061"/>
    </row>
    <row r="18" spans="1:5" ht="14.25">
      <c r="A18" s="716"/>
      <c r="B18" s="701"/>
      <c r="C18" s="702" t="s">
        <v>613</v>
      </c>
      <c r="D18" s="701"/>
      <c r="E18" s="702" t="s">
        <v>136</v>
      </c>
    </row>
    <row r="19" spans="1:5" ht="14.25">
      <c r="A19" s="717" t="s">
        <v>614</v>
      </c>
      <c r="B19" s="701"/>
      <c r="C19" s="702" t="s">
        <v>611</v>
      </c>
      <c r="D19" s="701"/>
      <c r="E19" s="702" t="s">
        <v>612</v>
      </c>
    </row>
    <row r="20" spans="1:5" ht="14.25">
      <c r="A20" s="718"/>
      <c r="B20" s="697"/>
      <c r="C20" s="702" t="s">
        <v>613</v>
      </c>
      <c r="D20" s="701"/>
      <c r="E20" s="702" t="s">
        <v>136</v>
      </c>
    </row>
    <row r="21" spans="1:5" ht="15">
      <c r="A21" s="719"/>
      <c r="B21" s="697"/>
      <c r="C21" s="697"/>
      <c r="D21" s="697"/>
      <c r="E21" s="697"/>
    </row>
    <row r="22" spans="1:5" ht="14.25">
      <c r="A22" s="715"/>
      <c r="B22" s="700"/>
      <c r="C22" s="700"/>
      <c r="D22" s="700"/>
      <c r="E22" s="700"/>
    </row>
    <row r="23" spans="1:5" ht="14.25">
      <c r="A23" s="715"/>
      <c r="B23" s="700"/>
      <c r="C23" s="700"/>
      <c r="D23" s="700"/>
      <c r="E23" s="700"/>
    </row>
    <row r="24" spans="1:5" ht="14.25">
      <c r="A24" s="715"/>
      <c r="B24" s="700"/>
      <c r="C24" s="700"/>
      <c r="D24" s="700"/>
      <c r="E24" s="700"/>
    </row>
    <row r="25" spans="1:5" ht="14.25">
      <c r="A25" s="715"/>
      <c r="B25" s="700"/>
      <c r="C25" s="700"/>
      <c r="D25" s="700"/>
      <c r="E25" s="700"/>
    </row>
    <row r="26" spans="1:5" ht="14.25">
      <c r="A26" s="715"/>
      <c r="B26" s="700"/>
      <c r="C26" s="700"/>
      <c r="D26" s="700"/>
      <c r="E26" s="700"/>
    </row>
  </sheetData>
  <sheetProtection password="C7AC" sheet="1"/>
  <mergeCells count="6">
    <mergeCell ref="E16:E17"/>
    <mergeCell ref="A17:B17"/>
    <mergeCell ref="A4:D4"/>
    <mergeCell ref="A16:B16"/>
    <mergeCell ref="C16:C17"/>
    <mergeCell ref="D16:D17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="90" zoomScaleNormal="85" zoomScaleSheetLayoutView="9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3" sqref="H3"/>
    </sheetView>
  </sheetViews>
  <sheetFormatPr defaultColWidth="25.28125" defaultRowHeight="15"/>
  <cols>
    <col min="1" max="1" width="4.7109375" style="437" customWidth="1"/>
    <col min="2" max="2" width="21.140625" style="437" customWidth="1"/>
    <col min="3" max="3" width="19.00390625" style="437" customWidth="1"/>
    <col min="4" max="4" width="16.8515625" style="437" customWidth="1"/>
    <col min="5" max="5" width="15.57421875" style="437" customWidth="1"/>
    <col min="6" max="6" width="17.00390625" style="437" customWidth="1"/>
    <col min="7" max="7" width="16.421875" style="437" customWidth="1"/>
    <col min="8" max="8" width="22.57421875" style="437" customWidth="1"/>
    <col min="9" max="16384" width="25.28125" style="437" customWidth="1"/>
  </cols>
  <sheetData>
    <row r="1" spans="2:4" s="197" customFormat="1" ht="14.25">
      <c r="B1" s="108" t="s">
        <v>118</v>
      </c>
      <c r="C1" s="593"/>
      <c r="D1" s="593"/>
    </row>
    <row r="2" spans="2:3" s="197" customFormat="1" ht="15" customHeight="1">
      <c r="B2" s="1323" t="s">
        <v>270</v>
      </c>
      <c r="C2" s="1323"/>
    </row>
    <row r="3" spans="2:12" s="197" customFormat="1" ht="15" thickBot="1">
      <c r="B3" s="594"/>
      <c r="C3" s="1319"/>
      <c r="D3" s="1319"/>
      <c r="E3" s="1319"/>
      <c r="F3" s="1319"/>
      <c r="G3" s="168"/>
      <c r="H3" s="985" t="s">
        <v>971</v>
      </c>
      <c r="I3" s="168"/>
      <c r="J3" s="168"/>
      <c r="K3" s="168"/>
      <c r="L3" s="168"/>
    </row>
    <row r="4" spans="1:8" ht="15" customHeight="1" thickBot="1">
      <c r="A4" s="1320" t="s">
        <v>261</v>
      </c>
      <c r="B4" s="1321"/>
      <c r="C4" s="1321"/>
      <c r="D4" s="1321"/>
      <c r="E4" s="1321"/>
      <c r="F4" s="1321"/>
      <c r="G4" s="1321"/>
      <c r="H4" s="1322"/>
    </row>
    <row r="5" spans="1:8" s="978" customFormat="1" ht="46.5" customHeight="1">
      <c r="A5" s="976" t="s">
        <v>708</v>
      </c>
      <c r="B5" s="979" t="s">
        <v>262</v>
      </c>
      <c r="C5" s="976" t="s">
        <v>263</v>
      </c>
      <c r="D5" s="976" t="s">
        <v>264</v>
      </c>
      <c r="E5" s="976" t="s">
        <v>265</v>
      </c>
      <c r="F5" s="976" t="s">
        <v>266</v>
      </c>
      <c r="G5" s="976" t="s">
        <v>267</v>
      </c>
      <c r="H5" s="977" t="s">
        <v>268</v>
      </c>
    </row>
    <row r="6" spans="1:8" ht="15">
      <c r="A6" s="646"/>
      <c r="B6" s="646"/>
      <c r="C6" s="646"/>
      <c r="D6" s="646"/>
      <c r="E6" s="646"/>
      <c r="F6" s="646"/>
      <c r="G6" s="646"/>
      <c r="H6" s="647"/>
    </row>
    <row r="7" spans="1:8" ht="15">
      <c r="A7" s="646"/>
      <c r="B7" s="646"/>
      <c r="C7" s="646"/>
      <c r="D7" s="646"/>
      <c r="E7" s="646"/>
      <c r="F7" s="646"/>
      <c r="G7" s="646"/>
      <c r="H7" s="647"/>
    </row>
    <row r="8" spans="1:8" ht="15">
      <c r="A8" s="646"/>
      <c r="B8" s="646"/>
      <c r="C8" s="646"/>
      <c r="D8" s="646"/>
      <c r="E8" s="646"/>
      <c r="F8" s="646"/>
      <c r="G8" s="646"/>
      <c r="H8" s="647"/>
    </row>
    <row r="9" spans="1:8" ht="15">
      <c r="A9" s="646"/>
      <c r="B9" s="646"/>
      <c r="C9" s="646"/>
      <c r="D9" s="646"/>
      <c r="E9" s="646"/>
      <c r="F9" s="646"/>
      <c r="G9" s="646"/>
      <c r="H9" s="647"/>
    </row>
    <row r="10" spans="1:8" ht="15">
      <c r="A10" s="646"/>
      <c r="B10" s="646"/>
      <c r="C10" s="646"/>
      <c r="D10" s="646"/>
      <c r="E10" s="646"/>
      <c r="F10" s="646"/>
      <c r="G10" s="646"/>
      <c r="H10" s="647"/>
    </row>
    <row r="11" spans="1:8" ht="15">
      <c r="A11" s="646"/>
      <c r="B11" s="646"/>
      <c r="C11" s="646"/>
      <c r="D11" s="646"/>
      <c r="E11" s="646"/>
      <c r="F11" s="646"/>
      <c r="G11" s="646"/>
      <c r="H11" s="647"/>
    </row>
    <row r="12" spans="1:8" ht="15">
      <c r="A12" s="646"/>
      <c r="B12" s="646"/>
      <c r="C12" s="646"/>
      <c r="D12" s="646"/>
      <c r="E12" s="646"/>
      <c r="F12" s="646"/>
      <c r="G12" s="646"/>
      <c r="H12" s="647"/>
    </row>
    <row r="13" spans="1:8" ht="15">
      <c r="A13" s="646"/>
      <c r="B13" s="646"/>
      <c r="C13" s="646"/>
      <c r="D13" s="646"/>
      <c r="E13" s="646"/>
      <c r="F13" s="646"/>
      <c r="G13" s="646"/>
      <c r="H13" s="647"/>
    </row>
    <row r="14" spans="1:8" ht="15">
      <c r="A14" s="646"/>
      <c r="B14" s="646"/>
      <c r="C14" s="646"/>
      <c r="D14" s="646"/>
      <c r="E14" s="646"/>
      <c r="F14" s="646"/>
      <c r="G14" s="646"/>
      <c r="H14" s="647"/>
    </row>
    <row r="15" spans="1:8" ht="15">
      <c r="A15" s="646"/>
      <c r="B15" s="646"/>
      <c r="C15" s="646"/>
      <c r="D15" s="646"/>
      <c r="E15" s="646"/>
      <c r="F15" s="646"/>
      <c r="G15" s="646"/>
      <c r="H15" s="647"/>
    </row>
    <row r="16" spans="1:8" ht="15">
      <c r="A16" s="646"/>
      <c r="B16" s="646"/>
      <c r="C16" s="646"/>
      <c r="D16" s="646"/>
      <c r="E16" s="646"/>
      <c r="F16" s="646"/>
      <c r="G16" s="646"/>
      <c r="H16" s="647"/>
    </row>
    <row r="17" spans="1:8" ht="15">
      <c r="A17" s="646"/>
      <c r="B17" s="646"/>
      <c r="C17" s="646"/>
      <c r="D17" s="646"/>
      <c r="E17" s="646"/>
      <c r="F17" s="646"/>
      <c r="G17" s="646"/>
      <c r="H17" s="647"/>
    </row>
    <row r="18" spans="1:8" ht="15">
      <c r="A18" s="646"/>
      <c r="B18" s="646"/>
      <c r="C18" s="646"/>
      <c r="D18" s="646"/>
      <c r="E18" s="646"/>
      <c r="F18" s="646"/>
      <c r="G18" s="646"/>
      <c r="H18" s="647"/>
    </row>
    <row r="19" spans="1:8" ht="15">
      <c r="A19" s="646"/>
      <c r="B19" s="646"/>
      <c r="C19" s="646"/>
      <c r="D19" s="646"/>
      <c r="E19" s="646"/>
      <c r="F19" s="646"/>
      <c r="G19" s="646"/>
      <c r="H19" s="647"/>
    </row>
    <row r="20" spans="1:8" ht="15">
      <c r="A20" s="646"/>
      <c r="B20" s="646"/>
      <c r="C20" s="646"/>
      <c r="D20" s="646"/>
      <c r="E20" s="646"/>
      <c r="F20" s="646"/>
      <c r="G20" s="646"/>
      <c r="H20" s="647"/>
    </row>
    <row r="21" spans="1:8" ht="15">
      <c r="A21" s="646"/>
      <c r="B21" s="646"/>
      <c r="C21" s="646"/>
      <c r="D21" s="646"/>
      <c r="E21" s="646"/>
      <c r="F21" s="646"/>
      <c r="G21" s="646"/>
      <c r="H21" s="647"/>
    </row>
    <row r="22" spans="1:8" ht="15">
      <c r="A22" s="646"/>
      <c r="B22" s="646"/>
      <c r="C22" s="646"/>
      <c r="D22" s="646"/>
      <c r="E22" s="646"/>
      <c r="F22" s="646"/>
      <c r="G22" s="646"/>
      <c r="H22" s="647"/>
    </row>
    <row r="23" spans="1:8" ht="15">
      <c r="A23" s="646"/>
      <c r="B23" s="646"/>
      <c r="C23" s="646"/>
      <c r="D23" s="646"/>
      <c r="E23" s="646"/>
      <c r="F23" s="646"/>
      <c r="G23" s="646"/>
      <c r="H23" s="647"/>
    </row>
    <row r="24" spans="1:8" ht="15">
      <c r="A24" s="646"/>
      <c r="B24" s="646"/>
      <c r="C24" s="646"/>
      <c r="D24" s="646"/>
      <c r="E24" s="646"/>
      <c r="F24" s="646"/>
      <c r="G24" s="646"/>
      <c r="H24" s="647"/>
    </row>
    <row r="25" spans="1:8" ht="15">
      <c r="A25" s="646"/>
      <c r="B25" s="646"/>
      <c r="C25" s="646"/>
      <c r="D25" s="646"/>
      <c r="E25" s="646"/>
      <c r="F25" s="646"/>
      <c r="G25" s="646"/>
      <c r="H25" s="647"/>
    </row>
    <row r="26" spans="1:8" ht="15">
      <c r="A26" s="646"/>
      <c r="B26" s="646"/>
      <c r="C26" s="646"/>
      <c r="D26" s="646"/>
      <c r="E26" s="646"/>
      <c r="F26" s="646"/>
      <c r="G26" s="646"/>
      <c r="H26" s="647"/>
    </row>
    <row r="27" spans="1:8" ht="15">
      <c r="A27" s="646"/>
      <c r="B27" s="646"/>
      <c r="C27" s="646"/>
      <c r="D27" s="646"/>
      <c r="E27" s="646"/>
      <c r="F27" s="646"/>
      <c r="G27" s="646"/>
      <c r="H27" s="647"/>
    </row>
    <row r="28" spans="1:8" ht="15">
      <c r="A28" s="646"/>
      <c r="B28" s="646"/>
      <c r="C28" s="646"/>
      <c r="D28" s="646"/>
      <c r="E28" s="646"/>
      <c r="F28" s="646"/>
      <c r="G28" s="646"/>
      <c r="H28" s="647"/>
    </row>
    <row r="29" spans="1:8" ht="15">
      <c r="A29" s="646"/>
      <c r="B29" s="646"/>
      <c r="C29" s="646"/>
      <c r="D29" s="646"/>
      <c r="E29" s="646"/>
      <c r="F29" s="646"/>
      <c r="G29" s="646"/>
      <c r="H29" s="647"/>
    </row>
    <row r="30" spans="1:8" ht="15">
      <c r="A30" s="646"/>
      <c r="B30" s="646"/>
      <c r="C30" s="646"/>
      <c r="D30" s="646"/>
      <c r="E30" s="646"/>
      <c r="F30" s="646"/>
      <c r="G30" s="646"/>
      <c r="H30" s="647"/>
    </row>
    <row r="31" spans="1:8" ht="15">
      <c r="A31" s="646"/>
      <c r="B31" s="646"/>
      <c r="C31" s="646"/>
      <c r="D31" s="646"/>
      <c r="E31" s="646"/>
      <c r="F31" s="646"/>
      <c r="G31" s="646"/>
      <c r="H31" s="647"/>
    </row>
    <row r="32" spans="1:8" ht="15">
      <c r="A32" s="646"/>
      <c r="B32" s="646"/>
      <c r="C32" s="646"/>
      <c r="D32" s="646"/>
      <c r="E32" s="646"/>
      <c r="F32" s="646"/>
      <c r="G32" s="646"/>
      <c r="H32" s="647"/>
    </row>
    <row r="33" spans="1:8" ht="15">
      <c r="A33" s="646"/>
      <c r="B33" s="646"/>
      <c r="C33" s="646"/>
      <c r="D33" s="646"/>
      <c r="E33" s="646"/>
      <c r="F33" s="646"/>
      <c r="G33" s="646"/>
      <c r="H33" s="647"/>
    </row>
    <row r="34" spans="1:8" ht="15">
      <c r="A34" s="646"/>
      <c r="B34" s="646"/>
      <c r="C34" s="646"/>
      <c r="D34" s="646"/>
      <c r="E34" s="646"/>
      <c r="F34" s="646"/>
      <c r="G34" s="646"/>
      <c r="H34" s="647"/>
    </row>
    <row r="35" spans="1:8" ht="15">
      <c r="A35" s="646"/>
      <c r="B35" s="646"/>
      <c r="C35" s="646"/>
      <c r="D35" s="646"/>
      <c r="E35" s="646"/>
      <c r="F35" s="646"/>
      <c r="G35" s="646"/>
      <c r="H35" s="647"/>
    </row>
    <row r="37" spans="2:6" ht="14.25">
      <c r="B37" s="478" t="s">
        <v>140</v>
      </c>
      <c r="C37" s="478"/>
      <c r="D37" s="478"/>
      <c r="E37" s="478"/>
      <c r="F37" s="511"/>
    </row>
    <row r="38" spans="2:6" ht="14.25">
      <c r="B38" s="478"/>
      <c r="C38" s="478"/>
      <c r="D38" s="478" t="s">
        <v>133</v>
      </c>
      <c r="E38" s="478" t="s">
        <v>134</v>
      </c>
      <c r="F38" s="511"/>
    </row>
    <row r="39" spans="2:6" ht="14.25">
      <c r="B39" s="478"/>
      <c r="C39" s="478"/>
      <c r="D39" s="478" t="s">
        <v>135</v>
      </c>
      <c r="E39" s="478" t="s">
        <v>136</v>
      </c>
      <c r="F39" s="511"/>
    </row>
    <row r="40" spans="2:6" ht="14.25">
      <c r="B40" s="478" t="s">
        <v>141</v>
      </c>
      <c r="C40" s="478"/>
      <c r="D40" s="478"/>
      <c r="E40" s="478"/>
      <c r="F40" s="511"/>
    </row>
    <row r="41" spans="2:6" ht="14.25">
      <c r="B41" s="478"/>
      <c r="C41" s="478"/>
      <c r="D41" s="478" t="s">
        <v>133</v>
      </c>
      <c r="E41" s="478" t="s">
        <v>134</v>
      </c>
      <c r="F41" s="511"/>
    </row>
    <row r="42" spans="2:6" ht="14.25">
      <c r="B42" s="478"/>
      <c r="C42" s="478" t="s">
        <v>137</v>
      </c>
      <c r="D42" s="478" t="s">
        <v>135</v>
      </c>
      <c r="E42" s="478" t="s">
        <v>136</v>
      </c>
      <c r="F42" s="511"/>
    </row>
    <row r="43" spans="2:6" ht="14.25">
      <c r="B43" s="511"/>
      <c r="C43" s="511"/>
      <c r="D43" s="511"/>
      <c r="E43" s="511"/>
      <c r="F43" s="511"/>
    </row>
    <row r="44" spans="2:6" ht="14.25">
      <c r="B44" s="511"/>
      <c r="C44" s="511"/>
      <c r="D44" s="511"/>
      <c r="E44" s="511"/>
      <c r="F44" s="511"/>
    </row>
  </sheetData>
  <sheetProtection password="C7AC" sheet="1"/>
  <mergeCells count="3">
    <mergeCell ref="C3:F3"/>
    <mergeCell ref="A4:H4"/>
    <mergeCell ref="B2:C2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H42"/>
  <sheetViews>
    <sheetView view="pageBreakPreview" zoomScale="85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3" sqref="H3"/>
    </sheetView>
  </sheetViews>
  <sheetFormatPr defaultColWidth="9.140625" defaultRowHeight="15"/>
  <cols>
    <col min="1" max="1" width="4.57421875" style="0" customWidth="1"/>
    <col min="2" max="2" width="21.140625" style="0" customWidth="1"/>
    <col min="3" max="3" width="19.00390625" style="0" customWidth="1"/>
    <col min="4" max="4" width="16.8515625" style="0" customWidth="1"/>
    <col min="5" max="5" width="15.57421875" style="0" customWidth="1"/>
    <col min="6" max="6" width="17.00390625" style="0" customWidth="1"/>
    <col min="7" max="7" width="16.421875" style="0" customWidth="1"/>
    <col min="8" max="8" width="22.57421875" style="0" customWidth="1"/>
  </cols>
  <sheetData>
    <row r="1" spans="2:3" ht="14.25">
      <c r="B1" s="108" t="s">
        <v>118</v>
      </c>
      <c r="C1" s="593"/>
    </row>
    <row r="2" spans="2:3" ht="14.25">
      <c r="B2" s="1323" t="s">
        <v>270</v>
      </c>
      <c r="C2" s="1323"/>
    </row>
    <row r="3" ht="14.25">
      <c r="H3" s="985" t="s">
        <v>971</v>
      </c>
    </row>
    <row r="4" spans="1:8" ht="15">
      <c r="A4" s="595"/>
      <c r="B4" s="1324" t="s">
        <v>269</v>
      </c>
      <c r="C4" s="1325"/>
      <c r="D4" s="1325"/>
      <c r="E4" s="1325"/>
      <c r="F4" s="1325"/>
      <c r="G4" s="1325"/>
      <c r="H4" s="1326"/>
    </row>
    <row r="5" spans="1:8" ht="30.75">
      <c r="A5" s="596" t="s">
        <v>708</v>
      </c>
      <c r="B5" s="597" t="s">
        <v>262</v>
      </c>
      <c r="C5" s="598" t="s">
        <v>263</v>
      </c>
      <c r="D5" s="598" t="s">
        <v>264</v>
      </c>
      <c r="E5" s="598" t="s">
        <v>265</v>
      </c>
      <c r="F5" s="598" t="s">
        <v>266</v>
      </c>
      <c r="G5" s="598" t="s">
        <v>267</v>
      </c>
      <c r="H5" s="599" t="s">
        <v>268</v>
      </c>
    </row>
    <row r="6" spans="1:8" ht="15">
      <c r="A6" s="645"/>
      <c r="B6" s="645"/>
      <c r="C6" s="646"/>
      <c r="D6" s="646"/>
      <c r="E6" s="646"/>
      <c r="F6" s="646"/>
      <c r="G6" s="646"/>
      <c r="H6" s="647"/>
    </row>
    <row r="7" spans="1:8" ht="15">
      <c r="A7" s="645"/>
      <c r="B7" s="645"/>
      <c r="C7" s="646"/>
      <c r="D7" s="646"/>
      <c r="E7" s="646"/>
      <c r="F7" s="646"/>
      <c r="G7" s="646"/>
      <c r="H7" s="647"/>
    </row>
    <row r="8" spans="1:8" ht="15">
      <c r="A8" s="645"/>
      <c r="B8" s="645"/>
      <c r="C8" s="646"/>
      <c r="D8" s="646"/>
      <c r="E8" s="646"/>
      <c r="F8" s="646"/>
      <c r="G8" s="646"/>
      <c r="H8" s="647"/>
    </row>
    <row r="9" spans="1:8" ht="15">
      <c r="A9" s="645"/>
      <c r="B9" s="645"/>
      <c r="C9" s="646"/>
      <c r="D9" s="646"/>
      <c r="E9" s="646"/>
      <c r="F9" s="646"/>
      <c r="G9" s="646"/>
      <c r="H9" s="647"/>
    </row>
    <row r="10" spans="1:8" ht="15">
      <c r="A10" s="645"/>
      <c r="B10" s="645"/>
      <c r="C10" s="646"/>
      <c r="D10" s="646"/>
      <c r="E10" s="646"/>
      <c r="F10" s="646"/>
      <c r="G10" s="646"/>
      <c r="H10" s="647"/>
    </row>
    <row r="11" spans="1:8" ht="15">
      <c r="A11" s="645"/>
      <c r="B11" s="645"/>
      <c r="C11" s="646"/>
      <c r="D11" s="646"/>
      <c r="E11" s="646"/>
      <c r="F11" s="646"/>
      <c r="G11" s="646"/>
      <c r="H11" s="647"/>
    </row>
    <row r="12" spans="1:8" ht="15">
      <c r="A12" s="645"/>
      <c r="B12" s="645"/>
      <c r="C12" s="646"/>
      <c r="D12" s="646"/>
      <c r="E12" s="646"/>
      <c r="F12" s="646"/>
      <c r="G12" s="646"/>
      <c r="H12" s="647"/>
    </row>
    <row r="13" spans="1:8" ht="15">
      <c r="A13" s="645"/>
      <c r="B13" s="645"/>
      <c r="C13" s="646"/>
      <c r="D13" s="646"/>
      <c r="E13" s="646"/>
      <c r="F13" s="646"/>
      <c r="G13" s="646"/>
      <c r="H13" s="647"/>
    </row>
    <row r="14" spans="1:8" ht="15">
      <c r="A14" s="645"/>
      <c r="B14" s="645"/>
      <c r="C14" s="646"/>
      <c r="D14" s="646"/>
      <c r="E14" s="646"/>
      <c r="F14" s="646"/>
      <c r="G14" s="646"/>
      <c r="H14" s="647"/>
    </row>
    <row r="15" spans="1:8" ht="15">
      <c r="A15" s="645"/>
      <c r="B15" s="645"/>
      <c r="C15" s="646"/>
      <c r="D15" s="646"/>
      <c r="E15" s="646"/>
      <c r="F15" s="646"/>
      <c r="G15" s="646"/>
      <c r="H15" s="647"/>
    </row>
    <row r="16" spans="1:8" ht="15">
      <c r="A16" s="645"/>
      <c r="B16" s="645"/>
      <c r="C16" s="646"/>
      <c r="D16" s="646"/>
      <c r="E16" s="646"/>
      <c r="F16" s="646"/>
      <c r="G16" s="646"/>
      <c r="H16" s="647"/>
    </row>
    <row r="17" spans="1:8" ht="15">
      <c r="A17" s="645"/>
      <c r="B17" s="645"/>
      <c r="C17" s="646"/>
      <c r="D17" s="646"/>
      <c r="E17" s="646"/>
      <c r="F17" s="646"/>
      <c r="G17" s="646"/>
      <c r="H17" s="647"/>
    </row>
    <row r="18" spans="1:8" ht="15">
      <c r="A18" s="645"/>
      <c r="B18" s="645"/>
      <c r="C18" s="646"/>
      <c r="D18" s="646"/>
      <c r="E18" s="646"/>
      <c r="F18" s="646"/>
      <c r="G18" s="646"/>
      <c r="H18" s="647"/>
    </row>
    <row r="19" spans="1:8" ht="15">
      <c r="A19" s="645"/>
      <c r="B19" s="645"/>
      <c r="C19" s="646"/>
      <c r="D19" s="646"/>
      <c r="E19" s="646"/>
      <c r="F19" s="646"/>
      <c r="G19" s="646"/>
      <c r="H19" s="647"/>
    </row>
    <row r="20" spans="1:8" ht="15">
      <c r="A20" s="645"/>
      <c r="B20" s="645"/>
      <c r="C20" s="646"/>
      <c r="D20" s="646"/>
      <c r="E20" s="646"/>
      <c r="F20" s="646"/>
      <c r="G20" s="646"/>
      <c r="H20" s="647"/>
    </row>
    <row r="21" spans="1:8" ht="15">
      <c r="A21" s="645"/>
      <c r="B21" s="645"/>
      <c r="C21" s="646"/>
      <c r="D21" s="646"/>
      <c r="E21" s="646"/>
      <c r="F21" s="646"/>
      <c r="G21" s="646"/>
      <c r="H21" s="647"/>
    </row>
    <row r="22" spans="1:8" ht="15">
      <c r="A22" s="645"/>
      <c r="B22" s="645"/>
      <c r="C22" s="646"/>
      <c r="D22" s="646"/>
      <c r="E22" s="646"/>
      <c r="F22" s="646"/>
      <c r="G22" s="646"/>
      <c r="H22" s="647"/>
    </row>
    <row r="23" spans="1:8" ht="15">
      <c r="A23" s="645"/>
      <c r="B23" s="645"/>
      <c r="C23" s="646"/>
      <c r="D23" s="646"/>
      <c r="E23" s="646"/>
      <c r="F23" s="646"/>
      <c r="G23" s="646"/>
      <c r="H23" s="647"/>
    </row>
    <row r="24" spans="1:8" ht="15">
      <c r="A24" s="645"/>
      <c r="B24" s="645"/>
      <c r="C24" s="646"/>
      <c r="D24" s="646"/>
      <c r="E24" s="646"/>
      <c r="F24" s="646"/>
      <c r="G24" s="646"/>
      <c r="H24" s="647"/>
    </row>
    <row r="25" spans="1:8" ht="15">
      <c r="A25" s="645"/>
      <c r="B25" s="645"/>
      <c r="C25" s="646"/>
      <c r="D25" s="646"/>
      <c r="E25" s="646"/>
      <c r="F25" s="646"/>
      <c r="G25" s="646"/>
      <c r="H25" s="647"/>
    </row>
    <row r="26" spans="1:8" ht="15">
      <c r="A26" s="645"/>
      <c r="B26" s="645"/>
      <c r="C26" s="646"/>
      <c r="D26" s="646"/>
      <c r="E26" s="646"/>
      <c r="F26" s="646"/>
      <c r="G26" s="646"/>
      <c r="H26" s="647"/>
    </row>
    <row r="27" spans="1:8" ht="15">
      <c r="A27" s="645"/>
      <c r="B27" s="645"/>
      <c r="C27" s="646"/>
      <c r="D27" s="646"/>
      <c r="E27" s="646"/>
      <c r="F27" s="646"/>
      <c r="G27" s="646"/>
      <c r="H27" s="647"/>
    </row>
    <row r="28" spans="1:8" ht="15">
      <c r="A28" s="645"/>
      <c r="B28" s="645"/>
      <c r="C28" s="646"/>
      <c r="D28" s="646"/>
      <c r="E28" s="646"/>
      <c r="F28" s="646"/>
      <c r="G28" s="646"/>
      <c r="H28" s="647"/>
    </row>
    <row r="29" spans="1:8" ht="15">
      <c r="A29" s="645"/>
      <c r="B29" s="645"/>
      <c r="C29" s="646"/>
      <c r="D29" s="646"/>
      <c r="E29" s="646"/>
      <c r="F29" s="646"/>
      <c r="G29" s="646"/>
      <c r="H29" s="647"/>
    </row>
    <row r="30" spans="1:8" ht="15">
      <c r="A30" s="645"/>
      <c r="B30" s="645"/>
      <c r="C30" s="646"/>
      <c r="D30" s="646"/>
      <c r="E30" s="646"/>
      <c r="F30" s="646"/>
      <c r="G30" s="646"/>
      <c r="H30" s="647"/>
    </row>
    <row r="31" spans="1:8" ht="15">
      <c r="A31" s="645"/>
      <c r="B31" s="645"/>
      <c r="C31" s="646"/>
      <c r="D31" s="646"/>
      <c r="E31" s="646"/>
      <c r="F31" s="646"/>
      <c r="G31" s="646"/>
      <c r="H31" s="647"/>
    </row>
    <row r="32" spans="1:8" ht="15">
      <c r="A32" s="645"/>
      <c r="B32" s="645"/>
      <c r="C32" s="646"/>
      <c r="D32" s="646"/>
      <c r="E32" s="646"/>
      <c r="F32" s="646"/>
      <c r="G32" s="646"/>
      <c r="H32" s="647"/>
    </row>
    <row r="33" spans="1:8" ht="15">
      <c r="A33" s="645"/>
      <c r="B33" s="645"/>
      <c r="C33" s="646"/>
      <c r="D33" s="646"/>
      <c r="E33" s="646"/>
      <c r="F33" s="646"/>
      <c r="G33" s="646"/>
      <c r="H33" s="647"/>
    </row>
    <row r="34" spans="1:8" ht="15">
      <c r="A34" s="645"/>
      <c r="B34" s="645"/>
      <c r="C34" s="646"/>
      <c r="D34" s="646"/>
      <c r="E34" s="646"/>
      <c r="F34" s="646"/>
      <c r="G34" s="646"/>
      <c r="H34" s="647"/>
    </row>
    <row r="35" spans="1:8" ht="15">
      <c r="A35" s="645"/>
      <c r="B35" s="645"/>
      <c r="C35" s="646"/>
      <c r="D35" s="646"/>
      <c r="E35" s="646"/>
      <c r="F35" s="646"/>
      <c r="G35" s="646"/>
      <c r="H35" s="647"/>
    </row>
    <row r="36" spans="1:8" ht="14.25">
      <c r="A36" s="437"/>
      <c r="B36" s="437"/>
      <c r="C36" s="437"/>
      <c r="D36" s="437"/>
      <c r="E36" s="437"/>
      <c r="F36" s="437"/>
      <c r="G36" s="437"/>
      <c r="H36" s="437"/>
    </row>
    <row r="37" spans="1:8" ht="14.25">
      <c r="A37" s="437"/>
      <c r="B37" s="478" t="s">
        <v>140</v>
      </c>
      <c r="C37" s="478"/>
      <c r="D37" s="478"/>
      <c r="E37" s="478"/>
      <c r="F37" s="511"/>
      <c r="G37" s="437"/>
      <c r="H37" s="437"/>
    </row>
    <row r="38" spans="1:8" ht="14.25">
      <c r="A38" s="437"/>
      <c r="B38" s="478"/>
      <c r="C38" s="478"/>
      <c r="D38" s="478" t="s">
        <v>133</v>
      </c>
      <c r="E38" s="478" t="s">
        <v>134</v>
      </c>
      <c r="F38" s="511"/>
      <c r="G38" s="437"/>
      <c r="H38" s="437"/>
    </row>
    <row r="39" spans="1:8" ht="14.25">
      <c r="A39" s="437"/>
      <c r="B39" s="478"/>
      <c r="C39" s="478"/>
      <c r="D39" s="478" t="s">
        <v>135</v>
      </c>
      <c r="E39" s="478" t="s">
        <v>136</v>
      </c>
      <c r="F39" s="511"/>
      <c r="G39" s="437"/>
      <c r="H39" s="437"/>
    </row>
    <row r="40" spans="1:8" ht="14.25">
      <c r="A40" s="437"/>
      <c r="B40" s="478" t="s">
        <v>141</v>
      </c>
      <c r="C40" s="478"/>
      <c r="D40" s="478"/>
      <c r="E40" s="478"/>
      <c r="F40" s="511"/>
      <c r="G40" s="437"/>
      <c r="H40" s="437"/>
    </row>
    <row r="41" spans="1:8" ht="14.25">
      <c r="A41" s="437"/>
      <c r="B41" s="478"/>
      <c r="C41" s="478"/>
      <c r="D41" s="478" t="s">
        <v>133</v>
      </c>
      <c r="E41" s="478" t="s">
        <v>134</v>
      </c>
      <c r="F41" s="511"/>
      <c r="G41" s="437"/>
      <c r="H41" s="437"/>
    </row>
    <row r="42" spans="1:8" ht="14.25">
      <c r="A42" s="437"/>
      <c r="B42" s="478"/>
      <c r="C42" s="478" t="s">
        <v>137</v>
      </c>
      <c r="D42" s="478" t="s">
        <v>135</v>
      </c>
      <c r="E42" s="478" t="s">
        <v>136</v>
      </c>
      <c r="F42" s="511"/>
      <c r="G42" s="437"/>
      <c r="H42" s="437"/>
    </row>
  </sheetData>
  <sheetProtection password="C7AC" sheet="1"/>
  <mergeCells count="2">
    <mergeCell ref="B4:H4"/>
    <mergeCell ref="B2:C2"/>
  </mergeCells>
  <printOptions/>
  <pageMargins left="0.75" right="0.75" top="1" bottom="1" header="0.5" footer="0.5"/>
  <pageSetup horizontalDpi="600" verticalDpi="600" orientation="portrait" paperSize="9" scale="64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43"/>
  <sheetViews>
    <sheetView view="pageBreakPreview" zoomScale="85" zoomScaleSheetLayoutView="85" zoomScalePageLayoutView="0" workbookViewId="0" topLeftCell="A1">
      <selection activeCell="I3" sqref="I3"/>
    </sheetView>
  </sheetViews>
  <sheetFormatPr defaultColWidth="18.8515625" defaultRowHeight="13.5" customHeight="1"/>
  <cols>
    <col min="1" max="1" width="3.7109375" style="550" customWidth="1"/>
    <col min="2" max="2" width="22.7109375" style="550" customWidth="1"/>
    <col min="3" max="3" width="14.57421875" style="550" customWidth="1"/>
    <col min="4" max="4" width="12.28125" style="550" customWidth="1"/>
    <col min="5" max="5" width="13.28125" style="550" customWidth="1"/>
    <col min="6" max="6" width="16.28125" style="550" customWidth="1"/>
    <col min="7" max="7" width="10.7109375" style="550" customWidth="1"/>
    <col min="8" max="8" width="12.8515625" style="550" customWidth="1"/>
    <col min="9" max="16384" width="18.8515625" style="550" customWidth="1"/>
  </cols>
  <sheetData>
    <row r="1" spans="2:3" s="197" customFormat="1" ht="13.5" customHeight="1">
      <c r="B1" s="108" t="s">
        <v>118</v>
      </c>
      <c r="C1" s="108"/>
    </row>
    <row r="2" spans="1:5" s="197" customFormat="1" ht="13.5" customHeight="1">
      <c r="A2" s="600"/>
      <c r="B2" s="1319" t="s">
        <v>526</v>
      </c>
      <c r="C2" s="1319"/>
      <c r="D2" s="1319"/>
      <c r="E2" s="1319"/>
    </row>
    <row r="3" spans="1:11" s="197" customFormat="1" ht="13.5" customHeight="1" thickBot="1">
      <c r="A3" s="594"/>
      <c r="F3" s="168"/>
      <c r="G3" s="168"/>
      <c r="H3" s="168"/>
      <c r="I3" s="985" t="s">
        <v>971</v>
      </c>
      <c r="J3" s="168"/>
      <c r="K3" s="168"/>
    </row>
    <row r="4" spans="1:9" ht="28.5" customHeight="1">
      <c r="A4" s="601" t="s">
        <v>708</v>
      </c>
      <c r="B4" s="616" t="s">
        <v>271</v>
      </c>
      <c r="C4" s="616" t="s">
        <v>42</v>
      </c>
      <c r="D4" s="616" t="s">
        <v>272</v>
      </c>
      <c r="E4" s="616" t="s">
        <v>243</v>
      </c>
      <c r="F4" s="616" t="s">
        <v>273</v>
      </c>
      <c r="G4" s="616" t="s">
        <v>254</v>
      </c>
      <c r="H4" s="616" t="s">
        <v>255</v>
      </c>
      <c r="I4" s="617" t="s">
        <v>274</v>
      </c>
    </row>
    <row r="5" spans="1:9" ht="13.5" customHeight="1">
      <c r="A5" s="194">
        <v>1</v>
      </c>
      <c r="B5" s="194">
        <v>2</v>
      </c>
      <c r="C5" s="194">
        <v>3</v>
      </c>
      <c r="D5" s="194">
        <v>4</v>
      </c>
      <c r="E5" s="194">
        <v>5</v>
      </c>
      <c r="F5" s="194">
        <v>6</v>
      </c>
      <c r="G5" s="194">
        <v>7</v>
      </c>
      <c r="H5" s="194">
        <v>8</v>
      </c>
      <c r="I5" s="602">
        <v>9</v>
      </c>
    </row>
    <row r="6" spans="1:9" ht="13.5" customHeight="1">
      <c r="A6" s="648"/>
      <c r="B6" s="648"/>
      <c r="C6" s="648"/>
      <c r="D6" s="648"/>
      <c r="E6" s="648"/>
      <c r="F6" s="648"/>
      <c r="G6" s="648"/>
      <c r="H6" s="648"/>
      <c r="I6" s="649"/>
    </row>
    <row r="7" spans="1:9" ht="13.5" customHeight="1">
      <c r="A7" s="648"/>
      <c r="B7" s="648"/>
      <c r="C7" s="648"/>
      <c r="D7" s="648"/>
      <c r="E7" s="648"/>
      <c r="F7" s="648"/>
      <c r="G7" s="648"/>
      <c r="H7" s="648"/>
      <c r="I7" s="649"/>
    </row>
    <row r="8" spans="1:9" ht="13.5" customHeight="1">
      <c r="A8" s="648"/>
      <c r="B8" s="648"/>
      <c r="C8" s="648"/>
      <c r="D8" s="648"/>
      <c r="E8" s="648"/>
      <c r="F8" s="648"/>
      <c r="G8" s="648"/>
      <c r="H8" s="648"/>
      <c r="I8" s="649"/>
    </row>
    <row r="9" spans="1:9" ht="13.5" customHeight="1">
      <c r="A9" s="648"/>
      <c r="B9" s="648"/>
      <c r="C9" s="648"/>
      <c r="D9" s="648"/>
      <c r="E9" s="648"/>
      <c r="F9" s="648"/>
      <c r="G9" s="648"/>
      <c r="H9" s="648"/>
      <c r="I9" s="649"/>
    </row>
    <row r="10" spans="1:9" ht="13.5" customHeight="1">
      <c r="A10" s="648"/>
      <c r="B10" s="648"/>
      <c r="C10" s="648"/>
      <c r="D10" s="648"/>
      <c r="E10" s="648"/>
      <c r="F10" s="648"/>
      <c r="G10" s="648"/>
      <c r="H10" s="648"/>
      <c r="I10" s="649"/>
    </row>
    <row r="11" spans="1:9" ht="13.5" customHeight="1">
      <c r="A11" s="648"/>
      <c r="B11" s="648"/>
      <c r="C11" s="648"/>
      <c r="D11" s="648"/>
      <c r="E11" s="648"/>
      <c r="F11" s="648"/>
      <c r="G11" s="648"/>
      <c r="H11" s="648"/>
      <c r="I11" s="649"/>
    </row>
    <row r="12" spans="1:9" ht="13.5" customHeight="1">
      <c r="A12" s="648"/>
      <c r="B12" s="648"/>
      <c r="C12" s="648"/>
      <c r="D12" s="648"/>
      <c r="E12" s="648"/>
      <c r="F12" s="648"/>
      <c r="G12" s="648"/>
      <c r="H12" s="648"/>
      <c r="I12" s="649"/>
    </row>
    <row r="13" spans="1:9" ht="13.5" customHeight="1">
      <c r="A13" s="648"/>
      <c r="B13" s="648"/>
      <c r="C13" s="648"/>
      <c r="D13" s="648"/>
      <c r="E13" s="648"/>
      <c r="F13" s="648"/>
      <c r="G13" s="648"/>
      <c r="H13" s="648"/>
      <c r="I13" s="649"/>
    </row>
    <row r="14" spans="1:9" ht="13.5" customHeight="1">
      <c r="A14" s="648"/>
      <c r="B14" s="648"/>
      <c r="C14" s="648"/>
      <c r="D14" s="648"/>
      <c r="E14" s="648"/>
      <c r="F14" s="648"/>
      <c r="G14" s="648"/>
      <c r="H14" s="648"/>
      <c r="I14" s="649"/>
    </row>
    <row r="15" spans="1:9" ht="13.5" customHeight="1">
      <c r="A15" s="648"/>
      <c r="B15" s="648"/>
      <c r="C15" s="648"/>
      <c r="D15" s="648"/>
      <c r="E15" s="648"/>
      <c r="F15" s="648"/>
      <c r="G15" s="648"/>
      <c r="H15" s="648"/>
      <c r="I15" s="649"/>
    </row>
    <row r="16" spans="1:9" ht="13.5" customHeight="1">
      <c r="A16" s="648"/>
      <c r="B16" s="648"/>
      <c r="C16" s="648"/>
      <c r="D16" s="648"/>
      <c r="E16" s="648"/>
      <c r="F16" s="648"/>
      <c r="G16" s="648"/>
      <c r="H16" s="648"/>
      <c r="I16" s="649"/>
    </row>
    <row r="17" spans="1:9" ht="13.5" customHeight="1">
      <c r="A17" s="648"/>
      <c r="B17" s="648"/>
      <c r="C17" s="648"/>
      <c r="D17" s="648"/>
      <c r="E17" s="648"/>
      <c r="F17" s="648"/>
      <c r="G17" s="648"/>
      <c r="H17" s="648"/>
      <c r="I17" s="649"/>
    </row>
    <row r="18" spans="1:9" ht="13.5" customHeight="1">
      <c r="A18" s="648"/>
      <c r="B18" s="648"/>
      <c r="C18" s="648"/>
      <c r="D18" s="648"/>
      <c r="E18" s="648"/>
      <c r="F18" s="648"/>
      <c r="G18" s="648"/>
      <c r="H18" s="648"/>
      <c r="I18" s="649"/>
    </row>
    <row r="19" spans="1:9" ht="13.5" customHeight="1">
      <c r="A19" s="648"/>
      <c r="B19" s="648"/>
      <c r="C19" s="648"/>
      <c r="D19" s="648"/>
      <c r="E19" s="648"/>
      <c r="F19" s="648"/>
      <c r="G19" s="648"/>
      <c r="H19" s="648"/>
      <c r="I19" s="649"/>
    </row>
    <row r="20" spans="1:9" ht="13.5" customHeight="1">
      <c r="A20" s="648"/>
      <c r="B20" s="648"/>
      <c r="C20" s="648"/>
      <c r="D20" s="648"/>
      <c r="E20" s="648"/>
      <c r="F20" s="648"/>
      <c r="G20" s="648"/>
      <c r="H20" s="648"/>
      <c r="I20" s="649"/>
    </row>
    <row r="21" spans="1:9" ht="13.5" customHeight="1">
      <c r="A21" s="648"/>
      <c r="B21" s="648"/>
      <c r="C21" s="648"/>
      <c r="D21" s="648"/>
      <c r="E21" s="648"/>
      <c r="F21" s="648"/>
      <c r="G21" s="648"/>
      <c r="H21" s="648"/>
      <c r="I21" s="649"/>
    </row>
    <row r="22" spans="1:9" ht="13.5" customHeight="1">
      <c r="A22" s="648"/>
      <c r="B22" s="648"/>
      <c r="C22" s="648"/>
      <c r="D22" s="648"/>
      <c r="E22" s="648"/>
      <c r="F22" s="648"/>
      <c r="G22" s="648"/>
      <c r="H22" s="648"/>
      <c r="I22" s="649"/>
    </row>
    <row r="23" spans="1:9" ht="13.5" customHeight="1">
      <c r="A23" s="648"/>
      <c r="B23" s="648"/>
      <c r="C23" s="648"/>
      <c r="D23" s="648"/>
      <c r="E23" s="648"/>
      <c r="F23" s="648"/>
      <c r="G23" s="648"/>
      <c r="H23" s="648"/>
      <c r="I23" s="649"/>
    </row>
    <row r="24" spans="1:9" ht="13.5" customHeight="1">
      <c r="A24" s="648"/>
      <c r="B24" s="648"/>
      <c r="C24" s="648"/>
      <c r="D24" s="648"/>
      <c r="E24" s="648"/>
      <c r="F24" s="648"/>
      <c r="G24" s="648"/>
      <c r="H24" s="648"/>
      <c r="I24" s="649"/>
    </row>
    <row r="25" spans="1:9" ht="13.5" customHeight="1">
      <c r="A25" s="648"/>
      <c r="B25" s="648"/>
      <c r="C25" s="648"/>
      <c r="D25" s="648"/>
      <c r="E25" s="648"/>
      <c r="F25" s="648"/>
      <c r="G25" s="648"/>
      <c r="H25" s="648"/>
      <c r="I25" s="649"/>
    </row>
    <row r="26" spans="1:9" ht="13.5" customHeight="1">
      <c r="A26" s="648"/>
      <c r="B26" s="648"/>
      <c r="C26" s="648"/>
      <c r="D26" s="648"/>
      <c r="E26" s="648"/>
      <c r="F26" s="648"/>
      <c r="G26" s="648"/>
      <c r="H26" s="648"/>
      <c r="I26" s="649"/>
    </row>
    <row r="27" spans="1:9" ht="13.5" customHeight="1">
      <c r="A27" s="648"/>
      <c r="B27" s="648"/>
      <c r="C27" s="648"/>
      <c r="D27" s="648"/>
      <c r="E27" s="648"/>
      <c r="F27" s="648"/>
      <c r="G27" s="648"/>
      <c r="H27" s="648"/>
      <c r="I27" s="649"/>
    </row>
    <row r="28" spans="1:9" ht="13.5" customHeight="1">
      <c r="A28" s="648"/>
      <c r="B28" s="648"/>
      <c r="C28" s="648"/>
      <c r="D28" s="648"/>
      <c r="E28" s="648"/>
      <c r="F28" s="648"/>
      <c r="G28" s="648"/>
      <c r="H28" s="648"/>
      <c r="I28" s="649"/>
    </row>
    <row r="29" spans="1:9" ht="13.5" customHeight="1">
      <c r="A29" s="648"/>
      <c r="B29" s="648"/>
      <c r="C29" s="648"/>
      <c r="D29" s="648"/>
      <c r="E29" s="648"/>
      <c r="F29" s="648"/>
      <c r="G29" s="648"/>
      <c r="H29" s="648"/>
      <c r="I29" s="649"/>
    </row>
    <row r="30" spans="1:9" ht="13.5" customHeight="1">
      <c r="A30" s="648"/>
      <c r="B30" s="648"/>
      <c r="C30" s="648"/>
      <c r="D30" s="648"/>
      <c r="E30" s="648"/>
      <c r="F30" s="648"/>
      <c r="G30" s="648"/>
      <c r="H30" s="648"/>
      <c r="I30" s="649"/>
    </row>
    <row r="31" spans="1:9" ht="13.5" customHeight="1">
      <c r="A31" s="648"/>
      <c r="B31" s="648"/>
      <c r="C31" s="648"/>
      <c r="D31" s="648"/>
      <c r="E31" s="648"/>
      <c r="F31" s="648"/>
      <c r="G31" s="648"/>
      <c r="H31" s="648"/>
      <c r="I31" s="649"/>
    </row>
    <row r="32" spans="1:9" ht="13.5" customHeight="1">
      <c r="A32" s="648"/>
      <c r="B32" s="648"/>
      <c r="C32" s="648"/>
      <c r="D32" s="648"/>
      <c r="E32" s="648"/>
      <c r="F32" s="648"/>
      <c r="G32" s="648"/>
      <c r="H32" s="648"/>
      <c r="I32" s="649"/>
    </row>
    <row r="33" spans="1:9" ht="13.5" customHeight="1">
      <c r="A33" s="648"/>
      <c r="B33" s="648"/>
      <c r="C33" s="648"/>
      <c r="D33" s="648"/>
      <c r="E33" s="648"/>
      <c r="F33" s="648"/>
      <c r="G33" s="648"/>
      <c r="H33" s="648"/>
      <c r="I33" s="649"/>
    </row>
    <row r="34" spans="1:9" ht="13.5" customHeight="1">
      <c r="A34" s="648"/>
      <c r="B34" s="648"/>
      <c r="C34" s="648"/>
      <c r="D34" s="648"/>
      <c r="E34" s="648"/>
      <c r="F34" s="648"/>
      <c r="G34" s="648"/>
      <c r="H34" s="648"/>
      <c r="I34" s="649"/>
    </row>
    <row r="35" spans="1:9" ht="13.5" customHeight="1">
      <c r="A35" s="648"/>
      <c r="B35" s="648"/>
      <c r="C35" s="648"/>
      <c r="D35" s="648"/>
      <c r="E35" s="648"/>
      <c r="F35" s="648"/>
      <c r="G35" s="648"/>
      <c r="H35" s="648"/>
      <c r="I35" s="649"/>
    </row>
    <row r="36" spans="1:9" ht="13.5" customHeight="1">
      <c r="A36" s="648"/>
      <c r="B36" s="648"/>
      <c r="C36" s="648"/>
      <c r="D36" s="648"/>
      <c r="E36" s="648"/>
      <c r="F36" s="648"/>
      <c r="G36" s="648"/>
      <c r="H36" s="648"/>
      <c r="I36" s="649"/>
    </row>
    <row r="38" spans="2:5" ht="13.5" customHeight="1">
      <c r="B38" s="548" t="s">
        <v>140</v>
      </c>
      <c r="C38" s="548"/>
      <c r="D38" s="548"/>
      <c r="E38" s="548"/>
    </row>
    <row r="39" spans="2:5" ht="13.5" customHeight="1">
      <c r="B39" s="548"/>
      <c r="C39" s="548"/>
      <c r="D39" s="548" t="s">
        <v>133</v>
      </c>
      <c r="E39" s="548" t="s">
        <v>134</v>
      </c>
    </row>
    <row r="40" spans="2:5" ht="13.5" customHeight="1">
      <c r="B40" s="548"/>
      <c r="C40" s="548"/>
      <c r="D40" s="548" t="s">
        <v>135</v>
      </c>
      <c r="E40" s="548" t="s">
        <v>136</v>
      </c>
    </row>
    <row r="41" spans="2:5" ht="13.5" customHeight="1">
      <c r="B41" s="548" t="s">
        <v>141</v>
      </c>
      <c r="C41" s="548"/>
      <c r="D41" s="548"/>
      <c r="E41" s="548"/>
    </row>
    <row r="42" spans="2:5" ht="13.5" customHeight="1">
      <c r="B42" s="548"/>
      <c r="C42" s="548"/>
      <c r="D42" s="548" t="s">
        <v>133</v>
      </c>
      <c r="E42" s="548" t="s">
        <v>134</v>
      </c>
    </row>
    <row r="43" spans="2:5" ht="13.5" customHeight="1">
      <c r="B43" s="548"/>
      <c r="C43" s="548" t="s">
        <v>137</v>
      </c>
      <c r="D43" s="548" t="s">
        <v>135</v>
      </c>
      <c r="E43" s="548" t="s">
        <v>136</v>
      </c>
    </row>
  </sheetData>
  <sheetProtection password="C7AC" sheet="1"/>
  <mergeCells count="1">
    <mergeCell ref="B2:E2"/>
  </mergeCells>
  <printOptions/>
  <pageMargins left="0.7" right="0.7" top="0.75" bottom="0.75" header="0.3" footer="0.3"/>
  <pageSetup horizontalDpi="600" verticalDpi="600" orientation="portrait" paperSize="9" scale="5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B1:I15"/>
  <sheetViews>
    <sheetView view="pageBreakPreview" zoomScaleSheetLayoutView="100" zoomScalePageLayoutView="0" workbookViewId="0" topLeftCell="A1">
      <selection activeCell="H24" sqref="H24"/>
    </sheetView>
  </sheetViews>
  <sheetFormatPr defaultColWidth="9.140625" defaultRowHeight="15"/>
  <cols>
    <col min="1" max="1" width="9.140625" style="197" customWidth="1"/>
    <col min="2" max="2" width="38.57421875" style="197" customWidth="1"/>
    <col min="3" max="3" width="13.8515625" style="197" customWidth="1"/>
    <col min="4" max="4" width="15.28125" style="197" customWidth="1"/>
    <col min="5" max="5" width="3.7109375" style="197" customWidth="1"/>
    <col min="6" max="6" width="16.421875" style="197" customWidth="1"/>
    <col min="7" max="7" width="17.140625" style="839" customWidth="1"/>
    <col min="8" max="8" width="13.8515625" style="197" customWidth="1"/>
    <col min="9" max="9" width="15.00390625" style="197" customWidth="1"/>
    <col min="10" max="16384" width="9.140625" style="197" customWidth="1"/>
  </cols>
  <sheetData>
    <row r="1" spans="2:9" ht="14.25">
      <c r="B1" s="1339" t="s">
        <v>169</v>
      </c>
      <c r="C1" s="1339"/>
      <c r="D1" s="1339"/>
      <c r="E1" s="1339"/>
      <c r="F1" s="1339"/>
      <c r="G1" s="1339"/>
      <c r="H1" s="1339"/>
      <c r="I1" s="184"/>
    </row>
    <row r="2" spans="2:9" ht="15" thickBot="1">
      <c r="B2" s="184"/>
      <c r="C2" s="184"/>
      <c r="D2" s="184"/>
      <c r="E2" s="184"/>
      <c r="F2" s="184"/>
      <c r="G2" s="838"/>
      <c r="H2" s="184"/>
      <c r="I2" s="184"/>
    </row>
    <row r="3" spans="2:9" ht="39">
      <c r="B3" s="871" t="s">
        <v>163</v>
      </c>
      <c r="C3" s="872" t="s">
        <v>164</v>
      </c>
      <c r="D3" s="1340" t="s">
        <v>165</v>
      </c>
      <c r="E3" s="1340"/>
      <c r="F3" s="1340"/>
      <c r="G3" s="873" t="s">
        <v>166</v>
      </c>
      <c r="H3" s="872" t="s">
        <v>167</v>
      </c>
      <c r="I3" s="874" t="s">
        <v>168</v>
      </c>
    </row>
    <row r="4" spans="2:9" ht="15" thickBot="1">
      <c r="B4" s="1341" t="s">
        <v>170</v>
      </c>
      <c r="C4" s="1342"/>
      <c r="D4" s="1342"/>
      <c r="E4" s="1342"/>
      <c r="F4" s="1342"/>
      <c r="G4" s="1342"/>
      <c r="H4" s="1342"/>
      <c r="I4" s="1343"/>
    </row>
    <row r="5" spans="2:9" s="548" customFormat="1" ht="12.75">
      <c r="B5" s="1344" t="s">
        <v>278</v>
      </c>
      <c r="C5" s="1332" t="s">
        <v>279</v>
      </c>
      <c r="D5" s="1327" t="s">
        <v>280</v>
      </c>
      <c r="E5" s="1327"/>
      <c r="F5" s="1351"/>
      <c r="G5" s="1353">
        <f>IF('R0101'!C21=0,"",(IF('R0102'!C26&lt;0,(SUM('R0102'!C20,'R0102'!C21,'R0102'!C22,'R0102'!C23,'R0102'!C24,'R0102'!C27)-'R0101'!C14)/'R0101'!C21,(SUM('R0102'!C20,'R0102'!C21,'R0102'!C22,'R0102'!C23,'R0102'!C25,'R0102'!C27)-'R0101'!C14)/'R0101'!C21)))</f>
      </c>
      <c r="H5" s="1337" t="s">
        <v>557</v>
      </c>
      <c r="I5" s="1335">
        <f>IF(G5="","",G5-15%)</f>
      </c>
    </row>
    <row r="6" spans="2:9" s="548" customFormat="1" ht="15" customHeight="1">
      <c r="B6" s="1344"/>
      <c r="C6" s="1332"/>
      <c r="D6" s="1327" t="s">
        <v>564</v>
      </c>
      <c r="E6" s="1327"/>
      <c r="F6" s="1352"/>
      <c r="G6" s="1354"/>
      <c r="H6" s="1338"/>
      <c r="I6" s="1336"/>
    </row>
    <row r="7" spans="2:9" s="548" customFormat="1" ht="12.75">
      <c r="B7" s="1345" t="s">
        <v>961</v>
      </c>
      <c r="C7" s="1332"/>
      <c r="D7" s="1327" t="s">
        <v>962</v>
      </c>
      <c r="E7" s="1327"/>
      <c r="F7" s="1347"/>
      <c r="G7" s="1349">
        <f>IF('R0102'!C20=0,"",(IF('R0102'!C26&lt;0,(SUM('R0102'!C20,'R0102'!C21,'R0102'!C22,'R0102'!C23,'R0102'!C24,'R0102'!C27)-'R0101'!C14)/5000,(SUM('R0102'!C20,'R0102'!C21,'R0102'!C22,'R0102'!C23,'R0102'!C25,'R0102'!C27)-'R0101'!C14)/5000)))</f>
      </c>
      <c r="H7" s="1328" t="s">
        <v>963</v>
      </c>
      <c r="I7" s="1330">
        <f>IF(G7="","",G7-100%)</f>
      </c>
    </row>
    <row r="8" spans="2:9" s="548" customFormat="1" ht="15.75" customHeight="1" thickBot="1">
      <c r="B8" s="1346"/>
      <c r="C8" s="1333"/>
      <c r="D8" s="1334" t="s">
        <v>965</v>
      </c>
      <c r="E8" s="1334"/>
      <c r="F8" s="1348"/>
      <c r="G8" s="1350"/>
      <c r="H8" s="1329"/>
      <c r="I8" s="1331"/>
    </row>
    <row r="9" ht="14.25">
      <c r="B9" s="882" t="s">
        <v>966</v>
      </c>
    </row>
    <row r="10" spans="2:5" ht="14.25">
      <c r="B10" s="548" t="s">
        <v>140</v>
      </c>
      <c r="C10" s="548"/>
      <c r="D10" s="548"/>
      <c r="E10" s="548"/>
    </row>
    <row r="11" spans="2:5" ht="14.25">
      <c r="B11" s="548"/>
      <c r="C11" s="548"/>
      <c r="D11" s="548" t="s">
        <v>133</v>
      </c>
      <c r="E11" s="548" t="s">
        <v>134</v>
      </c>
    </row>
    <row r="12" spans="2:5" ht="14.25">
      <c r="B12" s="548"/>
      <c r="C12" s="548"/>
      <c r="D12" s="548" t="s">
        <v>135</v>
      </c>
      <c r="E12" s="548" t="s">
        <v>136</v>
      </c>
    </row>
    <row r="13" spans="2:5" ht="14.25">
      <c r="B13" s="548" t="s">
        <v>141</v>
      </c>
      <c r="C13" s="548"/>
      <c r="D13" s="548"/>
      <c r="E13" s="548"/>
    </row>
    <row r="14" spans="2:5" ht="14.25">
      <c r="B14" s="548"/>
      <c r="C14" s="548"/>
      <c r="D14" s="548" t="s">
        <v>133</v>
      </c>
      <c r="E14" s="548" t="s">
        <v>134</v>
      </c>
    </row>
    <row r="15" spans="2:5" ht="14.25">
      <c r="B15" s="548"/>
      <c r="C15" s="548" t="s">
        <v>137</v>
      </c>
      <c r="D15" s="548" t="s">
        <v>135</v>
      </c>
      <c r="E15" s="548" t="s">
        <v>136</v>
      </c>
    </row>
  </sheetData>
  <sheetProtection password="C7AC" sheet="1"/>
  <mergeCells count="19">
    <mergeCell ref="B1:H1"/>
    <mergeCell ref="D3:F3"/>
    <mergeCell ref="B4:I4"/>
    <mergeCell ref="B5:B6"/>
    <mergeCell ref="C5:C6"/>
    <mergeCell ref="B7:B8"/>
    <mergeCell ref="F7:F8"/>
    <mergeCell ref="G7:G8"/>
    <mergeCell ref="F5:F6"/>
    <mergeCell ref="G5:G6"/>
    <mergeCell ref="D5:E5"/>
    <mergeCell ref="H7:H8"/>
    <mergeCell ref="I7:I8"/>
    <mergeCell ref="C7:C8"/>
    <mergeCell ref="D8:E8"/>
    <mergeCell ref="D7:E7"/>
    <mergeCell ref="I5:I6"/>
    <mergeCell ref="D6:E6"/>
    <mergeCell ref="H5:H6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="70" zoomScaleNormal="70" zoomScalePageLayoutView="0" workbookViewId="0" topLeftCell="A1">
      <selection activeCell="K13" sqref="K13"/>
    </sheetView>
  </sheetViews>
  <sheetFormatPr defaultColWidth="9.140625" defaultRowHeight="15"/>
  <cols>
    <col min="1" max="1" width="5.28125" style="0" customWidth="1"/>
    <col min="2" max="2" width="57.140625" style="656" customWidth="1"/>
    <col min="3" max="5" width="20.00390625" style="0" customWidth="1"/>
  </cols>
  <sheetData>
    <row r="1" ht="14.25">
      <c r="B1" s="656" t="s">
        <v>542</v>
      </c>
    </row>
    <row r="2" ht="15" thickBot="1"/>
    <row r="3" spans="1:5" ht="14.25">
      <c r="A3" s="657" t="s">
        <v>708</v>
      </c>
      <c r="B3" s="658" t="s">
        <v>543</v>
      </c>
      <c r="C3" s="659" t="s">
        <v>544</v>
      </c>
      <c r="D3" s="659" t="s">
        <v>545</v>
      </c>
      <c r="E3" s="660" t="s">
        <v>546</v>
      </c>
    </row>
    <row r="4" spans="1:5" ht="28.5">
      <c r="A4" s="661">
        <v>1</v>
      </c>
      <c r="B4" s="662" t="s">
        <v>547</v>
      </c>
      <c r="C4" s="663">
        <f>'R0101'!C21</f>
        <v>0</v>
      </c>
      <c r="D4" s="663">
        <f>'R0102'!C31</f>
        <v>0</v>
      </c>
      <c r="E4" s="664">
        <f>C4-D4</f>
        <v>0</v>
      </c>
    </row>
    <row r="5" spans="1:5" ht="28.5">
      <c r="A5" s="661">
        <v>2</v>
      </c>
      <c r="B5" s="662" t="s">
        <v>548</v>
      </c>
      <c r="C5" s="663">
        <f>'R0102'!C26</f>
        <v>0</v>
      </c>
      <c r="D5" s="663">
        <f>'R0201'!C34</f>
        <v>0</v>
      </c>
      <c r="E5" s="664">
        <f aca="true" t="shared" si="0" ref="E5:E14">C5-D5</f>
        <v>0</v>
      </c>
    </row>
    <row r="6" spans="1:5" ht="42.75">
      <c r="A6" s="661">
        <v>3</v>
      </c>
      <c r="B6" s="662" t="s">
        <v>549</v>
      </c>
      <c r="C6" s="663">
        <f>'R0101'!C7+'R0101'!C9+'R0101'!C11</f>
        <v>0</v>
      </c>
      <c r="D6" s="663">
        <f>'R0301'!C11+'R0301'!C10</f>
        <v>0</v>
      </c>
      <c r="E6" s="664">
        <f t="shared" si="0"/>
        <v>0</v>
      </c>
    </row>
    <row r="7" spans="1:5" ht="42.75">
      <c r="A7" s="661">
        <v>4</v>
      </c>
      <c r="B7" s="662" t="s">
        <v>550</v>
      </c>
      <c r="C7" s="663">
        <f>'R0101'!C7+'R0101'!C9+'R0101'!C11</f>
        <v>0</v>
      </c>
      <c r="D7" s="663">
        <f>'R0301'!G11+'R0301'!G10+'R0301'!H11+'R0301'!H10+'R0301'!I11+'R0301'!I10+'R0301'!J11+'R0301'!J10+'R0301'!K11+'R0301'!K10</f>
        <v>0</v>
      </c>
      <c r="E7" s="664">
        <f t="shared" si="0"/>
        <v>0</v>
      </c>
    </row>
    <row r="8" spans="1:5" ht="28.5">
      <c r="A8" s="661">
        <v>5</v>
      </c>
      <c r="B8" s="662" t="s">
        <v>551</v>
      </c>
      <c r="C8" s="663">
        <f>'R0101'!C7+'R0101'!C9+'R0101'!C11</f>
        <v>0</v>
      </c>
      <c r="D8" s="663">
        <f>'R0302'!B13</f>
        <v>0</v>
      </c>
      <c r="E8" s="664">
        <f t="shared" si="0"/>
        <v>0</v>
      </c>
    </row>
    <row r="9" spans="1:5" ht="42.75">
      <c r="A9" s="661">
        <v>6</v>
      </c>
      <c r="B9" s="662" t="s">
        <v>553</v>
      </c>
      <c r="C9" s="663">
        <f>'R0101'!C7+'R0101'!C9+'R0101'!C11</f>
        <v>0</v>
      </c>
      <c r="D9" s="663">
        <f>'R030300'!D17</f>
        <v>0</v>
      </c>
      <c r="E9" s="664">
        <f t="shared" si="0"/>
        <v>0</v>
      </c>
    </row>
    <row r="10" spans="1:5" ht="28.5">
      <c r="A10" s="661">
        <v>7</v>
      </c>
      <c r="B10" s="662" t="s">
        <v>555</v>
      </c>
      <c r="C10" s="663">
        <f>'R0101'!C7+'R0101'!C9+'R0101'!C11</f>
        <v>0</v>
      </c>
      <c r="D10" s="663">
        <f>'R030701'!G44+'R030702'!G44+'R030703'!G44+'R030704'!G44+'R030705'!G44+'R030706'!G44+'R030707'!G44+'R030708'!G44</f>
        <v>0</v>
      </c>
      <c r="E10" s="664">
        <f>C10-D10</f>
        <v>0</v>
      </c>
    </row>
    <row r="11" spans="1:5" ht="42.75">
      <c r="A11" s="661">
        <v>8</v>
      </c>
      <c r="B11" s="662" t="s">
        <v>563</v>
      </c>
      <c r="C11" s="663">
        <f>'R0101'!C12</f>
        <v>0</v>
      </c>
      <c r="D11" s="663">
        <f>'R0301'!N11+'R0301'!N10</f>
        <v>0</v>
      </c>
      <c r="E11" s="664">
        <f t="shared" si="0"/>
        <v>0</v>
      </c>
    </row>
    <row r="12" spans="1:5" ht="42.75">
      <c r="A12" s="661">
        <v>9</v>
      </c>
      <c r="B12" s="662" t="s">
        <v>558</v>
      </c>
      <c r="C12" s="663">
        <f>'R0102'!C29</f>
        <v>0</v>
      </c>
      <c r="D12" s="663">
        <f>'R0301'!M11+'R0301'!M10</f>
        <v>0</v>
      </c>
      <c r="E12" s="664">
        <f t="shared" si="0"/>
        <v>0</v>
      </c>
    </row>
    <row r="13" spans="1:5" ht="100.5">
      <c r="A13" s="661">
        <v>10</v>
      </c>
      <c r="B13" s="662" t="s">
        <v>559</v>
      </c>
      <c r="C13" s="665">
        <f>('R0301'!I11+'R0301'!I10)*0.25+('R0301'!J11+'R0301'!J10)*0.5+'R0301'!K11+'R0301'!K10</f>
        <v>0</v>
      </c>
      <c r="D13" s="663">
        <f>'R0301'!N11+'R0301'!N10</f>
        <v>0</v>
      </c>
      <c r="E13" s="663">
        <f t="shared" si="0"/>
        <v>0</v>
      </c>
    </row>
    <row r="14" spans="1:5" ht="28.5">
      <c r="A14" s="661">
        <v>11</v>
      </c>
      <c r="B14" s="662" t="s">
        <v>552</v>
      </c>
      <c r="C14" s="663">
        <f>'R0101'!C20</f>
        <v>0</v>
      </c>
      <c r="D14" s="666">
        <f>'R0103'!C19</f>
        <v>0</v>
      </c>
      <c r="E14" s="663">
        <f t="shared" si="0"/>
        <v>0</v>
      </c>
    </row>
    <row r="15" spans="1:5" ht="28.5">
      <c r="A15" s="661">
        <v>12</v>
      </c>
      <c r="B15" s="662" t="s">
        <v>554</v>
      </c>
      <c r="C15" s="663">
        <f>'R0304'!C19</f>
        <v>0</v>
      </c>
      <c r="D15" s="663">
        <f>'R030701'!E44+'R030702'!E44+'R030703'!E44+'R030704'!E44+'R030705'!E44+'R030706'!E44+'R030707'!E44+'R030708'!E44</f>
        <v>0</v>
      </c>
      <c r="E15" s="664">
        <f>C15-D15</f>
        <v>0</v>
      </c>
    </row>
    <row r="16" spans="1:5" ht="28.5">
      <c r="A16" s="661">
        <v>13</v>
      </c>
      <c r="B16" s="662" t="s">
        <v>556</v>
      </c>
      <c r="C16" s="663">
        <f>'R0304'!M19</f>
        <v>0</v>
      </c>
      <c r="D16" s="663">
        <f>'R030701'!F44+'R030702'!F44+'R030703'!F44+'R030704'!F44+'R030705'!F44+'R030706'!F44+'R030707'!F44+'R030708'!F44</f>
        <v>0</v>
      </c>
      <c r="E16" s="663">
        <f>C16-D16</f>
        <v>0</v>
      </c>
    </row>
    <row r="17" spans="1:5" ht="42.75">
      <c r="A17" s="661">
        <v>14</v>
      </c>
      <c r="B17" s="662" t="s">
        <v>121</v>
      </c>
      <c r="C17" s="663">
        <f>'R0101'!C7+'R0101'!C9+'R0101'!C11</f>
        <v>0</v>
      </c>
      <c r="D17" s="663">
        <f>'R030701'!G44+'R030702'!G44+'R030703'!G44+'R030704'!G44+'R030705'!G44+'R030706'!G44+'R030707'!G44+'R030708'!G44</f>
        <v>0</v>
      </c>
      <c r="E17" s="663">
        <f>C17-D17</f>
        <v>0</v>
      </c>
    </row>
    <row r="18" spans="1:5" ht="30" customHeight="1">
      <c r="A18" s="661">
        <v>15</v>
      </c>
      <c r="B18" s="1355" t="s">
        <v>964</v>
      </c>
      <c r="C18" s="1356"/>
      <c r="D18" s="1357"/>
      <c r="E18" s="663">
        <f>IF(_XLL.МНИМ.ABS('R0301'!C12-'R030300'!D4)&lt;1,0,1)+IF(_XLL.МНИМ.ABS('R0301'!C13-'R030300'!D5)&lt;1,0,1)+IF(_XLL.МНИМ.ABS('R0301'!C14-'R030300'!D6)&lt;1,0,1)+IF(_XLL.МНИМ.ABS('R0301'!C15-'R030300'!D7)&lt;1,0,1)+IF(_XLL.МНИМ.ABS('R0301'!C16-'R030300'!D8)&lt;1,0,1)+IF(_XLL.МНИМ.ABS('R0301'!C17-'R030300'!D9)&lt;1,0,1)+IF(_XLL.МНИМ.ABS('R0301'!C18-'R030300'!D10)&lt;1,0,1)+IF(_XLL.МНИМ.ABS('R0301'!C19-'R030300'!D11)&lt;1,0,1)+IF(_XLL.МНИМ.ABS('R0301'!C20-'R030300'!D12)&lt;1,0,1)++IF(_XLL.МНИМ.ABS('R0301'!C22-'R030300'!D16)&lt;1,0,1)++IF(_XLL.МНИМ.ABS('R0301'!C10-'R030300'!D14)&lt;1,0,1)</f>
        <v>0</v>
      </c>
    </row>
    <row r="20" ht="15" thickBot="1">
      <c r="B20" s="656" t="s">
        <v>308</v>
      </c>
    </row>
    <row r="21" spans="1:5" ht="14.25">
      <c r="A21" s="657" t="s">
        <v>708</v>
      </c>
      <c r="B21" s="658" t="s">
        <v>543</v>
      </c>
      <c r="C21" s="659" t="s">
        <v>544</v>
      </c>
      <c r="D21" s="659" t="s">
        <v>545</v>
      </c>
      <c r="E21" s="660" t="s">
        <v>546</v>
      </c>
    </row>
    <row r="22" spans="1:5" ht="28.5">
      <c r="A22" s="665">
        <v>1</v>
      </c>
      <c r="B22" s="662" t="s">
        <v>306</v>
      </c>
      <c r="C22" s="820">
        <f>'R0101i'!C32</f>
        <v>0</v>
      </c>
      <c r="D22" s="820">
        <f>'R0103i'!C17</f>
        <v>0</v>
      </c>
      <c r="E22" s="663">
        <f>C22-D22</f>
        <v>0</v>
      </c>
    </row>
    <row r="23" spans="1:5" ht="28.5">
      <c r="A23" s="665">
        <v>2</v>
      </c>
      <c r="B23" s="662" t="s">
        <v>307</v>
      </c>
      <c r="C23" s="820">
        <f>'R0102i'!C13</f>
        <v>0</v>
      </c>
      <c r="D23" s="820">
        <f>'R0103i'!C18</f>
        <v>0</v>
      </c>
      <c r="E23" s="663">
        <f>C23-D23</f>
        <v>0</v>
      </c>
    </row>
    <row r="24" spans="1:5" ht="28.5">
      <c r="A24" s="665">
        <v>3</v>
      </c>
      <c r="B24" s="662" t="s">
        <v>309</v>
      </c>
      <c r="C24" s="820">
        <f>'R0101i'!C10+'R0101i'!C17</f>
        <v>0</v>
      </c>
      <c r="D24" s="820">
        <f>'R0301i'!B7+'R0301i'!B8</f>
        <v>0</v>
      </c>
      <c r="E24" s="663">
        <f>C24-D24</f>
        <v>0</v>
      </c>
    </row>
    <row r="25" spans="1:5" ht="28.5">
      <c r="A25" s="665">
        <v>4</v>
      </c>
      <c r="B25" s="662" t="s">
        <v>310</v>
      </c>
      <c r="C25" s="820">
        <f>'R0101i'!C24</f>
        <v>0</v>
      </c>
      <c r="D25" s="820">
        <f>('R0301i'!H7+'R0301i'!H8)*0.25+('R0301i'!I7+'R0301i'!I8)*0.5+('R0301i'!J7+'R0301i'!J8)</f>
        <v>0</v>
      </c>
      <c r="E25" s="663">
        <f>C25-D25</f>
        <v>0</v>
      </c>
    </row>
    <row r="26" spans="1:5" ht="28.5">
      <c r="A26" s="665">
        <v>5</v>
      </c>
      <c r="B26" s="662" t="s">
        <v>311</v>
      </c>
      <c r="C26" s="820">
        <f>'R0101i'!C10+'R0101i'!C17</f>
        <v>0</v>
      </c>
      <c r="D26" s="820">
        <f>'R030300i'!D14</f>
        <v>0</v>
      </c>
      <c r="E26" s="663">
        <f>C26-D26</f>
        <v>0</v>
      </c>
    </row>
  </sheetData>
  <sheetProtection/>
  <mergeCells count="1">
    <mergeCell ref="B18:D18"/>
  </mergeCells>
  <conditionalFormatting sqref="E22:E26 E5:E18">
    <cfRule type="cellIs" priority="11" dxfId="1" operator="equal" stopIfTrue="1">
      <formula>0</formula>
    </cfRule>
    <cfRule type="cellIs" priority="12" dxfId="0" operator="greaterThan" stopIfTrue="1">
      <formula>0</formula>
    </cfRule>
  </conditionalFormatting>
  <conditionalFormatting sqref="E22:E26 E4:E18">
    <cfRule type="cellIs" priority="9" dxfId="1" operator="equal" stopIfTrue="1">
      <formula>0</formula>
    </cfRule>
    <cfRule type="cellIs" priority="10" dxfId="0" operator="not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3:J11"/>
  <sheetViews>
    <sheetView view="pageBreakPreview" zoomScale="85" zoomScaleSheetLayoutView="85" zoomScalePageLayoutView="0" workbookViewId="0" topLeftCell="A1">
      <selection activeCell="B22" sqref="B22"/>
    </sheetView>
  </sheetViews>
  <sheetFormatPr defaultColWidth="9.140625" defaultRowHeight="15"/>
  <cols>
    <col min="1" max="1" width="6.28125" style="995" customWidth="1"/>
    <col min="2" max="2" width="40.7109375" style="995" customWidth="1"/>
    <col min="3" max="3" width="15.421875" style="995" customWidth="1"/>
    <col min="4" max="4" width="12.28125" style="995" customWidth="1"/>
    <col min="5" max="5" width="15.421875" style="995" customWidth="1"/>
    <col min="6" max="6" width="12.140625" style="995" customWidth="1"/>
    <col min="7" max="7" width="15.421875" style="995" customWidth="1"/>
    <col min="8" max="8" width="14.8515625" style="995" customWidth="1"/>
    <col min="9" max="9" width="17.28125" style="995" customWidth="1"/>
    <col min="10" max="10" width="14.57421875" style="995" customWidth="1"/>
    <col min="11" max="16384" width="9.140625" style="996" customWidth="1"/>
  </cols>
  <sheetData>
    <row r="3" spans="1:10" s="998" customFormat="1" ht="15" customHeight="1">
      <c r="A3" s="1359" t="s">
        <v>896</v>
      </c>
      <c r="B3" s="1359"/>
      <c r="C3" s="1359"/>
      <c r="D3" s="1359"/>
      <c r="E3" s="1359"/>
      <c r="F3" s="1359"/>
      <c r="G3" s="1359"/>
      <c r="H3" s="1359"/>
      <c r="I3" s="1359"/>
      <c r="J3" s="1359"/>
    </row>
    <row r="4" s="992" customFormat="1" ht="15" customHeight="1"/>
    <row r="5" spans="1:10" ht="63.75" customHeight="1">
      <c r="A5" s="1358" t="s">
        <v>708</v>
      </c>
      <c r="B5" s="1358" t="s">
        <v>4</v>
      </c>
      <c r="C5" s="1358" t="s">
        <v>897</v>
      </c>
      <c r="D5" s="1358" t="s">
        <v>973</v>
      </c>
      <c r="E5" s="1358" t="s">
        <v>852</v>
      </c>
      <c r="F5" s="1358" t="s">
        <v>5</v>
      </c>
      <c r="G5" s="1358" t="s">
        <v>898</v>
      </c>
      <c r="H5" s="1358" t="s">
        <v>899</v>
      </c>
      <c r="I5" s="1358" t="s">
        <v>900</v>
      </c>
      <c r="J5" s="1358" t="s">
        <v>6</v>
      </c>
    </row>
    <row r="6" spans="1:10" ht="12.75">
      <c r="A6" s="1358"/>
      <c r="B6" s="1358"/>
      <c r="C6" s="1358"/>
      <c r="D6" s="1358"/>
      <c r="E6" s="1358"/>
      <c r="F6" s="1358"/>
      <c r="G6" s="1358"/>
      <c r="H6" s="1358"/>
      <c r="I6" s="1358"/>
      <c r="J6" s="1358"/>
    </row>
    <row r="7" spans="1:10" ht="12.75">
      <c r="A7" s="999"/>
      <c r="B7" s="1000"/>
      <c r="C7" s="1000"/>
      <c r="D7" s="1000"/>
      <c r="E7" s="1000"/>
      <c r="F7" s="1000"/>
      <c r="G7" s="1000"/>
      <c r="H7" s="1000"/>
      <c r="I7" s="1000"/>
      <c r="J7" s="1001"/>
    </row>
    <row r="8" spans="1:10" ht="12.75">
      <c r="A8" s="999"/>
      <c r="B8" s="1000"/>
      <c r="C8" s="1000"/>
      <c r="D8" s="1000"/>
      <c r="E8" s="1000"/>
      <c r="F8" s="1000"/>
      <c r="G8" s="1000"/>
      <c r="H8" s="1000"/>
      <c r="I8" s="1000"/>
      <c r="J8" s="1001"/>
    </row>
    <row r="9" spans="1:10" ht="12.75">
      <c r="A9" s="999"/>
      <c r="B9" s="1000"/>
      <c r="C9" s="1000"/>
      <c r="D9" s="1000"/>
      <c r="E9" s="1000"/>
      <c r="F9" s="1000"/>
      <c r="G9" s="1000"/>
      <c r="H9" s="1000"/>
      <c r="I9" s="1000"/>
      <c r="J9" s="1001"/>
    </row>
    <row r="10" spans="1:10" ht="12.75">
      <c r="A10" s="999"/>
      <c r="B10" s="1000"/>
      <c r="C10" s="1000"/>
      <c r="D10" s="1000"/>
      <c r="E10" s="1000"/>
      <c r="F10" s="1000"/>
      <c r="G10" s="1000"/>
      <c r="H10" s="1000"/>
      <c r="I10" s="1000"/>
      <c r="J10" s="1001"/>
    </row>
    <row r="11" spans="1:10" ht="12.75">
      <c r="A11" s="997"/>
      <c r="B11" s="997"/>
      <c r="C11" s="997"/>
      <c r="D11" s="997"/>
      <c r="E11" s="997"/>
      <c r="F11" s="997"/>
      <c r="G11" s="997"/>
      <c r="H11" s="997"/>
      <c r="I11" s="997"/>
      <c r="J11" s="997"/>
    </row>
  </sheetData>
  <sheetProtection/>
  <mergeCells count="11">
    <mergeCell ref="A3:J3"/>
    <mergeCell ref="I5:I6"/>
    <mergeCell ref="J5:J6"/>
    <mergeCell ref="E5:E6"/>
    <mergeCell ref="F5:F6"/>
    <mergeCell ref="G5:G6"/>
    <mergeCell ref="A5:A6"/>
    <mergeCell ref="B5:B6"/>
    <mergeCell ref="C5:C6"/>
    <mergeCell ref="D5:D6"/>
    <mergeCell ref="H5:H6"/>
  </mergeCells>
  <printOptions/>
  <pageMargins left="0.7" right="0.7" top="0.75" bottom="0.75" header="0.3" footer="0.3"/>
  <pageSetup horizontalDpi="600" verticalDpi="600" orientation="portrait" paperSize="9" scale="53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3:M12"/>
  <sheetViews>
    <sheetView view="pageBreakPreview" zoomScale="85" zoomScaleSheetLayoutView="85" zoomScalePageLayoutView="0" workbookViewId="0" topLeftCell="A1">
      <selection activeCell="J19" sqref="J19"/>
    </sheetView>
  </sheetViews>
  <sheetFormatPr defaultColWidth="9.140625" defaultRowHeight="15"/>
  <cols>
    <col min="1" max="1" width="6.28125" style="995" customWidth="1"/>
    <col min="2" max="2" width="9.140625" style="995" customWidth="1"/>
    <col min="3" max="3" width="15.421875" style="995" customWidth="1"/>
    <col min="4" max="4" width="12.28125" style="995" customWidth="1"/>
    <col min="5" max="5" width="9.140625" style="995" customWidth="1"/>
    <col min="6" max="6" width="12.140625" style="995" customWidth="1"/>
    <col min="7" max="7" width="14.57421875" style="995" customWidth="1"/>
    <col min="8" max="8" width="14.8515625" style="995" customWidth="1"/>
    <col min="9" max="9" width="17.28125" style="995" customWidth="1"/>
    <col min="10" max="10" width="16.28125" style="995" customWidth="1"/>
    <col min="11" max="11" width="15.140625" style="995" customWidth="1"/>
    <col min="12" max="12" width="13.140625" style="995" customWidth="1"/>
    <col min="13" max="13" width="9.140625" style="995" customWidth="1"/>
    <col min="14" max="16384" width="9.140625" style="996" customWidth="1"/>
  </cols>
  <sheetData>
    <row r="3" spans="1:13" s="1002" customFormat="1" ht="12.75">
      <c r="A3" s="1360" t="s">
        <v>907</v>
      </c>
      <c r="B3" s="1360"/>
      <c r="C3" s="1360"/>
      <c r="D3" s="1360"/>
      <c r="E3" s="1360"/>
      <c r="F3" s="1360"/>
      <c r="G3" s="1360"/>
      <c r="H3" s="1360"/>
      <c r="I3" s="1360"/>
      <c r="J3" s="1360"/>
      <c r="K3" s="1360"/>
      <c r="L3" s="1360"/>
      <c r="M3" s="1360"/>
    </row>
    <row r="4" s="998" customFormat="1" ht="21" customHeight="1"/>
    <row r="5" spans="1:13" ht="62.25" customHeight="1">
      <c r="A5" s="1358" t="s">
        <v>708</v>
      </c>
      <c r="B5" s="1358" t="s">
        <v>4</v>
      </c>
      <c r="C5" s="1358" t="s">
        <v>901</v>
      </c>
      <c r="D5" s="1358" t="s">
        <v>902</v>
      </c>
      <c r="E5" s="1358" t="s">
        <v>973</v>
      </c>
      <c r="F5" s="1362" t="s">
        <v>852</v>
      </c>
      <c r="G5" s="1358" t="s">
        <v>5</v>
      </c>
      <c r="H5" s="1358" t="s">
        <v>905</v>
      </c>
      <c r="I5" s="1358" t="s">
        <v>898</v>
      </c>
      <c r="J5" s="1358" t="s">
        <v>899</v>
      </c>
      <c r="K5" s="1358" t="s">
        <v>900</v>
      </c>
      <c r="L5" s="1361" t="s">
        <v>904</v>
      </c>
      <c r="M5" s="1358" t="s">
        <v>6</v>
      </c>
    </row>
    <row r="6" spans="1:13" ht="63" customHeight="1">
      <c r="A6" s="1358" t="s">
        <v>708</v>
      </c>
      <c r="B6" s="1358"/>
      <c r="C6" s="1358"/>
      <c r="D6" s="1358"/>
      <c r="E6" s="1358"/>
      <c r="F6" s="1362"/>
      <c r="G6" s="1358"/>
      <c r="H6" s="1358" t="s">
        <v>903</v>
      </c>
      <c r="I6" s="1358"/>
      <c r="J6" s="1358"/>
      <c r="K6" s="1358"/>
      <c r="L6" s="1361"/>
      <c r="M6" s="1358"/>
    </row>
    <row r="7" spans="1:13" ht="12.75">
      <c r="A7" s="999"/>
      <c r="B7" s="1000"/>
      <c r="C7" s="1000"/>
      <c r="D7" s="1000"/>
      <c r="E7" s="1000"/>
      <c r="F7" s="1000"/>
      <c r="G7" s="1000"/>
      <c r="H7" s="1001"/>
      <c r="I7" s="1000"/>
      <c r="J7" s="1000"/>
      <c r="K7" s="1000"/>
      <c r="L7" s="1001"/>
      <c r="M7" s="1001"/>
    </row>
    <row r="8" spans="1:13" ht="12.75">
      <c r="A8" s="999"/>
      <c r="B8" s="1000"/>
      <c r="C8" s="1000"/>
      <c r="D8" s="1000"/>
      <c r="E8" s="1000"/>
      <c r="F8" s="1000"/>
      <c r="G8" s="1000"/>
      <c r="H8" s="1001"/>
      <c r="I8" s="1000"/>
      <c r="J8" s="1000"/>
      <c r="K8" s="1000"/>
      <c r="L8" s="1001"/>
      <c r="M8" s="1001"/>
    </row>
    <row r="9" spans="1:13" ht="12.75">
      <c r="A9" s="999"/>
      <c r="B9" s="1000"/>
      <c r="C9" s="1000"/>
      <c r="D9" s="1000"/>
      <c r="E9" s="1000"/>
      <c r="F9" s="1000"/>
      <c r="G9" s="1000"/>
      <c r="H9" s="1001"/>
      <c r="I9" s="1000"/>
      <c r="J9" s="1000"/>
      <c r="K9" s="1000"/>
      <c r="L9" s="1001"/>
      <c r="M9" s="1001"/>
    </row>
    <row r="10" spans="1:13" ht="12.75">
      <c r="A10" s="999"/>
      <c r="B10" s="1000"/>
      <c r="C10" s="1000"/>
      <c r="D10" s="1000"/>
      <c r="E10" s="1000"/>
      <c r="F10" s="1000"/>
      <c r="G10" s="1000"/>
      <c r="H10" s="1001"/>
      <c r="I10" s="1000"/>
      <c r="J10" s="1000"/>
      <c r="K10" s="1000"/>
      <c r="L10" s="1001"/>
      <c r="M10" s="1001"/>
    </row>
    <row r="11" spans="1:13" ht="12.75">
      <c r="A11" s="997"/>
      <c r="B11" s="997"/>
      <c r="C11" s="997"/>
      <c r="D11" s="997"/>
      <c r="E11" s="997"/>
      <c r="F11" s="997"/>
      <c r="G11" s="997"/>
      <c r="H11" s="997"/>
      <c r="I11" s="997"/>
      <c r="J11" s="997"/>
      <c r="K11" s="997"/>
      <c r="L11" s="997"/>
      <c r="M11" s="997"/>
    </row>
    <row r="12" spans="1:13" ht="12.75">
      <c r="A12" s="997"/>
      <c r="B12" s="997"/>
      <c r="C12" s="997"/>
      <c r="D12" s="997"/>
      <c r="E12" s="997"/>
      <c r="F12" s="997"/>
      <c r="G12" s="997"/>
      <c r="H12" s="997"/>
      <c r="I12" s="997"/>
      <c r="J12" s="997"/>
      <c r="K12" s="997"/>
      <c r="L12" s="997"/>
      <c r="M12" s="997"/>
    </row>
  </sheetData>
  <sheetProtection/>
  <mergeCells count="14">
    <mergeCell ref="D5:D6"/>
    <mergeCell ref="E5:E6"/>
    <mergeCell ref="F5:F6"/>
    <mergeCell ref="G5:G6"/>
    <mergeCell ref="A3:M3"/>
    <mergeCell ref="H5:H6"/>
    <mergeCell ref="I5:I6"/>
    <mergeCell ref="J5:J6"/>
    <mergeCell ref="K5:K6"/>
    <mergeCell ref="L5:L6"/>
    <mergeCell ref="M5:M6"/>
    <mergeCell ref="A5:A6"/>
    <mergeCell ref="B5:B6"/>
    <mergeCell ref="C5:C6"/>
  </mergeCells>
  <printOptions/>
  <pageMargins left="0.7" right="0.7" top="0.75" bottom="0.75" header="0.3" footer="0.3"/>
  <pageSetup horizontalDpi="600" verticalDpi="600" orientation="portrait" paperSize="9" scale="53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3:K1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21" sqref="G21"/>
    </sheetView>
  </sheetViews>
  <sheetFormatPr defaultColWidth="9.140625" defaultRowHeight="15"/>
  <cols>
    <col min="1" max="1" width="6.28125" style="995" customWidth="1"/>
    <col min="2" max="2" width="21.140625" style="995" customWidth="1"/>
    <col min="3" max="3" width="15.421875" style="995" customWidth="1"/>
    <col min="4" max="4" width="12.28125" style="995" customWidth="1"/>
    <col min="5" max="5" width="9.140625" style="995" customWidth="1"/>
    <col min="6" max="6" width="12.140625" style="995" customWidth="1"/>
    <col min="7" max="7" width="14.57421875" style="995" customWidth="1"/>
    <col min="8" max="8" width="14.8515625" style="995" customWidth="1"/>
    <col min="9" max="9" width="17.28125" style="995" customWidth="1"/>
    <col min="10" max="10" width="14.57421875" style="995" customWidth="1"/>
    <col min="11" max="11" width="16.7109375" style="995" customWidth="1"/>
    <col min="12" max="12" width="13.140625" style="995" customWidth="1"/>
    <col min="13" max="16384" width="9.140625" style="995" customWidth="1"/>
  </cols>
  <sheetData>
    <row r="3" s="1364" customFormat="1" ht="14.25">
      <c r="A3" s="1364" t="s">
        <v>906</v>
      </c>
    </row>
    <row r="4" s="1364" customFormat="1" ht="14.25"/>
    <row r="5" spans="1:11" ht="45" customHeight="1">
      <c r="A5" s="1365" t="s">
        <v>708</v>
      </c>
      <c r="B5" s="1363" t="s">
        <v>908</v>
      </c>
      <c r="C5" s="1363" t="s">
        <v>909</v>
      </c>
      <c r="D5" s="1363" t="s">
        <v>910</v>
      </c>
      <c r="E5" s="1363" t="s">
        <v>911</v>
      </c>
      <c r="F5" s="1363" t="s">
        <v>974</v>
      </c>
      <c r="G5" s="1363" t="s">
        <v>912</v>
      </c>
      <c r="H5" s="1363" t="s">
        <v>913</v>
      </c>
      <c r="I5" s="1363" t="s">
        <v>914</v>
      </c>
      <c r="J5" s="1363" t="s">
        <v>915</v>
      </c>
      <c r="K5" s="1363" t="s">
        <v>6</v>
      </c>
    </row>
    <row r="6" spans="1:11" ht="52.5" customHeight="1">
      <c r="A6" s="1365"/>
      <c r="B6" s="1363"/>
      <c r="C6" s="1363"/>
      <c r="D6" s="1363"/>
      <c r="E6" s="1363"/>
      <c r="F6" s="1363"/>
      <c r="G6" s="1363"/>
      <c r="H6" s="1363"/>
      <c r="I6" s="1363"/>
      <c r="J6" s="1363"/>
      <c r="K6" s="1363"/>
    </row>
    <row r="7" spans="1:11" ht="12.75">
      <c r="A7" s="1003"/>
      <c r="B7" s="1004"/>
      <c r="C7" s="1004"/>
      <c r="D7" s="1004"/>
      <c r="E7" s="1005"/>
      <c r="F7" s="1004"/>
      <c r="G7" s="1004"/>
      <c r="H7" s="1004"/>
      <c r="I7" s="1004"/>
      <c r="J7" s="1005"/>
      <c r="K7" s="1005"/>
    </row>
    <row r="8" spans="1:11" ht="12.75">
      <c r="A8" s="1003"/>
      <c r="B8" s="1004"/>
      <c r="C8" s="1004"/>
      <c r="D8" s="1004"/>
      <c r="E8" s="1005"/>
      <c r="F8" s="1004"/>
      <c r="G8" s="1004"/>
      <c r="H8" s="1004"/>
      <c r="I8" s="1004"/>
      <c r="J8" s="1005"/>
      <c r="K8" s="1005"/>
    </row>
    <row r="9" spans="1:11" ht="12.75">
      <c r="A9" s="1003"/>
      <c r="B9" s="1004"/>
      <c r="C9" s="1004"/>
      <c r="D9" s="1004"/>
      <c r="E9" s="1005"/>
      <c r="F9" s="1004"/>
      <c r="G9" s="1004"/>
      <c r="H9" s="1004"/>
      <c r="I9" s="1004"/>
      <c r="J9" s="1005"/>
      <c r="K9" s="1005"/>
    </row>
    <row r="10" spans="1:11" ht="12.75">
      <c r="A10" s="1003"/>
      <c r="B10" s="1004"/>
      <c r="C10" s="1004"/>
      <c r="D10" s="1004"/>
      <c r="E10" s="1005"/>
      <c r="F10" s="1004"/>
      <c r="G10" s="1004"/>
      <c r="H10" s="1004"/>
      <c r="I10" s="1004"/>
      <c r="J10" s="1005"/>
      <c r="K10" s="1005"/>
    </row>
    <row r="11" spans="1:11" ht="12.75">
      <c r="A11" s="997"/>
      <c r="B11" s="997"/>
      <c r="C11" s="997"/>
      <c r="D11" s="997"/>
      <c r="E11" s="997"/>
      <c r="F11" s="997"/>
      <c r="G11" s="997"/>
      <c r="H11" s="997"/>
      <c r="I11" s="997"/>
      <c r="J11" s="997"/>
      <c r="K11" s="997"/>
    </row>
    <row r="12" spans="1:11" ht="12.75">
      <c r="A12" s="997"/>
      <c r="B12" s="997"/>
      <c r="C12" s="997"/>
      <c r="D12" s="997"/>
      <c r="E12" s="997"/>
      <c r="F12" s="997"/>
      <c r="G12" s="997"/>
      <c r="H12" s="997"/>
      <c r="I12" s="997"/>
      <c r="J12" s="997"/>
      <c r="K12" s="997"/>
    </row>
  </sheetData>
  <sheetProtection/>
  <mergeCells count="12">
    <mergeCell ref="A3:IV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3:K13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26" sqref="F26"/>
    </sheetView>
  </sheetViews>
  <sheetFormatPr defaultColWidth="9.140625" defaultRowHeight="15"/>
  <cols>
    <col min="1" max="1" width="6.28125" style="995" customWidth="1"/>
    <col min="2" max="2" width="25.28125" style="995" customWidth="1"/>
    <col min="3" max="3" width="15.421875" style="995" customWidth="1"/>
    <col min="4" max="4" width="15.28125" style="995" customWidth="1"/>
    <col min="5" max="5" width="14.28125" style="995" customWidth="1"/>
    <col min="6" max="6" width="17.00390625" style="995" customWidth="1"/>
    <col min="7" max="7" width="18.7109375" style="995" customWidth="1"/>
    <col min="8" max="8" width="14.8515625" style="995" customWidth="1"/>
    <col min="9" max="9" width="17.28125" style="995" customWidth="1"/>
    <col min="10" max="10" width="14.57421875" style="995" customWidth="1"/>
    <col min="11" max="11" width="13.28125" style="995" customWidth="1"/>
    <col min="12" max="12" width="13.140625" style="995" customWidth="1"/>
    <col min="13" max="16384" width="9.140625" style="995" customWidth="1"/>
  </cols>
  <sheetData>
    <row r="3" s="1364" customFormat="1" ht="14.25">
      <c r="A3" s="1364" t="s">
        <v>916</v>
      </c>
    </row>
    <row r="4" s="1364" customFormat="1" ht="14.25"/>
    <row r="5" spans="1:11" ht="15.75" customHeight="1">
      <c r="A5" s="1365" t="s">
        <v>708</v>
      </c>
      <c r="B5" s="1363" t="s">
        <v>908</v>
      </c>
      <c r="C5" s="1363" t="s">
        <v>917</v>
      </c>
      <c r="D5" s="1363" t="s">
        <v>918</v>
      </c>
      <c r="E5" s="1363" t="s">
        <v>911</v>
      </c>
      <c r="F5" s="1363" t="s">
        <v>974</v>
      </c>
      <c r="G5" s="1363" t="s">
        <v>912</v>
      </c>
      <c r="H5" s="1363" t="s">
        <v>913</v>
      </c>
      <c r="I5" s="1363" t="s">
        <v>919</v>
      </c>
      <c r="J5" s="1363" t="s">
        <v>915</v>
      </c>
      <c r="K5" s="1363" t="s">
        <v>6</v>
      </c>
    </row>
    <row r="6" spans="1:11" ht="69" customHeight="1">
      <c r="A6" s="1365"/>
      <c r="B6" s="1363"/>
      <c r="C6" s="1363"/>
      <c r="D6" s="1363"/>
      <c r="E6" s="1363"/>
      <c r="F6" s="1363"/>
      <c r="G6" s="1363"/>
      <c r="H6" s="1363"/>
      <c r="I6" s="1363"/>
      <c r="J6" s="1363"/>
      <c r="K6" s="1363"/>
    </row>
    <row r="7" spans="1:11" ht="12.75">
      <c r="A7" s="1003"/>
      <c r="B7" s="1004"/>
      <c r="C7" s="1004"/>
      <c r="D7" s="1004"/>
      <c r="E7" s="1005"/>
      <c r="F7" s="1004"/>
      <c r="G7" s="1004"/>
      <c r="H7" s="1004"/>
      <c r="I7" s="1004"/>
      <c r="J7" s="1005"/>
      <c r="K7" s="1005"/>
    </row>
    <row r="8" spans="1:11" ht="12.75">
      <c r="A8" s="1003"/>
      <c r="B8" s="1004"/>
      <c r="C8" s="1004"/>
      <c r="D8" s="1004"/>
      <c r="E8" s="1005"/>
      <c r="F8" s="1004"/>
      <c r="G8" s="1004"/>
      <c r="H8" s="1004"/>
      <c r="I8" s="1004"/>
      <c r="J8" s="1005"/>
      <c r="K8" s="1005"/>
    </row>
    <row r="9" spans="1:11" ht="12.75">
      <c r="A9" s="1003"/>
      <c r="B9" s="1004"/>
      <c r="C9" s="1004"/>
      <c r="D9" s="1004"/>
      <c r="E9" s="1005"/>
      <c r="F9" s="1004"/>
      <c r="G9" s="1004"/>
      <c r="H9" s="1004"/>
      <c r="I9" s="1004"/>
      <c r="J9" s="1005"/>
      <c r="K9" s="1005"/>
    </row>
    <row r="10" spans="1:11" ht="12.75">
      <c r="A10" s="1003"/>
      <c r="B10" s="1004"/>
      <c r="C10" s="1004"/>
      <c r="D10" s="1004"/>
      <c r="E10" s="1005"/>
      <c r="F10" s="1004"/>
      <c r="G10" s="1004"/>
      <c r="H10" s="1004"/>
      <c r="I10" s="1004"/>
      <c r="J10" s="1005"/>
      <c r="K10" s="1005"/>
    </row>
    <row r="11" spans="1:11" ht="12.75">
      <c r="A11" s="997"/>
      <c r="B11" s="997"/>
      <c r="C11" s="997"/>
      <c r="D11" s="997"/>
      <c r="E11" s="997"/>
      <c r="F11" s="997"/>
      <c r="G11" s="997"/>
      <c r="H11" s="997"/>
      <c r="I11" s="997"/>
      <c r="J11" s="997"/>
      <c r="K11" s="997"/>
    </row>
    <row r="12" spans="1:11" ht="12.75">
      <c r="A12" s="997"/>
      <c r="B12" s="997"/>
      <c r="C12" s="997"/>
      <c r="D12" s="997"/>
      <c r="E12" s="997"/>
      <c r="F12" s="997"/>
      <c r="G12" s="997"/>
      <c r="H12" s="997"/>
      <c r="I12" s="997"/>
      <c r="J12" s="997"/>
      <c r="K12" s="997"/>
    </row>
    <row r="13" spans="1:11" ht="12.75">
      <c r="A13" s="997"/>
      <c r="B13" s="997"/>
      <c r="C13" s="997"/>
      <c r="D13" s="997"/>
      <c r="E13" s="997"/>
      <c r="F13" s="997"/>
      <c r="G13" s="997"/>
      <c r="H13" s="997"/>
      <c r="I13" s="997"/>
      <c r="J13" s="997"/>
      <c r="K13" s="997"/>
    </row>
  </sheetData>
  <sheetProtection/>
  <mergeCells count="12">
    <mergeCell ref="J5:J6"/>
    <mergeCell ref="K5:K6"/>
    <mergeCell ref="A3:IV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3:L13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20" sqref="I20"/>
    </sheetView>
  </sheetViews>
  <sheetFormatPr defaultColWidth="9.140625" defaultRowHeight="15"/>
  <cols>
    <col min="1" max="1" width="6.28125" style="995" customWidth="1"/>
    <col min="2" max="2" width="38.7109375" style="995" customWidth="1"/>
    <col min="3" max="3" width="15.421875" style="995" customWidth="1"/>
    <col min="4" max="4" width="15.28125" style="995" customWidth="1"/>
    <col min="5" max="5" width="9.140625" style="995" customWidth="1"/>
    <col min="6" max="6" width="12.140625" style="995" customWidth="1"/>
    <col min="7" max="7" width="14.57421875" style="995" customWidth="1"/>
    <col min="8" max="8" width="14.8515625" style="995" customWidth="1"/>
    <col min="9" max="9" width="17.28125" style="995" customWidth="1"/>
    <col min="10" max="10" width="14.57421875" style="995" customWidth="1"/>
    <col min="11" max="11" width="13.28125" style="995" customWidth="1"/>
    <col min="12" max="12" width="14.7109375" style="995" customWidth="1"/>
    <col min="13" max="16384" width="9.140625" style="995" customWidth="1"/>
  </cols>
  <sheetData>
    <row r="3" spans="1:12" s="1007" customFormat="1" ht="14.25" customHeight="1">
      <c r="A3" s="1366" t="s">
        <v>920</v>
      </c>
      <c r="B3" s="1366"/>
      <c r="C3" s="1366"/>
      <c r="D3" s="1366"/>
      <c r="E3" s="1366"/>
      <c r="F3" s="1366"/>
      <c r="G3" s="1366"/>
      <c r="H3" s="1366"/>
      <c r="I3" s="1366"/>
      <c r="J3" s="1366"/>
      <c r="K3" s="1366"/>
      <c r="L3" s="1366"/>
    </row>
    <row r="4" s="1007" customFormat="1" ht="14.25" customHeight="1"/>
    <row r="5" s="1006" customFormat="1" ht="12.75"/>
    <row r="6" spans="1:12" ht="36.75" customHeight="1">
      <c r="A6" s="1365" t="s">
        <v>708</v>
      </c>
      <c r="B6" s="1363" t="s">
        <v>4</v>
      </c>
      <c r="C6" s="1363" t="s">
        <v>897</v>
      </c>
      <c r="D6" s="1363" t="s">
        <v>921</v>
      </c>
      <c r="E6" s="1363" t="s">
        <v>973</v>
      </c>
      <c r="F6" s="1363" t="s">
        <v>852</v>
      </c>
      <c r="G6" s="1363" t="s">
        <v>5</v>
      </c>
      <c r="H6" s="1363" t="s">
        <v>905</v>
      </c>
      <c r="I6" s="1363" t="s">
        <v>898</v>
      </c>
      <c r="J6" s="1363" t="s">
        <v>899</v>
      </c>
      <c r="K6" s="1363" t="s">
        <v>900</v>
      </c>
      <c r="L6" s="1363" t="s">
        <v>6</v>
      </c>
    </row>
    <row r="7" spans="1:12" ht="29.25" customHeight="1">
      <c r="A7" s="1365"/>
      <c r="B7" s="1363"/>
      <c r="C7" s="1363"/>
      <c r="D7" s="1363"/>
      <c r="E7" s="1363"/>
      <c r="F7" s="1363"/>
      <c r="G7" s="1363"/>
      <c r="H7" s="1363"/>
      <c r="I7" s="1363"/>
      <c r="J7" s="1363"/>
      <c r="K7" s="1363"/>
      <c r="L7" s="1363"/>
    </row>
    <row r="8" spans="1:12" ht="12.75">
      <c r="A8" s="1003"/>
      <c r="B8" s="1004"/>
      <c r="C8" s="1004"/>
      <c r="D8" s="1004"/>
      <c r="E8" s="1004"/>
      <c r="F8" s="1004"/>
      <c r="G8" s="1004"/>
      <c r="H8" s="1005"/>
      <c r="I8" s="1004"/>
      <c r="J8" s="1004"/>
      <c r="K8" s="1004"/>
      <c r="L8" s="1005"/>
    </row>
    <row r="9" spans="1:12" ht="12.75">
      <c r="A9" s="1003"/>
      <c r="B9" s="1004"/>
      <c r="C9" s="1004"/>
      <c r="D9" s="1004"/>
      <c r="E9" s="1004"/>
      <c r="F9" s="1004"/>
      <c r="G9" s="1004"/>
      <c r="H9" s="1005"/>
      <c r="I9" s="1004"/>
      <c r="J9" s="1004"/>
      <c r="K9" s="1004"/>
      <c r="L9" s="1005"/>
    </row>
    <row r="10" spans="1:12" ht="12.75">
      <c r="A10" s="1003"/>
      <c r="B10" s="1004"/>
      <c r="C10" s="1004"/>
      <c r="D10" s="1004"/>
      <c r="E10" s="1004"/>
      <c r="F10" s="1004"/>
      <c r="G10" s="1004"/>
      <c r="H10" s="1005"/>
      <c r="I10" s="1004"/>
      <c r="J10" s="1004"/>
      <c r="K10" s="1004"/>
      <c r="L10" s="1005"/>
    </row>
    <row r="11" spans="1:12" ht="12.75">
      <c r="A11" s="1003"/>
      <c r="B11" s="1004"/>
      <c r="C11" s="1004"/>
      <c r="D11" s="1004"/>
      <c r="E11" s="1004"/>
      <c r="F11" s="1004"/>
      <c r="G11" s="1004"/>
      <c r="H11" s="1005"/>
      <c r="I11" s="1004"/>
      <c r="J11" s="1004"/>
      <c r="K11" s="1004"/>
      <c r="L11" s="1005"/>
    </row>
    <row r="12" spans="1:12" ht="12.75">
      <c r="A12" s="997"/>
      <c r="B12" s="997"/>
      <c r="C12" s="997"/>
      <c r="D12" s="997"/>
      <c r="E12" s="997"/>
      <c r="F12" s="997"/>
      <c r="G12" s="997"/>
      <c r="H12" s="997"/>
      <c r="I12" s="997"/>
      <c r="J12" s="997"/>
      <c r="K12" s="997"/>
      <c r="L12" s="997"/>
    </row>
    <row r="13" spans="1:12" ht="12.75">
      <c r="A13" s="997"/>
      <c r="B13" s="997"/>
      <c r="C13" s="997"/>
      <c r="D13" s="997"/>
      <c r="E13" s="997"/>
      <c r="F13" s="997"/>
      <c r="G13" s="997"/>
      <c r="H13" s="997"/>
      <c r="I13" s="997"/>
      <c r="J13" s="997"/>
      <c r="K13" s="997"/>
      <c r="L13" s="997"/>
    </row>
  </sheetData>
  <sheetProtection/>
  <mergeCells count="13">
    <mergeCell ref="C6:C7"/>
    <mergeCell ref="D6:D7"/>
    <mergeCell ref="E6:E7"/>
    <mergeCell ref="L6:L7"/>
    <mergeCell ref="A3:L3"/>
    <mergeCell ref="F6:F7"/>
    <mergeCell ref="G6:G7"/>
    <mergeCell ref="H6:H7"/>
    <mergeCell ref="I6:I7"/>
    <mergeCell ref="J6:J7"/>
    <mergeCell ref="K6:K7"/>
    <mergeCell ref="A6:A7"/>
    <mergeCell ref="B6:B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="85" zoomScaleSheetLayoutView="85" zoomScalePageLayoutView="0" workbookViewId="0" topLeftCell="A1">
      <selection activeCell="D11" sqref="D11"/>
    </sheetView>
  </sheetViews>
  <sheetFormatPr defaultColWidth="9.140625" defaultRowHeight="15"/>
  <cols>
    <col min="1" max="1" width="4.57421875" style="477" customWidth="1"/>
    <col min="2" max="2" width="46.00390625" style="478" customWidth="1"/>
    <col min="3" max="3" width="16.140625" style="478" customWidth="1"/>
    <col min="4" max="4" width="23.7109375" style="478" customWidth="1"/>
    <col min="5" max="16384" width="9.140625" style="478" customWidth="1"/>
  </cols>
  <sheetData>
    <row r="1" ht="17.25" customHeight="1">
      <c r="B1" s="438" t="s">
        <v>736</v>
      </c>
    </row>
    <row r="2" spans="1:4" ht="13.5">
      <c r="A2" s="479"/>
      <c r="B2" s="474"/>
      <c r="C2" s="480"/>
      <c r="D2" s="480"/>
    </row>
    <row r="3" spans="1:4" ht="14.25" thickBot="1">
      <c r="A3" s="479"/>
      <c r="B3" s="481" t="s">
        <v>182</v>
      </c>
      <c r="C3" s="480"/>
      <c r="D3" s="985" t="s">
        <v>971</v>
      </c>
    </row>
    <row r="4" spans="1:4" ht="15">
      <c r="A4" s="603" t="s">
        <v>708</v>
      </c>
      <c r="B4" s="604" t="s">
        <v>738</v>
      </c>
      <c r="C4" s="604" t="s">
        <v>729</v>
      </c>
      <c r="D4" s="605" t="s">
        <v>719</v>
      </c>
    </row>
    <row r="5" spans="1:4" ht="13.5">
      <c r="A5" s="606">
        <v>1</v>
      </c>
      <c r="B5" s="482" t="s">
        <v>174</v>
      </c>
      <c r="C5" s="483"/>
      <c r="D5" s="607"/>
    </row>
    <row r="6" spans="1:4" ht="13.5">
      <c r="A6" s="606">
        <v>2</v>
      </c>
      <c r="B6" s="482" t="s">
        <v>175</v>
      </c>
      <c r="C6" s="483"/>
      <c r="D6" s="607"/>
    </row>
    <row r="7" spans="1:4" ht="15" customHeight="1">
      <c r="A7" s="608">
        <v>3</v>
      </c>
      <c r="B7" s="51" t="s">
        <v>537</v>
      </c>
      <c r="C7" s="483"/>
      <c r="D7" s="607"/>
    </row>
    <row r="8" spans="1:4" ht="13.5">
      <c r="A8" s="608">
        <v>4</v>
      </c>
      <c r="B8" s="484" t="s">
        <v>176</v>
      </c>
      <c r="C8" s="483"/>
      <c r="D8" s="607"/>
    </row>
    <row r="9" spans="1:4" ht="14.25" thickBot="1">
      <c r="A9" s="614">
        <v>5</v>
      </c>
      <c r="B9" s="615" t="s">
        <v>181</v>
      </c>
      <c r="C9" s="624">
        <f>C5+C6+C7+C8</f>
        <v>0</v>
      </c>
      <c r="D9" s="624">
        <f>D5+D6+D7+D8</f>
        <v>0</v>
      </c>
    </row>
    <row r="10" spans="1:4" ht="13.5">
      <c r="A10" s="479"/>
      <c r="B10" s="485"/>
      <c r="C10" s="625"/>
      <c r="D10" s="625"/>
    </row>
    <row r="11" spans="1:4" ht="14.25" thickBot="1">
      <c r="A11" s="479"/>
      <c r="B11" s="486" t="s">
        <v>183</v>
      </c>
      <c r="C11" s="625"/>
      <c r="D11" s="985" t="s">
        <v>971</v>
      </c>
    </row>
    <row r="12" spans="1:4" ht="15">
      <c r="A12" s="603" t="s">
        <v>708</v>
      </c>
      <c r="B12" s="604" t="s">
        <v>738</v>
      </c>
      <c r="C12" s="604" t="s">
        <v>729</v>
      </c>
      <c r="D12" s="605" t="s">
        <v>719</v>
      </c>
    </row>
    <row r="13" spans="1:4" ht="13.5">
      <c r="A13" s="620" t="s">
        <v>177</v>
      </c>
      <c r="B13" s="623" t="s">
        <v>184</v>
      </c>
      <c r="C13" s="626">
        <f>C14+C15+C16+C17</f>
        <v>0</v>
      </c>
      <c r="D13" s="626">
        <f>D14+D15+D16+D17</f>
        <v>0</v>
      </c>
    </row>
    <row r="14" spans="1:4" ht="13.5">
      <c r="A14" s="611"/>
      <c r="B14" s="461" t="s">
        <v>185</v>
      </c>
      <c r="C14" s="483"/>
      <c r="D14" s="607"/>
    </row>
    <row r="15" spans="1:4" ht="13.5">
      <c r="A15" s="611"/>
      <c r="B15" s="461" t="s">
        <v>186</v>
      </c>
      <c r="C15" s="483"/>
      <c r="D15" s="607"/>
    </row>
    <row r="16" spans="1:4" ht="13.5">
      <c r="A16" s="611"/>
      <c r="B16" s="487" t="s">
        <v>187</v>
      </c>
      <c r="C16" s="483"/>
      <c r="D16" s="607"/>
    </row>
    <row r="17" spans="1:4" ht="13.5">
      <c r="A17" s="611"/>
      <c r="B17" s="487" t="s">
        <v>188</v>
      </c>
      <c r="C17" s="483"/>
      <c r="D17" s="607"/>
    </row>
    <row r="18" spans="1:4" ht="13.5">
      <c r="A18" s="611" t="s">
        <v>178</v>
      </c>
      <c r="B18" s="487" t="s">
        <v>189</v>
      </c>
      <c r="C18" s="483"/>
      <c r="D18" s="607"/>
    </row>
    <row r="19" spans="1:4" ht="13.5">
      <c r="A19" s="620" t="s">
        <v>179</v>
      </c>
      <c r="B19" s="622" t="s">
        <v>190</v>
      </c>
      <c r="C19" s="626">
        <f>C13-C18</f>
        <v>0</v>
      </c>
      <c r="D19" s="626">
        <f>D13-D18</f>
        <v>0</v>
      </c>
    </row>
    <row r="20" spans="1:4" s="488" customFormat="1" ht="13.5">
      <c r="A20" s="620" t="s">
        <v>180</v>
      </c>
      <c r="B20" s="621" t="s">
        <v>191</v>
      </c>
      <c r="C20" s="626">
        <f>C21+C22+C23+C24+C25+C26</f>
        <v>0</v>
      </c>
      <c r="D20" s="626">
        <f>D21+D22+D23+D24+D25+D26</f>
        <v>0</v>
      </c>
    </row>
    <row r="21" spans="1:4" ht="13.5">
      <c r="A21" s="611"/>
      <c r="B21" s="487" t="s">
        <v>192</v>
      </c>
      <c r="C21" s="483"/>
      <c r="D21" s="607"/>
    </row>
    <row r="22" spans="1:4" ht="13.5">
      <c r="A22" s="611"/>
      <c r="B22" s="487" t="s">
        <v>193</v>
      </c>
      <c r="C22" s="483"/>
      <c r="D22" s="607"/>
    </row>
    <row r="23" spans="1:4" ht="13.5">
      <c r="A23" s="611"/>
      <c r="B23" s="489" t="s">
        <v>194</v>
      </c>
      <c r="C23" s="483"/>
      <c r="D23" s="607"/>
    </row>
    <row r="24" spans="1:4" ht="13.5">
      <c r="A24" s="611"/>
      <c r="B24" s="487" t="s">
        <v>195</v>
      </c>
      <c r="C24" s="483"/>
      <c r="D24" s="607"/>
    </row>
    <row r="25" spans="1:4" ht="13.5">
      <c r="A25" s="611"/>
      <c r="B25" s="489" t="s">
        <v>196</v>
      </c>
      <c r="C25" s="483"/>
      <c r="D25" s="607"/>
    </row>
    <row r="26" spans="1:4" ht="14.25" thickBot="1">
      <c r="A26" s="612"/>
      <c r="B26" s="613" t="s">
        <v>197</v>
      </c>
      <c r="C26" s="609"/>
      <c r="D26" s="610"/>
    </row>
    <row r="28" ht="13.5">
      <c r="B28" s="478" t="s">
        <v>140</v>
      </c>
    </row>
    <row r="29" spans="4:5" ht="13.5">
      <c r="D29" s="478" t="s">
        <v>133</v>
      </c>
      <c r="E29" s="478" t="s">
        <v>134</v>
      </c>
    </row>
    <row r="30" spans="4:5" ht="13.5">
      <c r="D30" s="478" t="s">
        <v>135</v>
      </c>
      <c r="E30" s="478" t="s">
        <v>136</v>
      </c>
    </row>
    <row r="31" ht="13.5">
      <c r="B31" s="478" t="s">
        <v>141</v>
      </c>
    </row>
    <row r="32" spans="4:5" ht="13.5">
      <c r="D32" s="478" t="s">
        <v>133</v>
      </c>
      <c r="E32" s="478" t="s">
        <v>134</v>
      </c>
    </row>
    <row r="33" spans="3:5" ht="13.5">
      <c r="C33" s="478" t="s">
        <v>137</v>
      </c>
      <c r="D33" s="478" t="s">
        <v>135</v>
      </c>
      <c r="E33" s="478" t="s">
        <v>136</v>
      </c>
    </row>
    <row r="35" spans="2:4" ht="13.5">
      <c r="B35" s="667" t="s">
        <v>623</v>
      </c>
      <c r="C35" s="667"/>
      <c r="D35" s="667"/>
    </row>
    <row r="36" spans="2:4" ht="13.5">
      <c r="B36" s="668" t="s">
        <v>624</v>
      </c>
      <c r="C36" s="667"/>
      <c r="D36" s="667"/>
    </row>
    <row r="37" spans="2:4" ht="13.5">
      <c r="B37" s="667" t="s">
        <v>625</v>
      </c>
      <c r="C37" s="667"/>
      <c r="D37" s="667"/>
    </row>
    <row r="38" spans="2:4" ht="13.5">
      <c r="B38" s="667" t="s">
        <v>626</v>
      </c>
      <c r="C38" s="667"/>
      <c r="D38" s="667"/>
    </row>
    <row r="39" spans="2:4" ht="13.5">
      <c r="B39" s="669" t="s">
        <v>627</v>
      </c>
      <c r="C39" s="667"/>
      <c r="D39" s="667"/>
    </row>
    <row r="40" spans="2:4" ht="13.5">
      <c r="B40" s="667" t="s">
        <v>628</v>
      </c>
      <c r="C40" s="667"/>
      <c r="D40" s="667"/>
    </row>
    <row r="41" spans="2:4" ht="13.5">
      <c r="B41" s="667" t="s">
        <v>629</v>
      </c>
      <c r="C41" s="667"/>
      <c r="D41" s="667"/>
    </row>
    <row r="42" spans="2:4" ht="13.5">
      <c r="B42" s="667" t="s">
        <v>630</v>
      </c>
      <c r="C42" s="667"/>
      <c r="D42" s="667"/>
    </row>
  </sheetData>
  <sheetProtection password="C7AC" sheet="1"/>
  <printOptions/>
  <pageMargins left="0.7" right="0.7" top="0.75" bottom="0.75" header="0.3" footer="0.3"/>
  <pageSetup horizontalDpi="600" verticalDpi="600" orientation="portrait" paperSize="9" scale="8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3:G15"/>
  <sheetViews>
    <sheetView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5"/>
  <cols>
    <col min="1" max="1" width="9.140625" style="1009" customWidth="1"/>
    <col min="2" max="2" width="14.140625" style="1009" customWidth="1"/>
    <col min="3" max="3" width="27.7109375" style="1009" customWidth="1"/>
    <col min="4" max="4" width="13.421875" style="1009" customWidth="1"/>
    <col min="5" max="5" width="9.7109375" style="1009" customWidth="1"/>
    <col min="6" max="6" width="9.140625" style="1009" customWidth="1"/>
    <col min="7" max="7" width="16.7109375" style="1009" customWidth="1"/>
    <col min="8" max="16384" width="9.140625" style="1009" customWidth="1"/>
  </cols>
  <sheetData>
    <row r="3" spans="1:7" s="1008" customFormat="1" ht="12.75">
      <c r="A3" s="1367" t="s">
        <v>922</v>
      </c>
      <c r="B3" s="1367"/>
      <c r="C3" s="1367"/>
      <c r="D3" s="1367"/>
      <c r="E3" s="1367"/>
      <c r="F3" s="1367"/>
      <c r="G3" s="1367"/>
    </row>
    <row r="4" s="1369" customFormat="1" ht="12.75">
      <c r="A4" s="1368"/>
    </row>
    <row r="5" spans="1:7" ht="111.75" customHeight="1">
      <c r="A5" s="1370" t="s">
        <v>708</v>
      </c>
      <c r="B5" s="1370" t="s">
        <v>852</v>
      </c>
      <c r="C5" s="1370" t="s">
        <v>4</v>
      </c>
      <c r="D5" s="1370" t="s">
        <v>923</v>
      </c>
      <c r="E5" s="1370" t="s">
        <v>924</v>
      </c>
      <c r="F5" s="1370" t="s">
        <v>925</v>
      </c>
      <c r="G5" s="1370" t="s">
        <v>6</v>
      </c>
    </row>
    <row r="6" spans="1:7" ht="12.75">
      <c r="A6" s="1370"/>
      <c r="B6" s="1370"/>
      <c r="C6" s="1370"/>
      <c r="D6" s="1370"/>
      <c r="E6" s="1370"/>
      <c r="F6" s="1370"/>
      <c r="G6" s="1370"/>
    </row>
    <row r="7" spans="1:7" ht="12.75">
      <c r="A7" s="1370"/>
      <c r="B7" s="1370"/>
      <c r="C7" s="1370"/>
      <c r="D7" s="1370"/>
      <c r="E7" s="1370"/>
      <c r="F7" s="1370"/>
      <c r="G7" s="1370"/>
    </row>
    <row r="8" spans="1:7" ht="26.25">
      <c r="A8" s="1010">
        <v>1</v>
      </c>
      <c r="B8" s="1011" t="s">
        <v>926</v>
      </c>
      <c r="C8" s="1010"/>
      <c r="D8" s="1010"/>
      <c r="E8" s="1010"/>
      <c r="F8" s="1010"/>
      <c r="G8" s="1010"/>
    </row>
    <row r="9" spans="1:7" ht="26.25">
      <c r="A9" s="1010">
        <v>2</v>
      </c>
      <c r="B9" s="1011" t="s">
        <v>927</v>
      </c>
      <c r="C9" s="1010"/>
      <c r="D9" s="1010"/>
      <c r="E9" s="1010"/>
      <c r="F9" s="1010"/>
      <c r="G9" s="1010"/>
    </row>
    <row r="10" spans="1:7" ht="12.75">
      <c r="A10" s="1010">
        <v>3</v>
      </c>
      <c r="B10" s="1011" t="s">
        <v>928</v>
      </c>
      <c r="C10" s="1010"/>
      <c r="D10" s="1010"/>
      <c r="E10" s="1010"/>
      <c r="F10" s="1010"/>
      <c r="G10" s="1010"/>
    </row>
    <row r="11" spans="1:7" ht="26.25">
      <c r="A11" s="1010">
        <v>4</v>
      </c>
      <c r="B11" s="1011" t="s">
        <v>929</v>
      </c>
      <c r="C11" s="1010"/>
      <c r="D11" s="1010"/>
      <c r="E11" s="1010"/>
      <c r="F11" s="1010"/>
      <c r="G11" s="1010"/>
    </row>
    <row r="12" spans="1:7" ht="78.75">
      <c r="A12" s="1010">
        <v>5</v>
      </c>
      <c r="B12" s="1011" t="s">
        <v>930</v>
      </c>
      <c r="C12" s="1010"/>
      <c r="D12" s="1010"/>
      <c r="E12" s="1010"/>
      <c r="F12" s="1010"/>
      <c r="G12" s="1010"/>
    </row>
    <row r="13" spans="1:7" ht="171">
      <c r="A13" s="1010">
        <v>6</v>
      </c>
      <c r="B13" s="1011" t="s">
        <v>931</v>
      </c>
      <c r="C13" s="1010"/>
      <c r="D13" s="1010"/>
      <c r="E13" s="1010"/>
      <c r="F13" s="1010"/>
      <c r="G13" s="1010"/>
    </row>
    <row r="14" spans="1:7" ht="105">
      <c r="A14" s="1010">
        <v>7</v>
      </c>
      <c r="B14" s="1011" t="s">
        <v>932</v>
      </c>
      <c r="C14" s="1010"/>
      <c r="D14" s="1010"/>
      <c r="E14" s="1010"/>
      <c r="F14" s="1010"/>
      <c r="G14" s="1010"/>
    </row>
    <row r="15" spans="1:7" ht="39">
      <c r="A15" s="1010">
        <v>8</v>
      </c>
      <c r="B15" s="1011" t="s">
        <v>933</v>
      </c>
      <c r="C15" s="1010"/>
      <c r="D15" s="1010"/>
      <c r="E15" s="1010"/>
      <c r="F15" s="1010"/>
      <c r="G15" s="1010"/>
    </row>
  </sheetData>
  <sheetProtection/>
  <mergeCells count="9">
    <mergeCell ref="A3:G3"/>
    <mergeCell ref="A4:IV4"/>
    <mergeCell ref="A5:A7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3:O15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L21" sqref="L21"/>
    </sheetView>
  </sheetViews>
  <sheetFormatPr defaultColWidth="9.140625" defaultRowHeight="15"/>
  <cols>
    <col min="1" max="1" width="3.28125" style="1009" customWidth="1"/>
    <col min="2" max="2" width="27.7109375" style="1009" customWidth="1"/>
    <col min="3" max="3" width="14.57421875" style="1009" customWidth="1"/>
    <col min="4" max="4" width="12.57421875" style="1009" customWidth="1"/>
    <col min="5" max="5" width="14.28125" style="1009" customWidth="1"/>
    <col min="6" max="6" width="16.00390625" style="1009" customWidth="1"/>
    <col min="7" max="7" width="14.140625" style="1009" customWidth="1"/>
    <col min="8" max="8" width="13.8515625" style="1009" customWidth="1"/>
    <col min="9" max="9" width="13.421875" style="1009" customWidth="1"/>
    <col min="10" max="12" width="9.140625" style="1009" customWidth="1"/>
    <col min="13" max="13" width="13.00390625" style="1009" customWidth="1"/>
    <col min="14" max="16384" width="9.140625" style="1009" customWidth="1"/>
  </cols>
  <sheetData>
    <row r="3" spans="1:15" s="1008" customFormat="1" ht="12.75">
      <c r="A3" s="1367" t="s">
        <v>976</v>
      </c>
      <c r="B3" s="1367"/>
      <c r="C3" s="1367"/>
      <c r="D3" s="1367"/>
      <c r="E3" s="1367"/>
      <c r="F3" s="1367"/>
      <c r="G3" s="1367"/>
      <c r="H3" s="1367"/>
      <c r="I3" s="1367"/>
      <c r="J3" s="1367"/>
      <c r="K3" s="1367"/>
      <c r="L3" s="1367"/>
      <c r="M3" s="1367"/>
      <c r="N3" s="1367"/>
      <c r="O3" s="1367"/>
    </row>
    <row r="4" s="1369" customFormat="1" ht="12.75">
      <c r="A4" s="1368" t="s">
        <v>975</v>
      </c>
    </row>
    <row r="5" spans="1:15" ht="12.75">
      <c r="A5" s="1361" t="s">
        <v>708</v>
      </c>
      <c r="B5" s="1361" t="s">
        <v>934</v>
      </c>
      <c r="C5" s="1361" t="s">
        <v>935</v>
      </c>
      <c r="D5" s="1361" t="s">
        <v>936</v>
      </c>
      <c r="E5" s="1361" t="s">
        <v>937</v>
      </c>
      <c r="F5" s="1361" t="s">
        <v>946</v>
      </c>
      <c r="G5" s="1361" t="s">
        <v>938</v>
      </c>
      <c r="H5" s="1361" t="s">
        <v>939</v>
      </c>
      <c r="I5" s="1361"/>
      <c r="J5" s="1361" t="s">
        <v>947</v>
      </c>
      <c r="K5" s="1361" t="s">
        <v>977</v>
      </c>
      <c r="L5" s="1361"/>
      <c r="M5" s="1361"/>
      <c r="N5" s="1361" t="s">
        <v>940</v>
      </c>
      <c r="O5" s="1361"/>
    </row>
    <row r="6" spans="1:15" ht="12.75">
      <c r="A6" s="1361"/>
      <c r="B6" s="1361"/>
      <c r="C6" s="1361"/>
      <c r="D6" s="1361"/>
      <c r="E6" s="1361"/>
      <c r="F6" s="1361"/>
      <c r="G6" s="1361"/>
      <c r="H6" s="1361"/>
      <c r="I6" s="1361"/>
      <c r="J6" s="1361"/>
      <c r="K6" s="1361"/>
      <c r="L6" s="1361"/>
      <c r="M6" s="1361"/>
      <c r="N6" s="1361"/>
      <c r="O6" s="1361"/>
    </row>
    <row r="7" spans="1:15" ht="44.25" customHeight="1">
      <c r="A7" s="1361"/>
      <c r="B7" s="1361"/>
      <c r="C7" s="1361"/>
      <c r="D7" s="1361"/>
      <c r="E7" s="1361"/>
      <c r="F7" s="1361"/>
      <c r="G7" s="1361"/>
      <c r="H7" s="1361"/>
      <c r="I7" s="1361"/>
      <c r="J7" s="1361"/>
      <c r="K7" s="1361"/>
      <c r="L7" s="1361"/>
      <c r="M7" s="1361"/>
      <c r="N7" s="1361"/>
      <c r="O7" s="1361"/>
    </row>
    <row r="8" spans="1:15" ht="66">
      <c r="A8" s="1361"/>
      <c r="B8" s="1361"/>
      <c r="C8" s="1361"/>
      <c r="D8" s="1361"/>
      <c r="E8" s="1361"/>
      <c r="F8" s="1361"/>
      <c r="G8" s="1361"/>
      <c r="H8" s="1013" t="s">
        <v>941</v>
      </c>
      <c r="I8" s="1013" t="s">
        <v>942</v>
      </c>
      <c r="J8" s="1361"/>
      <c r="K8" s="1013" t="s">
        <v>5</v>
      </c>
      <c r="L8" s="1013" t="s">
        <v>492</v>
      </c>
      <c r="M8" s="1013" t="s">
        <v>943</v>
      </c>
      <c r="N8" s="1013" t="s">
        <v>944</v>
      </c>
      <c r="O8" s="1013" t="s">
        <v>945</v>
      </c>
    </row>
    <row r="9" spans="1:15" ht="12.75">
      <c r="A9" s="1013"/>
      <c r="B9" s="1013"/>
      <c r="C9" s="1013"/>
      <c r="D9" s="1013"/>
      <c r="E9" s="1013"/>
      <c r="F9" s="1013"/>
      <c r="G9" s="1013"/>
      <c r="H9" s="1014"/>
      <c r="I9" s="1014"/>
      <c r="J9" s="1013"/>
      <c r="K9" s="1013"/>
      <c r="L9" s="1013"/>
      <c r="M9" s="1013"/>
      <c r="N9" s="1014"/>
      <c r="O9" s="1014"/>
    </row>
    <row r="10" spans="1:15" ht="12.75">
      <c r="A10" s="1013"/>
      <c r="B10" s="1013"/>
      <c r="C10" s="1013"/>
      <c r="D10" s="1013"/>
      <c r="E10" s="1013"/>
      <c r="F10" s="1013"/>
      <c r="G10" s="1013"/>
      <c r="H10" s="1014"/>
      <c r="I10" s="1014"/>
      <c r="J10" s="1013"/>
      <c r="K10" s="1013"/>
      <c r="L10" s="1013"/>
      <c r="M10" s="1013"/>
      <c r="N10" s="1014"/>
      <c r="O10" s="1014"/>
    </row>
    <row r="11" spans="1:15" ht="12.75">
      <c r="A11" s="1013"/>
      <c r="B11" s="1014"/>
      <c r="C11" s="1013"/>
      <c r="D11" s="1013"/>
      <c r="E11" s="1013"/>
      <c r="F11" s="1013"/>
      <c r="G11" s="1013"/>
      <c r="H11" s="1014"/>
      <c r="I11" s="1014"/>
      <c r="J11" s="1013"/>
      <c r="K11" s="1013"/>
      <c r="L11" s="1013"/>
      <c r="M11" s="1013"/>
      <c r="N11" s="1014"/>
      <c r="O11" s="1014"/>
    </row>
    <row r="12" spans="1:15" ht="12.75">
      <c r="A12" s="1013"/>
      <c r="B12" s="1014"/>
      <c r="C12" s="1013"/>
      <c r="D12" s="1013"/>
      <c r="E12" s="1013"/>
      <c r="F12" s="1013"/>
      <c r="G12" s="1013"/>
      <c r="H12" s="1014"/>
      <c r="I12" s="1014"/>
      <c r="J12" s="1013"/>
      <c r="K12" s="1013"/>
      <c r="L12" s="1013"/>
      <c r="M12" s="1013"/>
      <c r="N12" s="1014"/>
      <c r="O12" s="1014"/>
    </row>
    <row r="13" spans="1:15" ht="12.75">
      <c r="A13" s="1013"/>
      <c r="B13" s="1013"/>
      <c r="C13" s="1013"/>
      <c r="D13" s="1013"/>
      <c r="E13" s="1013"/>
      <c r="F13" s="1013"/>
      <c r="G13" s="1013"/>
      <c r="H13" s="1014"/>
      <c r="I13" s="1014"/>
      <c r="J13" s="1013"/>
      <c r="K13" s="1013"/>
      <c r="L13" s="1013"/>
      <c r="M13" s="1013"/>
      <c r="N13" s="1014"/>
      <c r="O13" s="1014"/>
    </row>
    <row r="14" spans="1:15" ht="12.75">
      <c r="A14" s="1013"/>
      <c r="B14" s="1013"/>
      <c r="C14" s="1013"/>
      <c r="D14" s="1013"/>
      <c r="E14" s="1013"/>
      <c r="F14" s="1013"/>
      <c r="G14" s="1013"/>
      <c r="H14" s="1014"/>
      <c r="I14" s="1014"/>
      <c r="J14" s="1013"/>
      <c r="K14" s="1013"/>
      <c r="L14" s="1013"/>
      <c r="M14" s="1013"/>
      <c r="N14" s="1014"/>
      <c r="O14" s="1014"/>
    </row>
    <row r="15" spans="1:15" ht="12.75">
      <c r="A15" s="1015"/>
      <c r="B15" s="1015"/>
      <c r="C15" s="1015"/>
      <c r="D15" s="1015"/>
      <c r="E15" s="1015"/>
      <c r="F15" s="1015"/>
      <c r="G15" s="1015"/>
      <c r="H15" s="1015"/>
      <c r="I15" s="1015"/>
      <c r="J15" s="1015"/>
      <c r="K15" s="1015"/>
      <c r="L15" s="1015"/>
      <c r="M15" s="1015"/>
      <c r="N15" s="1015"/>
      <c r="O15" s="1015"/>
    </row>
  </sheetData>
  <sheetProtection/>
  <mergeCells count="13">
    <mergeCell ref="D5:D8"/>
    <mergeCell ref="N5:O7"/>
    <mergeCell ref="E5:E8"/>
    <mergeCell ref="G5:G8"/>
    <mergeCell ref="H5:I7"/>
    <mergeCell ref="K5:M7"/>
    <mergeCell ref="A3:O3"/>
    <mergeCell ref="F5:F8"/>
    <mergeCell ref="J5:J8"/>
    <mergeCell ref="A4:IV4"/>
    <mergeCell ref="A5:A8"/>
    <mergeCell ref="B5:B8"/>
    <mergeCell ref="C5:C8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3:G22"/>
  <sheetViews>
    <sheetView zoomScalePageLayoutView="0" workbookViewId="0" topLeftCell="A1">
      <selection activeCell="I17" sqref="I17"/>
    </sheetView>
  </sheetViews>
  <sheetFormatPr defaultColWidth="9.140625" defaultRowHeight="15"/>
  <cols>
    <col min="1" max="3" width="9.140625" style="868" customWidth="1"/>
    <col min="4" max="4" width="17.7109375" style="868" customWidth="1"/>
    <col min="5" max="5" width="33.28125" style="868" customWidth="1"/>
    <col min="6" max="6" width="35.7109375" style="868" customWidth="1"/>
    <col min="7" max="7" width="34.28125" style="868" customWidth="1"/>
    <col min="8" max="16384" width="9.140625" style="868" customWidth="1"/>
  </cols>
  <sheetData>
    <row r="3" spans="1:7" s="1012" customFormat="1" ht="35.25" customHeight="1">
      <c r="A3" s="1017" t="s">
        <v>978</v>
      </c>
      <c r="D3" s="1371" t="s">
        <v>979</v>
      </c>
      <c r="E3" s="1372"/>
      <c r="F3" s="1372"/>
      <c r="G3" s="1372"/>
    </row>
    <row r="4" s="1012" customFormat="1" ht="15" customHeight="1" thickBot="1"/>
    <row r="5" spans="1:7" ht="14.25" thickBot="1">
      <c r="A5" s="867"/>
      <c r="B5" s="867"/>
      <c r="C5" s="867"/>
      <c r="D5" s="869" t="s">
        <v>708</v>
      </c>
      <c r="E5" s="870" t="s">
        <v>948</v>
      </c>
      <c r="F5" s="870" t="s">
        <v>949</v>
      </c>
      <c r="G5" s="870" t="s">
        <v>950</v>
      </c>
    </row>
    <row r="6" spans="1:7" ht="14.25" thickBot="1">
      <c r="A6" s="867"/>
      <c r="B6" s="867"/>
      <c r="C6" s="867"/>
      <c r="D6" s="993"/>
      <c r="E6" s="1016"/>
      <c r="F6" s="1016"/>
      <c r="G6" s="1016"/>
    </row>
    <row r="7" spans="1:7" ht="14.25" thickBot="1">
      <c r="A7" s="867"/>
      <c r="B7" s="867"/>
      <c r="C7" s="867"/>
      <c r="D7" s="993"/>
      <c r="E7" s="1016"/>
      <c r="F7" s="1016"/>
      <c r="G7" s="1016"/>
    </row>
    <row r="8" spans="1:7" ht="14.25" thickBot="1">
      <c r="A8" s="867"/>
      <c r="B8" s="867"/>
      <c r="C8" s="867"/>
      <c r="D8" s="993"/>
      <c r="E8" s="1016"/>
      <c r="F8" s="1016"/>
      <c r="G8" s="1016"/>
    </row>
    <row r="9" spans="1:7" ht="14.25" thickBot="1">
      <c r="A9" s="867"/>
      <c r="B9" s="867"/>
      <c r="C9" s="867"/>
      <c r="D9" s="993"/>
      <c r="E9" s="1016"/>
      <c r="F9" s="1016"/>
      <c r="G9" s="1016"/>
    </row>
    <row r="10" spans="1:7" ht="14.25" thickBot="1">
      <c r="A10" s="867"/>
      <c r="B10" s="867"/>
      <c r="C10" s="867"/>
      <c r="D10" s="993"/>
      <c r="E10" s="1016"/>
      <c r="F10" s="1016"/>
      <c r="G10" s="1016"/>
    </row>
    <row r="11" spans="1:7" ht="14.25" thickBot="1">
      <c r="A11" s="867"/>
      <c r="B11" s="867"/>
      <c r="C11" s="867"/>
      <c r="D11" s="993"/>
      <c r="E11" s="1016"/>
      <c r="F11" s="1016"/>
      <c r="G11" s="1016"/>
    </row>
    <row r="12" spans="1:7" ht="14.25" thickBot="1">
      <c r="A12" s="867"/>
      <c r="B12" s="867"/>
      <c r="C12" s="867"/>
      <c r="D12" s="993"/>
      <c r="E12" s="1016"/>
      <c r="F12" s="1016"/>
      <c r="G12" s="1016"/>
    </row>
    <row r="13" spans="1:7" ht="14.25" thickBot="1">
      <c r="A13" s="867"/>
      <c r="B13" s="867"/>
      <c r="C13" s="867"/>
      <c r="D13" s="993"/>
      <c r="E13" s="1016"/>
      <c r="F13" s="1016"/>
      <c r="G13" s="1016"/>
    </row>
    <row r="14" spans="1:7" ht="14.25" thickBot="1">
      <c r="A14" s="867"/>
      <c r="B14" s="867"/>
      <c r="C14" s="867"/>
      <c r="D14" s="993"/>
      <c r="E14" s="1016"/>
      <c r="F14" s="1016"/>
      <c r="G14" s="1016"/>
    </row>
    <row r="15" spans="1:7" ht="14.25" thickBot="1">
      <c r="A15" s="867"/>
      <c r="B15" s="867"/>
      <c r="C15" s="867"/>
      <c r="D15" s="993"/>
      <c r="E15" s="1016"/>
      <c r="F15" s="1016"/>
      <c r="G15" s="1016"/>
    </row>
    <row r="16" spans="1:7" ht="14.25" thickBot="1">
      <c r="A16" s="867"/>
      <c r="B16" s="867"/>
      <c r="C16" s="867"/>
      <c r="D16" s="993"/>
      <c r="E16" s="1016"/>
      <c r="F16" s="1016"/>
      <c r="G16" s="1016"/>
    </row>
    <row r="17" spans="1:7" ht="14.25" thickBot="1">
      <c r="A17" s="867"/>
      <c r="B17" s="867"/>
      <c r="C17" s="867"/>
      <c r="D17" s="993"/>
      <c r="E17" s="1016"/>
      <c r="F17" s="1016"/>
      <c r="G17" s="1016"/>
    </row>
    <row r="18" spans="1:7" ht="14.25" thickBot="1">
      <c r="A18" s="867"/>
      <c r="B18" s="867"/>
      <c r="C18" s="867"/>
      <c r="D18" s="864"/>
      <c r="E18" s="865"/>
      <c r="F18" s="865"/>
      <c r="G18" s="865"/>
    </row>
    <row r="19" spans="1:7" ht="14.25" thickBot="1">
      <c r="A19" s="867"/>
      <c r="B19" s="867"/>
      <c r="C19" s="867"/>
      <c r="D19" s="864"/>
      <c r="E19" s="865"/>
      <c r="F19" s="865"/>
      <c r="G19" s="865"/>
    </row>
    <row r="20" spans="1:7" ht="14.25" thickBot="1">
      <c r="A20" s="867"/>
      <c r="B20" s="867"/>
      <c r="C20" s="867"/>
      <c r="D20" s="864"/>
      <c r="E20" s="865"/>
      <c r="F20" s="865"/>
      <c r="G20" s="865"/>
    </row>
    <row r="21" spans="1:7" ht="14.25" thickBot="1">
      <c r="A21" s="867"/>
      <c r="B21" s="867"/>
      <c r="C21" s="867"/>
      <c r="D21" s="864"/>
      <c r="E21" s="865"/>
      <c r="F21" s="865"/>
      <c r="G21" s="865"/>
    </row>
    <row r="22" spans="1:7" ht="14.25" thickBot="1">
      <c r="A22" s="867"/>
      <c r="B22" s="867"/>
      <c r="C22" s="867"/>
      <c r="D22" s="993" t="s">
        <v>951</v>
      </c>
      <c r="E22" s="865"/>
      <c r="F22" s="865"/>
      <c r="G22" s="865"/>
    </row>
  </sheetData>
  <sheetProtection/>
  <mergeCells count="1">
    <mergeCell ref="D3:G3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3:H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7" sqref="F17"/>
    </sheetView>
  </sheetViews>
  <sheetFormatPr defaultColWidth="9.140625" defaultRowHeight="15"/>
  <cols>
    <col min="1" max="2" width="9.140625" style="868" customWidth="1"/>
    <col min="3" max="3" width="24.8515625" style="868" customWidth="1"/>
    <col min="4" max="4" width="19.140625" style="868" customWidth="1"/>
    <col min="5" max="5" width="22.7109375" style="868" customWidth="1"/>
    <col min="6" max="6" width="16.00390625" style="868" customWidth="1"/>
    <col min="7" max="7" width="17.140625" style="868" customWidth="1"/>
    <col min="8" max="8" width="23.57421875" style="868" customWidth="1"/>
    <col min="9" max="16384" width="9.140625" style="868" customWidth="1"/>
  </cols>
  <sheetData>
    <row r="3" s="994" customFormat="1" ht="14.25" customHeight="1">
      <c r="A3" s="994" t="s">
        <v>952</v>
      </c>
    </row>
    <row r="4" s="994" customFormat="1" ht="15" customHeight="1" thickBot="1"/>
    <row r="5" spans="2:8" ht="105.75" thickBot="1">
      <c r="B5" s="869" t="s">
        <v>708</v>
      </c>
      <c r="C5" s="870" t="s">
        <v>953</v>
      </c>
      <c r="D5" s="870" t="s">
        <v>911</v>
      </c>
      <c r="E5" s="870" t="s">
        <v>954</v>
      </c>
      <c r="F5" s="870" t="s">
        <v>955</v>
      </c>
      <c r="G5" s="870" t="s">
        <v>956</v>
      </c>
      <c r="H5" s="870" t="s">
        <v>957</v>
      </c>
    </row>
    <row r="6" spans="2:8" ht="14.25" thickBot="1">
      <c r="B6" s="864"/>
      <c r="C6" s="865"/>
      <c r="D6" s="865"/>
      <c r="E6" s="865"/>
      <c r="F6" s="865"/>
      <c r="G6" s="865"/>
      <c r="H6" s="865"/>
    </row>
    <row r="7" spans="2:8" ht="14.25" thickBot="1">
      <c r="B7" s="864"/>
      <c r="C7" s="865"/>
      <c r="D7" s="865"/>
      <c r="E7" s="865"/>
      <c r="F7" s="865"/>
      <c r="G7" s="865"/>
      <c r="H7" s="865"/>
    </row>
    <row r="8" spans="2:8" ht="14.25" thickBot="1">
      <c r="B8" s="864"/>
      <c r="C8" s="865"/>
      <c r="D8" s="865"/>
      <c r="E8" s="865"/>
      <c r="F8" s="865"/>
      <c r="G8" s="865"/>
      <c r="H8" s="865"/>
    </row>
    <row r="9" spans="2:8" ht="14.25" thickBot="1">
      <c r="B9" s="864"/>
      <c r="C9" s="865"/>
      <c r="D9" s="865"/>
      <c r="E9" s="865"/>
      <c r="F9" s="865"/>
      <c r="G9" s="865"/>
      <c r="H9" s="865"/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3:F10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2" sqref="F12"/>
    </sheetView>
  </sheetViews>
  <sheetFormatPr defaultColWidth="9.140625" defaultRowHeight="15"/>
  <cols>
    <col min="1" max="1" width="9.140625" style="867" customWidth="1"/>
    <col min="2" max="2" width="3.8515625" style="867" customWidth="1"/>
    <col min="3" max="3" width="34.28125" style="867" customWidth="1"/>
    <col min="4" max="4" width="24.8515625" style="867" customWidth="1"/>
    <col min="5" max="5" width="24.28125" style="867" customWidth="1"/>
    <col min="6" max="6" width="21.28125" style="867" customWidth="1"/>
    <col min="7" max="7" width="14.140625" style="867" customWidth="1"/>
    <col min="8" max="16384" width="9.140625" style="867" customWidth="1"/>
  </cols>
  <sheetData>
    <row r="3" spans="1:6" s="1018" customFormat="1" ht="13.5">
      <c r="A3" s="1018" t="s">
        <v>980</v>
      </c>
      <c r="C3" s="1373" t="s">
        <v>981</v>
      </c>
      <c r="D3" s="1373"/>
      <c r="E3" s="1373"/>
      <c r="F3" s="1373"/>
    </row>
    <row r="4" s="1018" customFormat="1" ht="15" customHeight="1"/>
    <row r="5" spans="2:6" ht="66">
      <c r="B5" s="1019" t="s">
        <v>708</v>
      </c>
      <c r="C5" s="1019" t="s">
        <v>958</v>
      </c>
      <c r="D5" s="1019" t="s">
        <v>959</v>
      </c>
      <c r="E5" s="1019" t="s">
        <v>852</v>
      </c>
      <c r="F5" s="1019" t="s">
        <v>960</v>
      </c>
    </row>
    <row r="6" spans="2:6" ht="13.5">
      <c r="B6" s="1010"/>
      <c r="C6" s="1010"/>
      <c r="D6" s="1010"/>
      <c r="E6" s="1010"/>
      <c r="F6" s="1010"/>
    </row>
    <row r="7" spans="2:6" ht="13.5">
      <c r="B7" s="1010"/>
      <c r="C7" s="1010"/>
      <c r="D7" s="1010"/>
      <c r="E7" s="1010"/>
      <c r="F7" s="1010"/>
    </row>
    <row r="8" spans="2:6" ht="13.5">
      <c r="B8" s="1010"/>
      <c r="C8" s="1010"/>
      <c r="D8" s="1010"/>
      <c r="E8" s="1010"/>
      <c r="F8" s="1010"/>
    </row>
    <row r="9" spans="2:6" ht="13.5">
      <c r="B9" s="1010"/>
      <c r="C9" s="1010"/>
      <c r="D9" s="1010"/>
      <c r="E9" s="1010"/>
      <c r="F9" s="1010"/>
    </row>
    <row r="10" spans="2:6" ht="13.5">
      <c r="B10" s="866"/>
      <c r="C10" s="866"/>
      <c r="D10" s="866"/>
      <c r="E10" s="866"/>
      <c r="F10" s="866"/>
    </row>
  </sheetData>
  <sheetProtection/>
  <mergeCells count="1">
    <mergeCell ref="C3:F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1">
      <selection activeCell="D2" sqref="D2"/>
    </sheetView>
  </sheetViews>
  <sheetFormatPr defaultColWidth="9.140625" defaultRowHeight="15"/>
  <cols>
    <col min="1" max="1" width="3.8515625" style="0" customWidth="1"/>
    <col min="2" max="2" width="58.28125" style="0" customWidth="1"/>
    <col min="3" max="3" width="11.421875" style="0" customWidth="1"/>
    <col min="4" max="4" width="14.57421875" style="0" customWidth="1"/>
  </cols>
  <sheetData>
    <row r="1" spans="1:4" ht="15">
      <c r="A1" s="710"/>
      <c r="B1" s="438" t="s">
        <v>736</v>
      </c>
      <c r="C1" s="675"/>
      <c r="D1" s="675"/>
    </row>
    <row r="2" spans="1:4" ht="15.75" thickBot="1">
      <c r="A2" s="711"/>
      <c r="B2" s="703" t="s">
        <v>312</v>
      </c>
      <c r="C2" s="552"/>
      <c r="D2" s="985" t="s">
        <v>971</v>
      </c>
    </row>
    <row r="3" spans="1:4" ht="30.75">
      <c r="A3" s="706" t="s">
        <v>708</v>
      </c>
      <c r="B3" s="707" t="s">
        <v>738</v>
      </c>
      <c r="C3" s="707" t="s">
        <v>729</v>
      </c>
      <c r="D3" s="708" t="s">
        <v>719</v>
      </c>
    </row>
    <row r="4" spans="1:4" ht="15">
      <c r="A4" s="1068" t="s">
        <v>589</v>
      </c>
      <c r="B4" s="1069"/>
      <c r="C4" s="1069"/>
      <c r="D4" s="1070"/>
    </row>
    <row r="5" spans="1:4" ht="14.25">
      <c r="A5" s="713">
        <v>1</v>
      </c>
      <c r="B5" s="699" t="s">
        <v>590</v>
      </c>
      <c r="C5" s="796"/>
      <c r="D5" s="797"/>
    </row>
    <row r="6" spans="1:4" ht="14.25">
      <c r="A6" s="713">
        <v>2</v>
      </c>
      <c r="B6" s="699" t="s">
        <v>591</v>
      </c>
      <c r="C6" s="796"/>
      <c r="D6" s="797"/>
    </row>
    <row r="7" spans="1:4" ht="14.25">
      <c r="A7" s="713">
        <v>3</v>
      </c>
      <c r="B7" s="699" t="s">
        <v>592</v>
      </c>
      <c r="C7" s="796"/>
      <c r="D7" s="797"/>
    </row>
    <row r="8" spans="1:4" ht="14.25">
      <c r="A8" s="713">
        <v>4</v>
      </c>
      <c r="B8" s="699" t="s">
        <v>593</v>
      </c>
      <c r="C8" s="796"/>
      <c r="D8" s="797"/>
    </row>
    <row r="9" spans="1:4" ht="15">
      <c r="A9" s="725">
        <v>5</v>
      </c>
      <c r="B9" s="726" t="s">
        <v>594</v>
      </c>
      <c r="C9" s="898">
        <f>SUM(C5:C8)</f>
        <v>0</v>
      </c>
      <c r="D9" s="898">
        <f>SUM(D5:D8)</f>
        <v>0</v>
      </c>
    </row>
    <row r="10" spans="1:4" ht="15">
      <c r="A10" s="1068" t="s">
        <v>595</v>
      </c>
      <c r="B10" s="1069"/>
      <c r="C10" s="1069"/>
      <c r="D10" s="1070"/>
    </row>
    <row r="11" spans="1:4" ht="14.25">
      <c r="A11" s="712">
        <v>1</v>
      </c>
      <c r="B11" s="724" t="s">
        <v>596</v>
      </c>
      <c r="C11" s="899">
        <f>SUM(C12:C15)</f>
        <v>0</v>
      </c>
      <c r="D11" s="899">
        <f>SUM(D12:D15)</f>
        <v>0</v>
      </c>
    </row>
    <row r="12" spans="1:4" ht="14.25">
      <c r="A12" s="713"/>
      <c r="B12" s="699" t="s">
        <v>597</v>
      </c>
      <c r="C12" s="796"/>
      <c r="D12" s="797"/>
    </row>
    <row r="13" spans="1:4" ht="14.25">
      <c r="A13" s="713"/>
      <c r="B13" s="699" t="s">
        <v>598</v>
      </c>
      <c r="C13" s="796"/>
      <c r="D13" s="797"/>
    </row>
    <row r="14" spans="1:4" ht="14.25">
      <c r="A14" s="713"/>
      <c r="B14" s="699" t="s">
        <v>599</v>
      </c>
      <c r="C14" s="796"/>
      <c r="D14" s="797"/>
    </row>
    <row r="15" spans="1:4" ht="14.25">
      <c r="A15" s="713"/>
      <c r="B15" s="699" t="s">
        <v>600</v>
      </c>
      <c r="C15" s="796"/>
      <c r="D15" s="797"/>
    </row>
    <row r="16" spans="1:4" ht="14.25">
      <c r="A16" s="713">
        <v>2</v>
      </c>
      <c r="B16" s="699" t="s">
        <v>601</v>
      </c>
      <c r="C16" s="796"/>
      <c r="D16" s="797"/>
    </row>
    <row r="17" spans="1:4" ht="14.25">
      <c r="A17" s="802" t="s">
        <v>602</v>
      </c>
      <c r="B17" s="803" t="s">
        <v>190</v>
      </c>
      <c r="C17" s="900">
        <f>C11-C16</f>
        <v>0</v>
      </c>
      <c r="D17" s="900">
        <f>D11-D16</f>
        <v>0</v>
      </c>
    </row>
    <row r="18" spans="1:4" ht="14.25">
      <c r="A18" s="712">
        <v>4</v>
      </c>
      <c r="B18" s="724" t="s">
        <v>603</v>
      </c>
      <c r="C18" s="901">
        <f>SUM(C19:C22)</f>
        <v>0</v>
      </c>
      <c r="D18" s="901">
        <f>SUM(D19:D22)</f>
        <v>0</v>
      </c>
    </row>
    <row r="19" spans="1:4" ht="14.25">
      <c r="A19" s="713"/>
      <c r="B19" s="699" t="s">
        <v>604</v>
      </c>
      <c r="C19" s="796"/>
      <c r="D19" s="797"/>
    </row>
    <row r="20" spans="1:4" ht="14.25">
      <c r="A20" s="713" t="s">
        <v>605</v>
      </c>
      <c r="B20" s="699" t="s">
        <v>606</v>
      </c>
      <c r="C20" s="796"/>
      <c r="D20" s="797"/>
    </row>
    <row r="21" spans="1:4" ht="14.25">
      <c r="A21" s="713" t="s">
        <v>607</v>
      </c>
      <c r="B21" s="699" t="s">
        <v>608</v>
      </c>
      <c r="C21" s="796"/>
      <c r="D21" s="797"/>
    </row>
    <row r="22" spans="1:4" ht="15" thickBot="1">
      <c r="A22" s="714" t="s">
        <v>605</v>
      </c>
      <c r="B22" s="705" t="s">
        <v>609</v>
      </c>
      <c r="C22" s="800"/>
      <c r="D22" s="801"/>
    </row>
    <row r="23" spans="1:5" ht="14.25">
      <c r="A23" s="715"/>
      <c r="B23" s="700"/>
      <c r="C23" s="700"/>
      <c r="D23" s="700"/>
      <c r="E23" s="700"/>
    </row>
    <row r="24" spans="1:5" ht="15">
      <c r="A24" s="1066"/>
      <c r="B24" s="1066"/>
      <c r="C24" s="1061" t="s">
        <v>611</v>
      </c>
      <c r="D24" s="1067"/>
      <c r="E24" s="1061" t="s">
        <v>612</v>
      </c>
    </row>
    <row r="25" spans="1:5" ht="14.25">
      <c r="A25" s="1062" t="s">
        <v>610</v>
      </c>
      <c r="B25" s="1062"/>
      <c r="C25" s="1061"/>
      <c r="D25" s="1067"/>
      <c r="E25" s="1061"/>
    </row>
    <row r="26" spans="1:5" ht="14.25">
      <c r="A26" s="716"/>
      <c r="B26" s="701"/>
      <c r="C26" s="702" t="s">
        <v>613</v>
      </c>
      <c r="D26" s="701"/>
      <c r="E26" s="702" t="s">
        <v>136</v>
      </c>
    </row>
    <row r="27" spans="1:5" ht="14.25">
      <c r="A27" s="717" t="s">
        <v>614</v>
      </c>
      <c r="B27" s="701"/>
      <c r="C27" s="702" t="s">
        <v>611</v>
      </c>
      <c r="D27" s="701"/>
      <c r="E27" s="702" t="s">
        <v>612</v>
      </c>
    </row>
    <row r="28" spans="1:5" ht="14.25">
      <c r="A28" s="718"/>
      <c r="B28" s="697"/>
      <c r="C28" s="702" t="s">
        <v>613</v>
      </c>
      <c r="D28" s="701"/>
      <c r="E28" s="702" t="s">
        <v>136</v>
      </c>
    </row>
    <row r="29" spans="1:5" ht="15">
      <c r="A29" s="719"/>
      <c r="B29" s="697"/>
      <c r="C29" s="697"/>
      <c r="D29" s="697"/>
      <c r="E29" s="697"/>
    </row>
    <row r="30" spans="1:5" ht="14.25">
      <c r="A30" s="715"/>
      <c r="B30" s="700"/>
      <c r="C30" s="700"/>
      <c r="D30" s="700"/>
      <c r="E30" s="700"/>
    </row>
    <row r="31" spans="1:5" ht="14.25">
      <c r="A31" s="715"/>
      <c r="B31" s="700"/>
      <c r="C31" s="700"/>
      <c r="D31" s="700"/>
      <c r="E31" s="700"/>
    </row>
    <row r="32" spans="1:5" ht="14.25">
      <c r="A32" s="715"/>
      <c r="B32" s="700"/>
      <c r="C32" s="700"/>
      <c r="D32" s="700"/>
      <c r="E32" s="700"/>
    </row>
    <row r="33" spans="1:5" ht="14.25">
      <c r="A33" s="715"/>
      <c r="B33" s="700"/>
      <c r="C33" s="700"/>
      <c r="D33" s="700"/>
      <c r="E33" s="700"/>
    </row>
    <row r="34" spans="1:5" ht="14.25">
      <c r="A34" s="715"/>
      <c r="B34" s="700"/>
      <c r="C34" s="700"/>
      <c r="D34" s="700"/>
      <c r="E34" s="700"/>
    </row>
  </sheetData>
  <sheetProtection password="C7AC" sheet="1"/>
  <mergeCells count="7">
    <mergeCell ref="E24:E25"/>
    <mergeCell ref="A25:B25"/>
    <mergeCell ref="A4:D4"/>
    <mergeCell ref="A10:D10"/>
    <mergeCell ref="A24:B24"/>
    <mergeCell ref="C24:C25"/>
    <mergeCell ref="D24:D25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view="pageBreakPreview" zoomScale="85" zoomScaleSheetLayoutView="85" zoomScalePageLayoutView="0" workbookViewId="0" topLeftCell="A1">
      <selection activeCell="D2" sqref="D2"/>
    </sheetView>
  </sheetViews>
  <sheetFormatPr defaultColWidth="9.140625" defaultRowHeight="15"/>
  <cols>
    <col min="1" max="1" width="4.421875" style="490" customWidth="1"/>
    <col min="2" max="2" width="57.421875" style="492" customWidth="1"/>
    <col min="3" max="3" width="15.57421875" style="197" customWidth="1"/>
    <col min="4" max="4" width="16.00390625" style="197" customWidth="1"/>
    <col min="5" max="16384" width="9.140625" style="197" customWidth="1"/>
  </cols>
  <sheetData>
    <row r="1" ht="28.5" customHeight="1">
      <c r="B1" s="491" t="s">
        <v>737</v>
      </c>
    </row>
    <row r="2" ht="15" thickBot="1">
      <c r="D2" s="985" t="s">
        <v>971</v>
      </c>
    </row>
    <row r="3" spans="1:4" ht="35.25" customHeight="1" thickTop="1">
      <c r="A3" s="493" t="s">
        <v>708</v>
      </c>
      <c r="B3" s="494" t="s">
        <v>738</v>
      </c>
      <c r="C3" s="494" t="s">
        <v>739</v>
      </c>
      <c r="D3" s="495" t="s">
        <v>740</v>
      </c>
    </row>
    <row r="4" spans="1:4" ht="15">
      <c r="A4" s="1071" t="s">
        <v>741</v>
      </c>
      <c r="B4" s="1072"/>
      <c r="C4" s="1072"/>
      <c r="D4" s="1073"/>
    </row>
    <row r="5" spans="1:5" ht="14.25">
      <c r="A5" s="465">
        <v>1</v>
      </c>
      <c r="B5" s="496" t="s">
        <v>742</v>
      </c>
      <c r="C5" s="446"/>
      <c r="D5" s="445"/>
      <c r="E5" s="497"/>
    </row>
    <row r="6" spans="1:5" ht="14.25">
      <c r="A6" s="465">
        <v>2</v>
      </c>
      <c r="B6" s="496" t="s">
        <v>744</v>
      </c>
      <c r="C6" s="446"/>
      <c r="D6" s="445"/>
      <c r="E6" s="497"/>
    </row>
    <row r="7" spans="1:5" ht="14.25">
      <c r="A7" s="465">
        <v>3</v>
      </c>
      <c r="B7" s="496" t="s">
        <v>864</v>
      </c>
      <c r="C7" s="446"/>
      <c r="D7" s="445"/>
      <c r="E7" s="497"/>
    </row>
    <row r="8" spans="1:5" ht="14.25">
      <c r="A8" s="465">
        <v>4</v>
      </c>
      <c r="B8" s="496" t="s">
        <v>743</v>
      </c>
      <c r="C8" s="444"/>
      <c r="D8" s="445"/>
      <c r="E8" s="497"/>
    </row>
    <row r="9" spans="1:5" ht="14.25">
      <c r="A9" s="498">
        <v>5</v>
      </c>
      <c r="B9" s="499" t="s">
        <v>745</v>
      </c>
      <c r="C9" s="529">
        <f>C5+C6+C7+C8</f>
        <v>0</v>
      </c>
      <c r="D9" s="529">
        <f>D5+D6+D7+D8</f>
        <v>0</v>
      </c>
      <c r="E9" s="497"/>
    </row>
    <row r="10" spans="1:5" ht="15">
      <c r="A10" s="1074" t="s">
        <v>746</v>
      </c>
      <c r="B10" s="1075"/>
      <c r="C10" s="1075"/>
      <c r="D10" s="1076"/>
      <c r="E10" s="497"/>
    </row>
    <row r="11" spans="1:5" ht="14.25">
      <c r="A11" s="465">
        <v>6</v>
      </c>
      <c r="B11" s="496" t="s">
        <v>746</v>
      </c>
      <c r="C11" s="444"/>
      <c r="D11" s="445"/>
      <c r="E11" s="497"/>
    </row>
    <row r="12" spans="1:5" ht="14.25">
      <c r="A12" s="500">
        <v>7</v>
      </c>
      <c r="B12" s="501" t="s">
        <v>747</v>
      </c>
      <c r="C12" s="627">
        <f>C9-C11</f>
        <v>0</v>
      </c>
      <c r="D12" s="902">
        <f>D9-D11</f>
        <v>0</v>
      </c>
      <c r="E12" s="497"/>
    </row>
    <row r="13" spans="1:5" ht="27" customHeight="1">
      <c r="A13" s="465">
        <v>8</v>
      </c>
      <c r="B13" s="496" t="s">
        <v>748</v>
      </c>
      <c r="C13" s="444"/>
      <c r="D13" s="445"/>
      <c r="E13" s="497"/>
    </row>
    <row r="14" spans="1:5" ht="14.25">
      <c r="A14" s="498">
        <v>9</v>
      </c>
      <c r="B14" s="502" t="s">
        <v>749</v>
      </c>
      <c r="C14" s="529">
        <f>C12-C13</f>
        <v>0</v>
      </c>
      <c r="D14" s="903">
        <f>D12-D13</f>
        <v>0</v>
      </c>
      <c r="E14" s="497"/>
    </row>
    <row r="15" spans="1:5" ht="15">
      <c r="A15" s="1077" t="s">
        <v>750</v>
      </c>
      <c r="B15" s="1078"/>
      <c r="C15" s="1078"/>
      <c r="D15" s="1079"/>
      <c r="E15" s="497"/>
    </row>
    <row r="16" spans="1:5" ht="14.25">
      <c r="A16" s="465">
        <v>10</v>
      </c>
      <c r="B16" s="489" t="s">
        <v>751</v>
      </c>
      <c r="C16" s="444"/>
      <c r="D16" s="445"/>
      <c r="E16" s="497"/>
    </row>
    <row r="17" spans="1:5" ht="14.25">
      <c r="A17" s="503" t="s">
        <v>202</v>
      </c>
      <c r="B17" s="496" t="s">
        <v>205</v>
      </c>
      <c r="C17" s="444"/>
      <c r="D17" s="445"/>
      <c r="E17" s="497"/>
    </row>
    <row r="18" spans="1:5" ht="14.25">
      <c r="A18" s="503" t="s">
        <v>201</v>
      </c>
      <c r="B18" s="489" t="s">
        <v>204</v>
      </c>
      <c r="C18" s="444"/>
      <c r="D18" s="445"/>
      <c r="E18" s="497"/>
    </row>
    <row r="19" spans="1:5" ht="14.25">
      <c r="A19" s="503" t="s">
        <v>200</v>
      </c>
      <c r="B19" s="489" t="s">
        <v>203</v>
      </c>
      <c r="C19" s="444"/>
      <c r="D19" s="445"/>
      <c r="E19" s="497"/>
    </row>
    <row r="20" spans="1:5" ht="14.25">
      <c r="A20" s="503" t="s">
        <v>199</v>
      </c>
      <c r="B20" s="489" t="s">
        <v>198</v>
      </c>
      <c r="C20" s="444"/>
      <c r="D20" s="445"/>
      <c r="E20" s="497"/>
    </row>
    <row r="21" spans="1:4" ht="14.25">
      <c r="A21" s="465">
        <v>11</v>
      </c>
      <c r="B21" s="504" t="s">
        <v>752</v>
      </c>
      <c r="C21" s="444"/>
      <c r="D21" s="445"/>
    </row>
    <row r="22" spans="1:4" ht="14.25">
      <c r="A22" s="498">
        <v>12</v>
      </c>
      <c r="B22" s="499" t="s">
        <v>753</v>
      </c>
      <c r="C22" s="529">
        <f>SUM(C16:C21)</f>
        <v>0</v>
      </c>
      <c r="D22" s="529">
        <f>SUM(D16:D21)</f>
        <v>0</v>
      </c>
    </row>
    <row r="23" spans="1:4" ht="15">
      <c r="A23" s="1071" t="s">
        <v>764</v>
      </c>
      <c r="B23" s="1072"/>
      <c r="C23" s="1072"/>
      <c r="D23" s="1073"/>
    </row>
    <row r="24" spans="1:4" ht="14.25">
      <c r="A24" s="465">
        <v>13</v>
      </c>
      <c r="B24" s="489" t="s">
        <v>754</v>
      </c>
      <c r="C24" s="444"/>
      <c r="D24" s="445"/>
    </row>
    <row r="25" spans="1:4" ht="14.25">
      <c r="A25" s="465">
        <v>14</v>
      </c>
      <c r="B25" s="489" t="s">
        <v>755</v>
      </c>
      <c r="C25" s="444"/>
      <c r="D25" s="445"/>
    </row>
    <row r="26" spans="1:4" ht="14.25">
      <c r="A26" s="465">
        <v>15</v>
      </c>
      <c r="B26" s="489" t="s">
        <v>756</v>
      </c>
      <c r="C26" s="444"/>
      <c r="D26" s="445"/>
    </row>
    <row r="27" spans="1:4" ht="14.25">
      <c r="A27" s="465">
        <v>16</v>
      </c>
      <c r="B27" s="489" t="s">
        <v>757</v>
      </c>
      <c r="C27" s="446"/>
      <c r="D27" s="445"/>
    </row>
    <row r="28" spans="1:4" ht="14.25">
      <c r="A28" s="465">
        <v>17</v>
      </c>
      <c r="B28" s="489" t="s">
        <v>758</v>
      </c>
      <c r="C28" s="444"/>
      <c r="D28" s="445"/>
    </row>
    <row r="29" spans="1:4" ht="14.25">
      <c r="A29" s="498">
        <v>18</v>
      </c>
      <c r="B29" s="502" t="s">
        <v>759</v>
      </c>
      <c r="C29" s="529">
        <f>SUM(C24:C28)</f>
        <v>0</v>
      </c>
      <c r="D29" s="529">
        <f>SUM(D24:D28)</f>
        <v>0</v>
      </c>
    </row>
    <row r="30" spans="1:4" ht="26.25">
      <c r="A30" s="465">
        <v>19</v>
      </c>
      <c r="B30" s="505" t="s">
        <v>760</v>
      </c>
      <c r="C30" s="446"/>
      <c r="D30" s="445"/>
    </row>
    <row r="31" spans="1:4" ht="14.25">
      <c r="A31" s="503" t="s">
        <v>206</v>
      </c>
      <c r="B31" s="505" t="s">
        <v>207</v>
      </c>
      <c r="C31" s="446"/>
      <c r="D31" s="445"/>
    </row>
    <row r="32" spans="1:4" ht="14.25">
      <c r="A32" s="498">
        <v>20</v>
      </c>
      <c r="B32" s="506" t="s">
        <v>761</v>
      </c>
      <c r="C32" s="529">
        <f>C14+C22-C29-C30-C31</f>
        <v>0</v>
      </c>
      <c r="D32" s="529">
        <f>D14+D22-D29-D30-D31</f>
        <v>0</v>
      </c>
    </row>
    <row r="33" spans="1:4" ht="14.25">
      <c r="A33" s="465">
        <v>21</v>
      </c>
      <c r="B33" s="504" t="s">
        <v>762</v>
      </c>
      <c r="C33" s="444"/>
      <c r="D33" s="445"/>
    </row>
    <row r="34" spans="1:4" ht="15.75" thickBot="1">
      <c r="A34" s="507">
        <v>22</v>
      </c>
      <c r="B34" s="508" t="s">
        <v>763</v>
      </c>
      <c r="C34" s="530">
        <f>C32-C33</f>
        <v>0</v>
      </c>
      <c r="D34" s="904">
        <f>D32-D33</f>
        <v>0</v>
      </c>
    </row>
    <row r="35" ht="15" thickTop="1"/>
    <row r="37" ht="14.25">
      <c r="B37" s="197" t="s">
        <v>140</v>
      </c>
    </row>
    <row r="38" spans="2:5" ht="14.25">
      <c r="B38" s="197"/>
      <c r="D38" s="197" t="s">
        <v>133</v>
      </c>
      <c r="E38" s="197" t="s">
        <v>134</v>
      </c>
    </row>
    <row r="39" spans="2:5" ht="14.25">
      <c r="B39" s="197"/>
      <c r="D39" s="197" t="s">
        <v>135</v>
      </c>
      <c r="E39" s="197" t="s">
        <v>136</v>
      </c>
    </row>
    <row r="40" ht="14.25">
      <c r="B40" s="197" t="s">
        <v>141</v>
      </c>
    </row>
    <row r="41" spans="2:5" ht="14.25">
      <c r="B41" s="197"/>
      <c r="D41" s="197" t="s">
        <v>133</v>
      </c>
      <c r="E41" s="197" t="s">
        <v>134</v>
      </c>
    </row>
    <row r="42" spans="2:5" ht="14.25">
      <c r="B42" s="197"/>
      <c r="C42" s="197" t="s">
        <v>137</v>
      </c>
      <c r="D42" s="197" t="s">
        <v>135</v>
      </c>
      <c r="E42" s="197" t="s">
        <v>136</v>
      </c>
    </row>
  </sheetData>
  <sheetProtection password="C7AC" sheet="1" formatCells="0"/>
  <mergeCells count="4">
    <mergeCell ref="A4:D4"/>
    <mergeCell ref="A10:D10"/>
    <mergeCell ref="A15:D15"/>
    <mergeCell ref="A23:D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SheetLayoutView="100" zoomScalePageLayoutView="0" workbookViewId="0" topLeftCell="A1">
      <selection activeCell="D2" sqref="D2"/>
    </sheetView>
  </sheetViews>
  <sheetFormatPr defaultColWidth="9.140625" defaultRowHeight="15"/>
  <cols>
    <col min="1" max="1" width="4.140625" style="697" customWidth="1"/>
    <col min="2" max="2" width="60.8515625" style="697" customWidth="1"/>
    <col min="3" max="4" width="14.57421875" style="697" customWidth="1"/>
    <col min="5" max="5" width="13.00390625" style="697" customWidth="1"/>
    <col min="6" max="16384" width="9.140625" style="697" customWidth="1"/>
  </cols>
  <sheetData>
    <row r="1" spans="1:4" ht="15">
      <c r="A1" s="490"/>
      <c r="B1" s="491" t="s">
        <v>737</v>
      </c>
      <c r="C1" s="197"/>
      <c r="D1" s="197"/>
    </row>
    <row r="2" spans="1:4" ht="30" customHeight="1">
      <c r="A2" s="670"/>
      <c r="B2" s="698" t="s">
        <v>615</v>
      </c>
      <c r="D2" s="985" t="s">
        <v>971</v>
      </c>
    </row>
    <row r="3" spans="1:4" s="738" customFormat="1" ht="30.75">
      <c r="A3" s="743" t="s">
        <v>708</v>
      </c>
      <c r="B3" s="743" t="s">
        <v>738</v>
      </c>
      <c r="C3" s="743" t="s">
        <v>739</v>
      </c>
      <c r="D3" s="743" t="s">
        <v>616</v>
      </c>
    </row>
    <row r="4" spans="1:4" s="739" customFormat="1" ht="15">
      <c r="A4" s="1080" t="s">
        <v>617</v>
      </c>
      <c r="B4" s="1080"/>
      <c r="C4" s="1080"/>
      <c r="D4" s="1081"/>
    </row>
    <row r="5" spans="1:4" s="732" customFormat="1" ht="26.25">
      <c r="A5" s="723">
        <v>1</v>
      </c>
      <c r="B5" s="723" t="s">
        <v>618</v>
      </c>
      <c r="C5" s="806"/>
      <c r="D5" s="807"/>
    </row>
    <row r="6" spans="1:4" s="740" customFormat="1" ht="14.25">
      <c r="A6" s="793">
        <v>2</v>
      </c>
      <c r="B6" s="793" t="s">
        <v>865</v>
      </c>
      <c r="C6" s="892">
        <f>SUM(C7:C12)</f>
        <v>0</v>
      </c>
      <c r="D6" s="892">
        <f>SUM(D7:D12)</f>
        <v>0</v>
      </c>
    </row>
    <row r="7" spans="1:4" s="732" customFormat="1" ht="14.25">
      <c r="A7" s="723"/>
      <c r="B7" s="723" t="s">
        <v>566</v>
      </c>
      <c r="C7" s="806"/>
      <c r="D7" s="807"/>
    </row>
    <row r="8" spans="1:4" s="732" customFormat="1" ht="14.25">
      <c r="A8" s="723"/>
      <c r="B8" s="723" t="s">
        <v>568</v>
      </c>
      <c r="C8" s="806"/>
      <c r="D8" s="807"/>
    </row>
    <row r="9" spans="1:4" s="732" customFormat="1" ht="14.25">
      <c r="A9" s="723"/>
      <c r="B9" s="723" t="s">
        <v>619</v>
      </c>
      <c r="C9" s="806"/>
      <c r="D9" s="807"/>
    </row>
    <row r="10" spans="1:4" s="732" customFormat="1" ht="14.25">
      <c r="A10" s="723"/>
      <c r="B10" s="723" t="s">
        <v>570</v>
      </c>
      <c r="C10" s="806"/>
      <c r="D10" s="807"/>
    </row>
    <row r="11" spans="1:4" s="732" customFormat="1" ht="14.25">
      <c r="A11" s="723"/>
      <c r="B11" s="723" t="s">
        <v>571</v>
      </c>
      <c r="C11" s="806"/>
      <c r="D11" s="807"/>
    </row>
    <row r="12" spans="1:4" s="732" customFormat="1" ht="14.25">
      <c r="A12" s="723"/>
      <c r="B12" s="723" t="s">
        <v>572</v>
      </c>
      <c r="C12" s="806"/>
      <c r="D12" s="807"/>
    </row>
    <row r="13" spans="1:4" s="740" customFormat="1" ht="14.25">
      <c r="A13" s="793">
        <v>3</v>
      </c>
      <c r="B13" s="793" t="s">
        <v>637</v>
      </c>
      <c r="C13" s="892">
        <f>SUM(C14:C19)</f>
        <v>0</v>
      </c>
      <c r="D13" s="892">
        <f>SUM(D14:D19)</f>
        <v>0</v>
      </c>
    </row>
    <row r="14" spans="1:4" s="732" customFormat="1" ht="14.25">
      <c r="A14" s="723"/>
      <c r="B14" s="723" t="s">
        <v>566</v>
      </c>
      <c r="C14" s="806"/>
      <c r="D14" s="807"/>
    </row>
    <row r="15" spans="1:4" s="732" customFormat="1" ht="14.25">
      <c r="A15" s="723"/>
      <c r="B15" s="723" t="s">
        <v>568</v>
      </c>
      <c r="C15" s="806"/>
      <c r="D15" s="807"/>
    </row>
    <row r="16" spans="1:4" s="732" customFormat="1" ht="14.25">
      <c r="A16" s="723"/>
      <c r="B16" s="723" t="s">
        <v>638</v>
      </c>
      <c r="C16" s="806"/>
      <c r="D16" s="807"/>
    </row>
    <row r="17" spans="1:4" s="732" customFormat="1" ht="14.25">
      <c r="A17" s="723"/>
      <c r="B17" s="723" t="s">
        <v>570</v>
      </c>
      <c r="C17" s="806"/>
      <c r="D17" s="807"/>
    </row>
    <row r="18" spans="1:4" s="732" customFormat="1" ht="14.25">
      <c r="A18" s="723"/>
      <c r="B18" s="723" t="s">
        <v>639</v>
      </c>
      <c r="C18" s="806"/>
      <c r="D18" s="807"/>
    </row>
    <row r="19" spans="1:4" s="732" customFormat="1" ht="14.25">
      <c r="A19" s="723"/>
      <c r="B19" s="723" t="s">
        <v>572</v>
      </c>
      <c r="C19" s="806"/>
      <c r="D19" s="807"/>
    </row>
    <row r="20" spans="1:4" s="732" customFormat="1" ht="14.25">
      <c r="A20" s="723">
        <v>4</v>
      </c>
      <c r="B20" s="723" t="s">
        <v>640</v>
      </c>
      <c r="C20" s="806"/>
      <c r="D20" s="807"/>
    </row>
    <row r="21" spans="1:4" s="742" customFormat="1" ht="15">
      <c r="A21" s="744">
        <v>5</v>
      </c>
      <c r="B21" s="744" t="s">
        <v>641</v>
      </c>
      <c r="C21" s="898">
        <f>C5+C6+C13+C20</f>
        <v>0</v>
      </c>
      <c r="D21" s="898">
        <f>D5+D6+D13+D20</f>
        <v>0</v>
      </c>
    </row>
    <row r="22" spans="1:4" s="742" customFormat="1" ht="16.5" customHeight="1">
      <c r="A22" s="1069" t="s">
        <v>642</v>
      </c>
      <c r="B22" s="1069"/>
      <c r="C22" s="1069"/>
      <c r="D22" s="1082"/>
    </row>
    <row r="23" spans="1:4" s="732" customFormat="1" ht="14.25">
      <c r="A23" s="723">
        <v>6</v>
      </c>
      <c r="B23" s="723" t="s">
        <v>643</v>
      </c>
      <c r="C23" s="818"/>
      <c r="D23" s="819"/>
    </row>
    <row r="24" spans="1:4" s="732" customFormat="1" ht="14.25">
      <c r="A24" s="805">
        <v>7</v>
      </c>
      <c r="B24" s="805" t="s">
        <v>644</v>
      </c>
      <c r="C24" s="900">
        <f>C21-C23</f>
        <v>0</v>
      </c>
      <c r="D24" s="900">
        <f>D21-D23</f>
        <v>0</v>
      </c>
    </row>
    <row r="25" spans="1:4" s="732" customFormat="1" ht="14.25">
      <c r="A25" s="879">
        <v>8</v>
      </c>
      <c r="B25" s="879" t="s">
        <v>645</v>
      </c>
      <c r="C25" s="880"/>
      <c r="D25" s="880"/>
    </row>
    <row r="26" spans="1:4" s="732" customFormat="1" ht="14.25">
      <c r="A26" s="805">
        <v>9</v>
      </c>
      <c r="B26" s="805" t="s">
        <v>646</v>
      </c>
      <c r="C26" s="900">
        <f>C24-C25</f>
        <v>0</v>
      </c>
      <c r="D26" s="900">
        <f>D24-D25</f>
        <v>0</v>
      </c>
    </row>
    <row r="27" spans="1:4" s="742" customFormat="1" ht="15">
      <c r="A27" s="1069" t="s">
        <v>647</v>
      </c>
      <c r="B27" s="1069"/>
      <c r="C27" s="1069"/>
      <c r="D27" s="1082"/>
    </row>
    <row r="28" spans="1:4" s="732" customFormat="1" ht="14.25">
      <c r="A28" s="723">
        <v>10</v>
      </c>
      <c r="B28" s="723" t="s">
        <v>751</v>
      </c>
      <c r="C28" s="806"/>
      <c r="D28" s="807"/>
    </row>
    <row r="29" spans="1:4" s="732" customFormat="1" ht="14.25">
      <c r="A29" s="723">
        <v>11</v>
      </c>
      <c r="B29" s="723" t="s">
        <v>205</v>
      </c>
      <c r="C29" s="806"/>
      <c r="D29" s="807"/>
    </row>
    <row r="30" spans="1:4" s="732" customFormat="1" ht="14.25">
      <c r="A30" s="723">
        <v>12</v>
      </c>
      <c r="B30" s="723" t="s">
        <v>648</v>
      </c>
      <c r="C30" s="806"/>
      <c r="D30" s="807"/>
    </row>
    <row r="31" spans="1:4" s="732" customFormat="1" ht="14.25">
      <c r="A31" s="805">
        <v>13</v>
      </c>
      <c r="B31" s="805" t="s">
        <v>649</v>
      </c>
      <c r="C31" s="900">
        <f>SUM(C28:C30)</f>
        <v>0</v>
      </c>
      <c r="D31" s="900">
        <f>SUM(D28:D30)</f>
        <v>0</v>
      </c>
    </row>
    <row r="32" spans="1:4" s="742" customFormat="1" ht="16.5" customHeight="1">
      <c r="A32" s="1069" t="s">
        <v>650</v>
      </c>
      <c r="B32" s="1069"/>
      <c r="C32" s="1069"/>
      <c r="D32" s="1082"/>
    </row>
    <row r="33" spans="1:4" s="732" customFormat="1" ht="14.25">
      <c r="A33" s="723">
        <v>14</v>
      </c>
      <c r="B33" s="723" t="s">
        <v>651</v>
      </c>
      <c r="C33" s="806"/>
      <c r="D33" s="807"/>
    </row>
    <row r="34" spans="1:4" s="732" customFormat="1" ht="14.25">
      <c r="A34" s="723">
        <v>15</v>
      </c>
      <c r="B34" s="723" t="s">
        <v>652</v>
      </c>
      <c r="C34" s="806"/>
      <c r="D34" s="807"/>
    </row>
    <row r="35" spans="1:4" s="732" customFormat="1" ht="14.25">
      <c r="A35" s="723">
        <v>16</v>
      </c>
      <c r="B35" s="723" t="s">
        <v>653</v>
      </c>
      <c r="C35" s="806"/>
      <c r="D35" s="807"/>
    </row>
    <row r="36" spans="1:4" s="732" customFormat="1" ht="14.25">
      <c r="A36" s="723">
        <v>17</v>
      </c>
      <c r="B36" s="723" t="s">
        <v>654</v>
      </c>
      <c r="C36" s="806"/>
      <c r="D36" s="807"/>
    </row>
    <row r="37" spans="1:4" s="732" customFormat="1" ht="14.25">
      <c r="A37" s="805">
        <v>18</v>
      </c>
      <c r="B37" s="805" t="s">
        <v>649</v>
      </c>
      <c r="C37" s="900">
        <f>SUM(C33:C36)</f>
        <v>0</v>
      </c>
      <c r="D37" s="900">
        <f>SUM(D33:D36)</f>
        <v>0</v>
      </c>
    </row>
    <row r="38" spans="1:4" s="732" customFormat="1" ht="14.25">
      <c r="A38" s="723">
        <v>19</v>
      </c>
      <c r="B38" s="723" t="s">
        <v>655</v>
      </c>
      <c r="C38" s="806"/>
      <c r="D38" s="807"/>
    </row>
    <row r="39" spans="1:4" s="732" customFormat="1" ht="14.25">
      <c r="A39" s="805">
        <v>20</v>
      </c>
      <c r="B39" s="805" t="s">
        <v>656</v>
      </c>
      <c r="C39" s="900">
        <f>C26+C31-C37-C38</f>
        <v>0</v>
      </c>
      <c r="D39" s="900">
        <f>D26+D31-D37-D38</f>
        <v>0</v>
      </c>
    </row>
    <row r="40" spans="1:4" s="732" customFormat="1" ht="14.25">
      <c r="A40" s="723">
        <v>21</v>
      </c>
      <c r="B40" s="723" t="s">
        <v>762</v>
      </c>
      <c r="C40" s="806"/>
      <c r="D40" s="807"/>
    </row>
    <row r="41" spans="1:4" s="732" customFormat="1" ht="14.25">
      <c r="A41" s="723">
        <v>22</v>
      </c>
      <c r="B41" s="723" t="s">
        <v>657</v>
      </c>
      <c r="C41" s="806"/>
      <c r="D41" s="807"/>
    </row>
    <row r="42" spans="1:4" s="742" customFormat="1" ht="15">
      <c r="A42" s="741">
        <v>23</v>
      </c>
      <c r="B42" s="744" t="s">
        <v>763</v>
      </c>
      <c r="C42" s="898">
        <f>C39-C40-C41</f>
        <v>0</v>
      </c>
      <c r="D42" s="898">
        <f>D39-D40-D41</f>
        <v>0</v>
      </c>
    </row>
    <row r="43" s="732" customFormat="1" ht="14.25"/>
    <row r="44" spans="1:9" s="735" customFormat="1" ht="13.5">
      <c r="A44" s="734" t="s">
        <v>658</v>
      </c>
      <c r="B44" s="734"/>
      <c r="C44" s="734"/>
      <c r="E44" s="736"/>
      <c r="F44" s="736"/>
      <c r="G44" s="736"/>
      <c r="I44" s="737"/>
    </row>
    <row r="45" spans="1:9" s="735" customFormat="1" ht="13.5">
      <c r="A45" s="734"/>
      <c r="B45" s="734"/>
      <c r="C45" s="734" t="s">
        <v>560</v>
      </c>
      <c r="D45" s="804" t="s">
        <v>136</v>
      </c>
      <c r="E45" s="736" t="s">
        <v>562</v>
      </c>
      <c r="F45" s="734"/>
      <c r="H45" s="717"/>
      <c r="I45" s="737"/>
    </row>
    <row r="46" spans="1:9" s="735" customFormat="1" ht="13.5">
      <c r="A46" s="736"/>
      <c r="B46" s="736"/>
      <c r="F46" s="736"/>
      <c r="H46" s="734"/>
      <c r="I46" s="734"/>
    </row>
    <row r="47" spans="1:9" s="735" customFormat="1" ht="13.5">
      <c r="A47" s="734" t="s">
        <v>614</v>
      </c>
      <c r="B47" s="736"/>
      <c r="D47" s="734"/>
      <c r="E47" s="734"/>
      <c r="F47" s="736"/>
      <c r="H47" s="717"/>
      <c r="I47" s="717"/>
    </row>
    <row r="48" spans="1:9" s="735" customFormat="1" ht="13.5">
      <c r="A48" s="736"/>
      <c r="B48" s="736"/>
      <c r="C48" s="734" t="s">
        <v>561</v>
      </c>
      <c r="D48" s="804" t="s">
        <v>136</v>
      </c>
      <c r="E48" s="736" t="s">
        <v>562</v>
      </c>
      <c r="F48" s="717"/>
      <c r="H48" s="717"/>
      <c r="I48" s="717"/>
    </row>
    <row r="49" s="732" customFormat="1" ht="14.25"/>
    <row r="50" s="732" customFormat="1" ht="14.25"/>
    <row r="51" s="732" customFormat="1" ht="14.25"/>
    <row r="52" s="732" customFormat="1" ht="14.25"/>
    <row r="53" s="732" customFormat="1" ht="14.25"/>
    <row r="54" s="732" customFormat="1" ht="14.25"/>
    <row r="55" s="732" customFormat="1" ht="14.25"/>
    <row r="56" s="732" customFormat="1" ht="14.25"/>
    <row r="57" s="732" customFormat="1" ht="14.25"/>
    <row r="58" s="732" customFormat="1" ht="14.25"/>
    <row r="59" s="732" customFormat="1" ht="14.25"/>
    <row r="60" s="732" customFormat="1" ht="14.25"/>
    <row r="61" s="732" customFormat="1" ht="14.25"/>
    <row r="62" s="732" customFormat="1" ht="14.25"/>
    <row r="63" s="732" customFormat="1" ht="14.25"/>
    <row r="64" s="732" customFormat="1" ht="14.25"/>
    <row r="65" s="732" customFormat="1" ht="14.25"/>
    <row r="66" s="732" customFormat="1" ht="14.25"/>
    <row r="67" s="732" customFormat="1" ht="14.25"/>
    <row r="68" s="732" customFormat="1" ht="14.25"/>
    <row r="69" s="732" customFormat="1" ht="14.25"/>
    <row r="70" s="732" customFormat="1" ht="14.25"/>
    <row r="71" s="732" customFormat="1" ht="14.25"/>
    <row r="72" s="732" customFormat="1" ht="14.25"/>
    <row r="73" s="732" customFormat="1" ht="14.25"/>
    <row r="74" s="732" customFormat="1" ht="14.25"/>
    <row r="75" s="732" customFormat="1" ht="14.25"/>
    <row r="76" s="732" customFormat="1" ht="14.25"/>
    <row r="77" s="732" customFormat="1" ht="14.25"/>
    <row r="78" s="732" customFormat="1" ht="14.25"/>
    <row r="79" s="732" customFormat="1" ht="14.25"/>
    <row r="80" s="732" customFormat="1" ht="14.25"/>
    <row r="81" s="732" customFormat="1" ht="14.25"/>
    <row r="82" s="732" customFormat="1" ht="14.25"/>
    <row r="83" s="732" customFormat="1" ht="14.25"/>
    <row r="84" s="732" customFormat="1" ht="14.25"/>
    <row r="85" s="732" customFormat="1" ht="14.25"/>
    <row r="86" s="732" customFormat="1" ht="14.25"/>
    <row r="87" s="732" customFormat="1" ht="14.25"/>
    <row r="88" s="732" customFormat="1" ht="14.25"/>
    <row r="89" s="732" customFormat="1" ht="14.25"/>
    <row r="90" s="732" customFormat="1" ht="14.25"/>
    <row r="91" s="732" customFormat="1" ht="14.25"/>
    <row r="92" s="732" customFormat="1" ht="14.25"/>
    <row r="93" s="732" customFormat="1" ht="14.25"/>
    <row r="94" s="732" customFormat="1" ht="14.25"/>
    <row r="95" s="732" customFormat="1" ht="14.25"/>
    <row r="96" s="732" customFormat="1" ht="14.25"/>
    <row r="97" s="732" customFormat="1" ht="14.25"/>
    <row r="98" s="732" customFormat="1" ht="14.25"/>
    <row r="99" s="732" customFormat="1" ht="14.25"/>
    <row r="100" s="732" customFormat="1" ht="14.25"/>
    <row r="101" s="732" customFormat="1" ht="14.25"/>
    <row r="102" s="732" customFormat="1" ht="14.25"/>
    <row r="103" s="730" customFormat="1" ht="14.25"/>
    <row r="104" s="730" customFormat="1" ht="14.25"/>
    <row r="105" s="730" customFormat="1" ht="14.25"/>
    <row r="106" s="730" customFormat="1" ht="14.25"/>
    <row r="107" s="730" customFormat="1" ht="14.25"/>
    <row r="108" s="730" customFormat="1" ht="14.25"/>
    <row r="109" s="730" customFormat="1" ht="14.25"/>
    <row r="110" s="730" customFormat="1" ht="14.25"/>
    <row r="111" s="730" customFormat="1" ht="14.25"/>
    <row r="112" s="730" customFormat="1" ht="14.25"/>
    <row r="113" s="730" customFormat="1" ht="14.25"/>
    <row r="114" s="730" customFormat="1" ht="14.25"/>
    <row r="115" s="730" customFormat="1" ht="14.25"/>
    <row r="116" s="730" customFormat="1" ht="14.25"/>
    <row r="117" s="730" customFormat="1" ht="14.25"/>
    <row r="118" s="730" customFormat="1" ht="14.25"/>
    <row r="119" s="730" customFormat="1" ht="14.25"/>
    <row r="120" s="730" customFormat="1" ht="14.25"/>
    <row r="121" s="730" customFormat="1" ht="14.25"/>
    <row r="122" s="730" customFormat="1" ht="14.25"/>
    <row r="123" s="730" customFormat="1" ht="14.25"/>
    <row r="124" s="730" customFormat="1" ht="14.25"/>
    <row r="125" s="730" customFormat="1" ht="14.25"/>
    <row r="126" s="730" customFormat="1" ht="14.25"/>
    <row r="127" s="730" customFormat="1" ht="14.25"/>
    <row r="128" s="730" customFormat="1" ht="14.25"/>
    <row r="129" s="730" customFormat="1" ht="14.25"/>
    <row r="130" s="730" customFormat="1" ht="14.25"/>
    <row r="131" s="730" customFormat="1" ht="14.25"/>
    <row r="132" s="730" customFormat="1" ht="14.25"/>
    <row r="133" s="730" customFormat="1" ht="14.25"/>
    <row r="134" s="730" customFormat="1" ht="14.25"/>
    <row r="135" s="730" customFormat="1" ht="14.25"/>
    <row r="136" s="730" customFormat="1" ht="14.25"/>
    <row r="137" s="730" customFormat="1" ht="14.25"/>
    <row r="138" s="730" customFormat="1" ht="14.25"/>
    <row r="139" s="730" customFormat="1" ht="14.25"/>
    <row r="140" s="730" customFormat="1" ht="14.25"/>
    <row r="141" s="730" customFormat="1" ht="14.25"/>
    <row r="142" s="730" customFormat="1" ht="14.25"/>
    <row r="143" s="730" customFormat="1" ht="14.25"/>
    <row r="144" s="730" customFormat="1" ht="14.25"/>
    <row r="145" s="730" customFormat="1" ht="14.25"/>
    <row r="146" s="730" customFormat="1" ht="14.25"/>
    <row r="147" s="730" customFormat="1" ht="14.25"/>
    <row r="148" s="730" customFormat="1" ht="14.25"/>
  </sheetData>
  <sheetProtection password="C7AC" sheet="1"/>
  <mergeCells count="4">
    <mergeCell ref="A4:D4"/>
    <mergeCell ref="A22:D22"/>
    <mergeCell ref="A27:D27"/>
    <mergeCell ref="A32:D32"/>
  </mergeCells>
  <printOptions/>
  <pageMargins left="0.7" right="0.7" top="0.75" bottom="0.75" header="0.3" footer="0.3"/>
  <pageSetup horizontalDpi="600" verticalDpi="600" orientation="portrait" paperSize="9" scale="77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Tolomushev Aziz Kanjarbekovich</dc:creator>
  <cp:keywords/>
  <dc:description/>
  <cp:lastModifiedBy>Meerim Satkeeva</cp:lastModifiedBy>
  <cp:lastPrinted>2018-06-20T10:43:40Z</cp:lastPrinted>
  <dcterms:created xsi:type="dcterms:W3CDTF">2013-03-04T09:49:07Z</dcterms:created>
  <dcterms:modified xsi:type="dcterms:W3CDTF">2021-01-26T11:51:49Z</dcterms:modified>
  <cp:category/>
  <cp:version/>
  <cp:contentType/>
  <cp:contentStatus/>
</cp:coreProperties>
</file>